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20" windowHeight="7935" tabRatio="912" activeTab="7"/>
  </bookViews>
  <sheets>
    <sheet name="ใบปะหน้าสรุปคลัง" sheetId="47" r:id="rId1"/>
    <sheet name="คลังพัสดุ  " sheetId="57" r:id="rId2"/>
    <sheet name="คลังพัสดุ  (2)" sheetId="2" state="hidden" r:id="rId3"/>
    <sheet name="ใบปะหน้าฟื้นฟู" sheetId="29" r:id="rId4"/>
    <sheet name="เวชกรรมฟื้นฟูแก้ไข 20 กย 62" sheetId="28" r:id="rId5"/>
    <sheet name="ใบสรุปไตเทียม" sheetId="34" r:id="rId6"/>
    <sheet name="ไตเทียมแก้ไข 17 สค 62" sheetId="35" r:id="rId7"/>
    <sheet name="ใบสรุปวิสัญญี" sheetId="32" r:id="rId8"/>
    <sheet name="วิสัญญีแก้ไข 16 สค 62" sheetId="31" r:id="rId9"/>
    <sheet name="ใบปะหน้าห้องผ่าตัด " sheetId="53" r:id="rId10"/>
    <sheet name="ห้องผ่าตัด" sheetId="42" r:id="rId11"/>
    <sheet name="Implant พิเศษ" sheetId="52" r:id="rId12"/>
    <sheet name="ใบปะหน้างานICรวม 4 งาน" sheetId="30" r:id="rId13"/>
    <sheet name="งาน IC รวม 4 งาน ฉบับแก้ไข " sheetId="59" r:id="rId14"/>
    <sheet name="ใบสรุปห้องสวนหัวใจ" sheetId="39" r:id="rId15"/>
    <sheet name="ห้องสวนหัวใจฉบับแก้ไข" sheetId="62" r:id="rId16"/>
    <sheet name="ใบปะหน้าสรุปแผน" sheetId="40" r:id="rId17"/>
    <sheet name="ศูนย์ส่องกล้องฉบับแก้ไข" sheetId="17" r:id="rId18"/>
    <sheet name="ใบสรุปงานรังสี" sheetId="38" r:id="rId19"/>
    <sheet name="รังสีฉบับแก้ไข" sheetId="8" r:id="rId20"/>
    <sheet name="ใบสรุปทันตกรรม" sheetId="50" r:id="rId21"/>
    <sheet name="ทันตกรรมฉบับแก้ไข " sheetId="61" r:id="rId22"/>
    <sheet name="ใบสรุปพยาธิ" sheetId="49" r:id="rId23"/>
    <sheet name="พยาธิวิทยาฉบับแก้ไข" sheetId="55" r:id="rId24"/>
    <sheet name="ใบสรุปเทคนิคการแพทย์" sheetId="44" r:id="rId25"/>
    <sheet name="เทคนิคการแพทย์ " sheetId="58" r:id="rId26"/>
    <sheet name="เทคนิคการแพทย์" sheetId="48" state="hidden" r:id="rId27"/>
    <sheet name="ใบสรุปแก๊สฯ" sheetId="51" r:id="rId28"/>
    <sheet name="แก๊สทางการแพทย์ฉบับแก้ไข" sheetId="60" r:id="rId29"/>
    <sheet name="แก๊สทางการแพทย์ฉบับแก้ไข (2)" sheetId="56" state="hidden" r:id="rId30"/>
    <sheet name="ใบสรุป NS" sheetId="65" r:id="rId31"/>
    <sheet name="NS" sheetId="63" r:id="rId32"/>
    <sheet name="ใบสรุป หู คอ จมูก" sheetId="66" r:id="rId33"/>
    <sheet name="หู คอ จมูก" sheetId="64" r:id="rId34"/>
  </sheets>
  <externalReferences>
    <externalReference r:id="rId35"/>
  </externalReferences>
  <definedNames>
    <definedName name="_xlnm.Print_Titles" localSheetId="11">'Implant พิเศษ'!$1:$6</definedName>
    <definedName name="_xlnm.Print_Titles" localSheetId="28">แก๊สทางการแพทย์ฉบับแก้ไข!$1:$6</definedName>
    <definedName name="_xlnm.Print_Titles" localSheetId="1">'คลังพัสดุ  '!$1:$6</definedName>
    <definedName name="_xlnm.Print_Titles" localSheetId="2">'คลังพัสดุ  (2)'!#REF!</definedName>
    <definedName name="_xlnm.Print_Titles" localSheetId="13">'งาน IC รวม 4 งาน ฉบับแก้ไข '!$1:$6</definedName>
    <definedName name="_xlnm.Print_Titles" localSheetId="6">'ไตเทียมแก้ไข 17 สค 62'!$1:$6</definedName>
    <definedName name="_xlnm.Print_Titles" localSheetId="21">'ทันตกรรมฉบับแก้ไข '!$1:$6</definedName>
    <definedName name="_xlnm.Print_Titles" localSheetId="26">เทคนิคการแพทย์!$1:$6</definedName>
    <definedName name="_xlnm.Print_Titles" localSheetId="25">'เทคนิคการแพทย์ '!$1:$6</definedName>
    <definedName name="_xlnm.Print_Titles" localSheetId="23">พยาธิวิทยาฉบับแก้ไข!$1:$6</definedName>
    <definedName name="_xlnm.Print_Titles" localSheetId="19">รังสีฉบับแก้ไข!$1:$6</definedName>
    <definedName name="_xlnm.Print_Titles" localSheetId="8">'วิสัญญีแก้ไข 16 สค 62'!$1:$7</definedName>
    <definedName name="_xlnm.Print_Titles" localSheetId="4">'เวชกรรมฟื้นฟูแก้ไข 20 กย 62'!$1:$6</definedName>
    <definedName name="_xlnm.Print_Titles" localSheetId="17">ศูนย์ส่องกล้องฉบับแก้ไข!$1:$7</definedName>
    <definedName name="_xlnm.Print_Titles" localSheetId="10">ห้องผ่าตัด!$1:$6</definedName>
    <definedName name="_xlnm.Print_Titles" localSheetId="15">ห้องสวนหัวใจฉบับแก้ไข!$1:$7</definedName>
  </definedNames>
  <calcPr calcId="124519"/>
</workbook>
</file>

<file path=xl/calcChain.xml><?xml version="1.0" encoding="utf-8"?>
<calcChain xmlns="http://schemas.openxmlformats.org/spreadsheetml/2006/main">
  <c r="N10" i="64"/>
  <c r="C15" i="65"/>
  <c r="D17"/>
  <c r="D15"/>
  <c r="D15" i="66"/>
  <c r="N9" i="64"/>
  <c r="N8"/>
  <c r="N17" i="63"/>
  <c r="N16"/>
  <c r="N15"/>
  <c r="N14"/>
  <c r="N13"/>
  <c r="N12"/>
  <c r="N11"/>
  <c r="N10"/>
  <c r="N9"/>
  <c r="N8"/>
  <c r="D14" i="47"/>
  <c r="N18" i="63" l="1"/>
  <c r="N73" i="62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74" s="1"/>
  <c r="N9"/>
  <c r="N8"/>
  <c r="M515" i="61" l="1"/>
  <c r="O515" s="1"/>
  <c r="M514"/>
  <c r="O514" s="1"/>
  <c r="M513"/>
  <c r="O513" s="1"/>
  <c r="M512"/>
  <c r="O512" s="1"/>
  <c r="M511"/>
  <c r="O511" s="1"/>
  <c r="O510"/>
  <c r="M510"/>
  <c r="M508"/>
  <c r="O508" s="1"/>
  <c r="M506"/>
  <c r="O506" s="1"/>
  <c r="M505"/>
  <c r="O505" s="1"/>
  <c r="M504"/>
  <c r="O504" s="1"/>
  <c r="O501"/>
  <c r="M501"/>
  <c r="M500"/>
  <c r="O500" s="1"/>
  <c r="M499"/>
  <c r="O499" s="1"/>
  <c r="M498"/>
  <c r="O498" s="1"/>
  <c r="M497"/>
  <c r="O497" s="1"/>
  <c r="O494"/>
  <c r="M494"/>
  <c r="M493"/>
  <c r="O493" s="1"/>
  <c r="M492"/>
  <c r="O492" s="1"/>
  <c r="M491"/>
  <c r="O491" s="1"/>
  <c r="M490"/>
  <c r="O490" s="1"/>
  <c r="O485"/>
  <c r="M485"/>
  <c r="M483"/>
  <c r="O483" s="1"/>
  <c r="M482"/>
  <c r="O482" s="1"/>
  <c r="M481"/>
  <c r="O481" s="1"/>
  <c r="M480"/>
  <c r="O480" s="1"/>
  <c r="O478"/>
  <c r="M478"/>
  <c r="M477"/>
  <c r="O477" s="1"/>
  <c r="M476"/>
  <c r="O476" s="1"/>
  <c r="M475"/>
  <c r="O475" s="1"/>
  <c r="M474"/>
  <c r="O474" s="1"/>
  <c r="M473"/>
  <c r="O473" s="1"/>
  <c r="M469"/>
  <c r="O469" s="1"/>
  <c r="M468"/>
  <c r="O468" s="1"/>
  <c r="M467"/>
  <c r="O467" s="1"/>
  <c r="M466"/>
  <c r="O466" s="1"/>
  <c r="M464"/>
  <c r="O464" s="1"/>
  <c r="M463"/>
  <c r="O463" s="1"/>
  <c r="M462"/>
  <c r="O462" s="1"/>
  <c r="M461"/>
  <c r="O461" s="1"/>
  <c r="M460"/>
  <c r="O460" s="1"/>
  <c r="M459"/>
  <c r="O459" s="1"/>
  <c r="M458"/>
  <c r="O458" s="1"/>
  <c r="M457"/>
  <c r="O457" s="1"/>
  <c r="M456"/>
  <c r="O456" s="1"/>
  <c r="M455"/>
  <c r="O455" s="1"/>
  <c r="O453"/>
  <c r="M453"/>
  <c r="M451"/>
  <c r="O451" s="1"/>
  <c r="M449"/>
  <c r="O449" s="1"/>
  <c r="M448"/>
  <c r="O448" s="1"/>
  <c r="M447"/>
  <c r="O447" s="1"/>
  <c r="M443"/>
  <c r="O443" s="1"/>
  <c r="M442"/>
  <c r="O442" s="1"/>
  <c r="M440"/>
  <c r="O440" s="1"/>
  <c r="M439"/>
  <c r="O439" s="1"/>
  <c r="M438"/>
  <c r="O438" s="1"/>
  <c r="M437"/>
  <c r="O437" s="1"/>
  <c r="M435"/>
  <c r="O435" s="1"/>
  <c r="M434"/>
  <c r="O434" s="1"/>
  <c r="M433"/>
  <c r="O433" s="1"/>
  <c r="M432"/>
  <c r="O432" s="1"/>
  <c r="M431"/>
  <c r="O431" s="1"/>
  <c r="M430"/>
  <c r="O430" s="1"/>
  <c r="M429"/>
  <c r="O429" s="1"/>
  <c r="M428"/>
  <c r="O428" s="1"/>
  <c r="M427"/>
  <c r="O427" s="1"/>
  <c r="M426"/>
  <c r="O426" s="1"/>
  <c r="M425"/>
  <c r="O425" s="1"/>
  <c r="M421"/>
  <c r="O421" s="1"/>
  <c r="M420"/>
  <c r="O420" s="1"/>
  <c r="M419"/>
  <c r="O419" s="1"/>
  <c r="M418"/>
  <c r="O418" s="1"/>
  <c r="M415"/>
  <c r="O415" s="1"/>
  <c r="M414"/>
  <c r="O414" s="1"/>
  <c r="M413"/>
  <c r="O413" s="1"/>
  <c r="M412"/>
  <c r="O412" s="1"/>
  <c r="O410"/>
  <c r="M410"/>
  <c r="M409"/>
  <c r="O409" s="1"/>
  <c r="M408"/>
  <c r="O408" s="1"/>
  <c r="M407"/>
  <c r="O407" s="1"/>
  <c r="M406"/>
  <c r="O406" s="1"/>
  <c r="M405"/>
  <c r="O405" s="1"/>
  <c r="M404"/>
  <c r="O404" s="1"/>
  <c r="M403"/>
  <c r="O403" s="1"/>
  <c r="M402"/>
  <c r="O402" s="1"/>
  <c r="M401"/>
  <c r="O401" s="1"/>
  <c r="M400"/>
  <c r="O400" s="1"/>
  <c r="M399"/>
  <c r="O399" s="1"/>
  <c r="M398"/>
  <c r="O398" s="1"/>
  <c r="M397"/>
  <c r="O397" s="1"/>
  <c r="M396"/>
  <c r="O396" s="1"/>
  <c r="M395"/>
  <c r="O395" s="1"/>
  <c r="M393"/>
  <c r="O393" s="1"/>
  <c r="M392"/>
  <c r="O392" s="1"/>
  <c r="M391"/>
  <c r="O391" s="1"/>
  <c r="M390"/>
  <c r="O390" s="1"/>
  <c r="M389"/>
  <c r="O389" s="1"/>
  <c r="M388"/>
  <c r="O388" s="1"/>
  <c r="M387"/>
  <c r="O387" s="1"/>
  <c r="M386"/>
  <c r="O386" s="1"/>
  <c r="M385"/>
  <c r="O385" s="1"/>
  <c r="M384"/>
  <c r="O384" s="1"/>
  <c r="M383"/>
  <c r="O383" s="1"/>
  <c r="O381"/>
  <c r="M381"/>
  <c r="M380"/>
  <c r="O380" s="1"/>
  <c r="M379"/>
  <c r="O379" s="1"/>
  <c r="M378"/>
  <c r="O378" s="1"/>
  <c r="M377"/>
  <c r="O377" s="1"/>
  <c r="O374"/>
  <c r="M374"/>
  <c r="M373"/>
  <c r="O373" s="1"/>
  <c r="M372"/>
  <c r="O372" s="1"/>
  <c r="M371"/>
  <c r="O371" s="1"/>
  <c r="M370"/>
  <c r="O370" s="1"/>
  <c r="M369"/>
  <c r="O369" s="1"/>
  <c r="M368"/>
  <c r="O368" s="1"/>
  <c r="M367"/>
  <c r="O367" s="1"/>
  <c r="M366"/>
  <c r="O366" s="1"/>
  <c r="M365"/>
  <c r="O365" s="1"/>
  <c r="M364"/>
  <c r="O364" s="1"/>
  <c r="M363"/>
  <c r="O363" s="1"/>
  <c r="O362"/>
  <c r="M362"/>
  <c r="O361"/>
  <c r="M361"/>
  <c r="M360"/>
  <c r="O360" s="1"/>
  <c r="M359"/>
  <c r="O359" s="1"/>
  <c r="M358"/>
  <c r="O358" s="1"/>
  <c r="M357"/>
  <c r="O357" s="1"/>
  <c r="M355"/>
  <c r="O355" s="1"/>
  <c r="O354"/>
  <c r="M354"/>
  <c r="M353"/>
  <c r="O353" s="1"/>
  <c r="O352"/>
  <c r="M351"/>
  <c r="O351" s="1"/>
  <c r="M350"/>
  <c r="O350" s="1"/>
  <c r="M349"/>
  <c r="O349" s="1"/>
  <c r="M348"/>
  <c r="O348" s="1"/>
  <c r="M347"/>
  <c r="O347" s="1"/>
  <c r="M346"/>
  <c r="O346" s="1"/>
  <c r="M345"/>
  <c r="O345" s="1"/>
  <c r="M344"/>
  <c r="O344" s="1"/>
  <c r="M343"/>
  <c r="O343" s="1"/>
  <c r="M342"/>
  <c r="O342" s="1"/>
  <c r="M341"/>
  <c r="O341" s="1"/>
  <c r="M340"/>
  <c r="O340" s="1"/>
  <c r="M339"/>
  <c r="O339" s="1"/>
  <c r="M338"/>
  <c r="O338" s="1"/>
  <c r="M337"/>
  <c r="O337" s="1"/>
  <c r="M336"/>
  <c r="O336" s="1"/>
  <c r="M335"/>
  <c r="O335" s="1"/>
  <c r="O334"/>
  <c r="M334"/>
  <c r="M333"/>
  <c r="O333" s="1"/>
  <c r="M332"/>
  <c r="O332" s="1"/>
  <c r="M331"/>
  <c r="O331" s="1"/>
  <c r="M330"/>
  <c r="O330" s="1"/>
  <c r="M329"/>
  <c r="O329" s="1"/>
  <c r="M328"/>
  <c r="O328" s="1"/>
  <c r="M327"/>
  <c r="O327" s="1"/>
  <c r="M326"/>
  <c r="O326" s="1"/>
  <c r="M323"/>
  <c r="O323" s="1"/>
  <c r="M322"/>
  <c r="O322" s="1"/>
  <c r="M321"/>
  <c r="O321" s="1"/>
  <c r="M320"/>
  <c r="O320" s="1"/>
  <c r="M319"/>
  <c r="O319" s="1"/>
  <c r="M318"/>
  <c r="O318" s="1"/>
  <c r="M317"/>
  <c r="O317" s="1"/>
  <c r="M316"/>
  <c r="O316" s="1"/>
  <c r="M315"/>
  <c r="O315" s="1"/>
  <c r="M314"/>
  <c r="O314" s="1"/>
  <c r="M313"/>
  <c r="O313" s="1"/>
  <c r="O312"/>
  <c r="M312"/>
  <c r="M311"/>
  <c r="O311" s="1"/>
  <c r="M310"/>
  <c r="O310" s="1"/>
  <c r="M309"/>
  <c r="O309" s="1"/>
  <c r="M308"/>
  <c r="O308" s="1"/>
  <c r="M306"/>
  <c r="O306" s="1"/>
  <c r="M304"/>
  <c r="O304" s="1"/>
  <c r="M302"/>
  <c r="O302" s="1"/>
  <c r="M301"/>
  <c r="O301" s="1"/>
  <c r="M299"/>
  <c r="O299" s="1"/>
  <c r="M298"/>
  <c r="O298" s="1"/>
  <c r="M297"/>
  <c r="O297" s="1"/>
  <c r="M296"/>
  <c r="O296" s="1"/>
  <c r="M295"/>
  <c r="O295" s="1"/>
  <c r="O294"/>
  <c r="M292"/>
  <c r="O292" s="1"/>
  <c r="O291"/>
  <c r="M291"/>
  <c r="O290"/>
  <c r="M290"/>
  <c r="M289"/>
  <c r="O289" s="1"/>
  <c r="M288"/>
  <c r="O288" s="1"/>
  <c r="M287"/>
  <c r="O287" s="1"/>
  <c r="M286"/>
  <c r="O286" s="1"/>
  <c r="M285"/>
  <c r="O285" s="1"/>
  <c r="M284"/>
  <c r="O284" s="1"/>
  <c r="O283"/>
  <c r="M283"/>
  <c r="M282"/>
  <c r="O282" s="1"/>
  <c r="O281"/>
  <c r="M281"/>
  <c r="M280"/>
  <c r="O280" s="1"/>
  <c r="M278"/>
  <c r="O278" s="1"/>
  <c r="O277"/>
  <c r="M277"/>
  <c r="M276"/>
  <c r="O276" s="1"/>
  <c r="M275"/>
  <c r="O275" s="1"/>
  <c r="M274"/>
  <c r="O274" s="1"/>
  <c r="M273"/>
  <c r="O273" s="1"/>
  <c r="M272"/>
  <c r="O272" s="1"/>
  <c r="M269"/>
  <c r="O269" s="1"/>
  <c r="M267"/>
  <c r="O267" s="1"/>
  <c r="M266"/>
  <c r="O266" s="1"/>
  <c r="O265"/>
  <c r="M265"/>
  <c r="M264"/>
  <c r="O264" s="1"/>
  <c r="M263"/>
  <c r="O263" s="1"/>
  <c r="M262"/>
  <c r="O262" s="1"/>
  <c r="M261"/>
  <c r="O261" s="1"/>
  <c r="M260"/>
  <c r="O260" s="1"/>
  <c r="M259"/>
  <c r="O259" s="1"/>
  <c r="O258"/>
  <c r="M258"/>
  <c r="M257"/>
  <c r="O257" s="1"/>
  <c r="M256"/>
  <c r="O256" s="1"/>
  <c r="O255"/>
  <c r="M255"/>
  <c r="O254"/>
  <c r="M254"/>
  <c r="M253"/>
  <c r="O253" s="1"/>
  <c r="M252"/>
  <c r="O252" s="1"/>
  <c r="M251"/>
  <c r="O251" s="1"/>
  <c r="M250"/>
  <c r="O250" s="1"/>
  <c r="M249"/>
  <c r="O249" s="1"/>
  <c r="M248"/>
  <c r="O248" s="1"/>
  <c r="O247"/>
  <c r="M247"/>
  <c r="M246"/>
  <c r="O246" s="1"/>
  <c r="M245"/>
  <c r="O245" s="1"/>
  <c r="M244"/>
  <c r="O244" s="1"/>
  <c r="M243"/>
  <c r="O243" s="1"/>
  <c r="M242"/>
  <c r="O242" s="1"/>
  <c r="M241"/>
  <c r="O241" s="1"/>
  <c r="M240"/>
  <c r="O240" s="1"/>
  <c r="M239"/>
  <c r="O239" s="1"/>
  <c r="M238"/>
  <c r="O238" s="1"/>
  <c r="M237"/>
  <c r="O237" s="1"/>
  <c r="M236"/>
  <c r="O236" s="1"/>
  <c r="M235"/>
  <c r="O235" s="1"/>
  <c r="O234"/>
  <c r="M234"/>
  <c r="M230"/>
  <c r="O230" s="1"/>
  <c r="M229"/>
  <c r="O229" s="1"/>
  <c r="O227"/>
  <c r="M227"/>
  <c r="M226"/>
  <c r="O226" s="1"/>
  <c r="M225"/>
  <c r="O225" s="1"/>
  <c r="M224"/>
  <c r="O224" s="1"/>
  <c r="M221"/>
  <c r="O221" s="1"/>
  <c r="M219"/>
  <c r="O219" s="1"/>
  <c r="O218"/>
  <c r="M218"/>
  <c r="M217"/>
  <c r="O217" s="1"/>
  <c r="M215"/>
  <c r="O215" s="1"/>
  <c r="M214"/>
  <c r="O214" s="1"/>
  <c r="M213"/>
  <c r="O213" s="1"/>
  <c r="M212"/>
  <c r="O212" s="1"/>
  <c r="O211"/>
  <c r="M211"/>
  <c r="M210"/>
  <c r="O210" s="1"/>
  <c r="M209"/>
  <c r="O209" s="1"/>
  <c r="M208"/>
  <c r="O208" s="1"/>
  <c r="M207"/>
  <c r="O207" s="1"/>
  <c r="M204"/>
  <c r="O204" s="1"/>
  <c r="M203"/>
  <c r="O203" s="1"/>
  <c r="M202"/>
  <c r="O202" s="1"/>
  <c r="M201"/>
  <c r="O201" s="1"/>
  <c r="M200"/>
  <c r="O200" s="1"/>
  <c r="M199"/>
  <c r="O199" s="1"/>
  <c r="M198"/>
  <c r="O198" s="1"/>
  <c r="O197"/>
  <c r="M197"/>
  <c r="M196"/>
  <c r="O196" s="1"/>
  <c r="M195"/>
  <c r="O195" s="1"/>
  <c r="O194"/>
  <c r="M194"/>
  <c r="O193"/>
  <c r="M193"/>
  <c r="M192"/>
  <c r="O192" s="1"/>
  <c r="M190"/>
  <c r="O190" s="1"/>
  <c r="M188"/>
  <c r="O188" s="1"/>
  <c r="M186"/>
  <c r="O186" s="1"/>
  <c r="M185"/>
  <c r="O185" s="1"/>
  <c r="M184"/>
  <c r="O184" s="1"/>
  <c r="M183"/>
  <c r="O183" s="1"/>
  <c r="M182"/>
  <c r="O182" s="1"/>
  <c r="M181"/>
  <c r="O181" s="1"/>
  <c r="M180"/>
  <c r="O180" s="1"/>
  <c r="M179"/>
  <c r="O179" s="1"/>
  <c r="M178"/>
  <c r="O178" s="1"/>
  <c r="O177"/>
  <c r="M177"/>
  <c r="M176"/>
  <c r="O176" s="1"/>
  <c r="M175"/>
  <c r="O175" s="1"/>
  <c r="O174"/>
  <c r="M174"/>
  <c r="M173"/>
  <c r="O173" s="1"/>
  <c r="M171"/>
  <c r="O171" s="1"/>
  <c r="M170"/>
  <c r="O170" s="1"/>
  <c r="M169"/>
  <c r="O169" s="1"/>
  <c r="M168"/>
  <c r="O168" s="1"/>
  <c r="M167"/>
  <c r="O167" s="1"/>
  <c r="M166"/>
  <c r="O166" s="1"/>
  <c r="O162"/>
  <c r="M162"/>
  <c r="M161"/>
  <c r="O161" s="1"/>
  <c r="M160"/>
  <c r="O160" s="1"/>
  <c r="O159"/>
  <c r="M159"/>
  <c r="O158"/>
  <c r="M157"/>
  <c r="O157" s="1"/>
  <c r="M156"/>
  <c r="O156" s="1"/>
  <c r="M155"/>
  <c r="O155" s="1"/>
  <c r="M154"/>
  <c r="O154" s="1"/>
  <c r="M153"/>
  <c r="O153" s="1"/>
  <c r="M152"/>
  <c r="O152" s="1"/>
  <c r="M151"/>
  <c r="O151" s="1"/>
  <c r="M150"/>
  <c r="O150" s="1"/>
  <c r="M149"/>
  <c r="O149" s="1"/>
  <c r="M148"/>
  <c r="O148" s="1"/>
  <c r="M147"/>
  <c r="O147" s="1"/>
  <c r="M146"/>
  <c r="O146" s="1"/>
  <c r="O145"/>
  <c r="M144"/>
  <c r="O144" s="1"/>
  <c r="O143"/>
  <c r="M142"/>
  <c r="O142" s="1"/>
  <c r="M141"/>
  <c r="O141" s="1"/>
  <c r="M140"/>
  <c r="O140" s="1"/>
  <c r="M139"/>
  <c r="O139" s="1"/>
  <c r="O138"/>
  <c r="O137"/>
  <c r="M136"/>
  <c r="O136" s="1"/>
  <c r="M135"/>
  <c r="O135" s="1"/>
  <c r="M134"/>
  <c r="O134" s="1"/>
  <c r="M133"/>
  <c r="O133" s="1"/>
  <c r="M132"/>
  <c r="O132" s="1"/>
  <c r="O131"/>
  <c r="M131"/>
  <c r="O130"/>
  <c r="M130"/>
  <c r="O129"/>
  <c r="M129"/>
  <c r="M128"/>
  <c r="O128" s="1"/>
  <c r="M127"/>
  <c r="O127" s="1"/>
  <c r="M126"/>
  <c r="O126" s="1"/>
  <c r="M125"/>
  <c r="O125" s="1"/>
  <c r="M124"/>
  <c r="O124" s="1"/>
  <c r="M121"/>
  <c r="O121" s="1"/>
  <c r="M120"/>
  <c r="O120" s="1"/>
  <c r="O118"/>
  <c r="M118"/>
  <c r="M117"/>
  <c r="O117" s="1"/>
  <c r="M116"/>
  <c r="O116" s="1"/>
  <c r="O115"/>
  <c r="M115"/>
  <c r="M114"/>
  <c r="O114" s="1"/>
  <c r="M113"/>
  <c r="O113" s="1"/>
  <c r="M112"/>
  <c r="O112" s="1"/>
  <c r="M111"/>
  <c r="O111" s="1"/>
  <c r="M110"/>
  <c r="O110" s="1"/>
  <c r="M109"/>
  <c r="O109" s="1"/>
  <c r="M108"/>
  <c r="O108" s="1"/>
  <c r="O107"/>
  <c r="O106"/>
  <c r="M105"/>
  <c r="O105" s="1"/>
  <c r="M104"/>
  <c r="O104" s="1"/>
  <c r="M103"/>
  <c r="O103" s="1"/>
  <c r="M102"/>
  <c r="O102" s="1"/>
  <c r="M101"/>
  <c r="O101" s="1"/>
  <c r="M100"/>
  <c r="O100" s="1"/>
  <c r="M99"/>
  <c r="O99" s="1"/>
  <c r="M98"/>
  <c r="O98" s="1"/>
  <c r="M97"/>
  <c r="O97" s="1"/>
  <c r="M96"/>
  <c r="O96" s="1"/>
  <c r="O95"/>
  <c r="M95"/>
  <c r="O94"/>
  <c r="M94"/>
  <c r="M93"/>
  <c r="O93" s="1"/>
  <c r="M92"/>
  <c r="O92" s="1"/>
  <c r="O91"/>
  <c r="M91"/>
  <c r="M90"/>
  <c r="O90" s="1"/>
  <c r="M89"/>
  <c r="O89" s="1"/>
  <c r="M88"/>
  <c r="O88" s="1"/>
  <c r="M87"/>
  <c r="O87" s="1"/>
  <c r="M86"/>
  <c r="O86" s="1"/>
  <c r="M85"/>
  <c r="O85" s="1"/>
  <c r="M84"/>
  <c r="O84" s="1"/>
  <c r="M83"/>
  <c r="O83" s="1"/>
  <c r="M81"/>
  <c r="O81" s="1"/>
  <c r="M80"/>
  <c r="O80" s="1"/>
  <c r="M79"/>
  <c r="O79" s="1"/>
  <c r="M78"/>
  <c r="O78" s="1"/>
  <c r="M77"/>
  <c r="O77" s="1"/>
  <c r="M76"/>
  <c r="O76" s="1"/>
  <c r="O75"/>
  <c r="M75"/>
  <c r="M74"/>
  <c r="O74" s="1"/>
  <c r="O73"/>
  <c r="M73"/>
  <c r="M72"/>
  <c r="O72" s="1"/>
  <c r="M71"/>
  <c r="O71" s="1"/>
  <c r="M70"/>
  <c r="O70" s="1"/>
  <c r="M69"/>
  <c r="O69" s="1"/>
  <c r="M68"/>
  <c r="O68" s="1"/>
  <c r="M67"/>
  <c r="O67" s="1"/>
  <c r="M66"/>
  <c r="O66" s="1"/>
  <c r="M65"/>
  <c r="O65" s="1"/>
  <c r="M64"/>
  <c r="O64" s="1"/>
  <c r="O63"/>
  <c r="M63"/>
  <c r="O62"/>
  <c r="M62"/>
  <c r="M61"/>
  <c r="O61" s="1"/>
  <c r="M60"/>
  <c r="O60" s="1"/>
  <c r="O59"/>
  <c r="M59"/>
  <c r="M58"/>
  <c r="O58" s="1"/>
  <c r="M57"/>
  <c r="O57" s="1"/>
  <c r="M56"/>
  <c r="O56" s="1"/>
  <c r="M55"/>
  <c r="O55" s="1"/>
  <c r="M54"/>
  <c r="O54" s="1"/>
  <c r="M53"/>
  <c r="O53" s="1"/>
  <c r="M52"/>
  <c r="O52" s="1"/>
  <c r="O50"/>
  <c r="M50"/>
  <c r="M49"/>
  <c r="O49" s="1"/>
  <c r="M46"/>
  <c r="O46" s="1"/>
  <c r="M45"/>
  <c r="O45" s="1"/>
  <c r="M44"/>
  <c r="O44" s="1"/>
  <c r="O43"/>
  <c r="M43"/>
  <c r="M42"/>
  <c r="O42" s="1"/>
  <c r="M41"/>
  <c r="O41" s="1"/>
  <c r="O40"/>
  <c r="M39"/>
  <c r="O39" s="1"/>
  <c r="M38"/>
  <c r="O38" s="1"/>
  <c r="O37"/>
  <c r="M37"/>
  <c r="M36"/>
  <c r="O36" s="1"/>
  <c r="M35"/>
  <c r="O35" s="1"/>
  <c r="M34"/>
  <c r="O34" s="1"/>
  <c r="M33"/>
  <c r="O33" s="1"/>
  <c r="O32"/>
  <c r="M31"/>
  <c r="O31" s="1"/>
  <c r="M30"/>
  <c r="O30" s="1"/>
  <c r="O29"/>
  <c r="M29"/>
  <c r="M28"/>
  <c r="O28" s="1"/>
  <c r="M27"/>
  <c r="O27" s="1"/>
  <c r="O26"/>
  <c r="M26"/>
  <c r="O25"/>
  <c r="M25"/>
  <c r="M24"/>
  <c r="O24" s="1"/>
  <c r="M23"/>
  <c r="O23" s="1"/>
  <c r="M22"/>
  <c r="O22" s="1"/>
  <c r="O21"/>
  <c r="M21"/>
  <c r="M19"/>
  <c r="O19" s="1"/>
  <c r="O18"/>
  <c r="M18"/>
  <c r="O17"/>
  <c r="M16"/>
  <c r="O16" s="1"/>
  <c r="M15"/>
  <c r="O15" s="1"/>
  <c r="O14"/>
  <c r="M14"/>
  <c r="M13"/>
  <c r="O13" s="1"/>
  <c r="M11"/>
  <c r="O11" s="1"/>
  <c r="M10"/>
  <c r="O10" s="1"/>
  <c r="M9"/>
  <c r="O9" s="1"/>
  <c r="M8"/>
  <c r="O8" s="1"/>
  <c r="M7"/>
  <c r="O7" s="1"/>
  <c r="O516" l="1"/>
  <c r="N15" i="60"/>
  <c r="N14"/>
  <c r="N13"/>
  <c r="N12"/>
  <c r="N11"/>
  <c r="N10"/>
  <c r="N9"/>
  <c r="N8"/>
  <c r="N16" s="1"/>
  <c r="N7"/>
  <c r="N133" i="28"/>
  <c r="N132"/>
  <c r="N131"/>
  <c r="N130"/>
  <c r="N129"/>
  <c r="N127"/>
  <c r="L127"/>
  <c r="N126"/>
  <c r="L126"/>
  <c r="N125"/>
  <c r="L125"/>
  <c r="N124"/>
  <c r="L124"/>
  <c r="N123"/>
  <c r="L123"/>
  <c r="N122"/>
  <c r="L122"/>
  <c r="N121"/>
  <c r="L121"/>
  <c r="N120"/>
  <c r="L120"/>
  <c r="N119"/>
  <c r="L119"/>
  <c r="N118"/>
  <c r="L118"/>
  <c r="N117"/>
  <c r="L117"/>
  <c r="N116"/>
  <c r="L116"/>
  <c r="N115"/>
  <c r="L115"/>
  <c r="N114"/>
  <c r="L114"/>
  <c r="N112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N94"/>
  <c r="L94"/>
  <c r="L93"/>
  <c r="N93" s="1"/>
  <c r="N92"/>
  <c r="L92"/>
  <c r="L91"/>
  <c r="N91" s="1"/>
  <c r="N89"/>
  <c r="L89"/>
  <c r="L88"/>
  <c r="N88" s="1"/>
  <c r="N87"/>
  <c r="L87"/>
  <c r="L86"/>
  <c r="N86" s="1"/>
  <c r="N85"/>
  <c r="L85"/>
  <c r="L82"/>
  <c r="N82" s="1"/>
  <c r="N81"/>
  <c r="L81"/>
  <c r="L80"/>
  <c r="N80" s="1"/>
  <c r="N77"/>
  <c r="L77"/>
  <c r="L76"/>
  <c r="N76" s="1"/>
  <c r="N75"/>
  <c r="L75"/>
  <c r="L74"/>
  <c r="N74" s="1"/>
  <c r="N73"/>
  <c r="L73"/>
  <c r="L72"/>
  <c r="N72" s="1"/>
  <c r="N71"/>
  <c r="L71"/>
  <c r="L70"/>
  <c r="N70" s="1"/>
  <c r="N69"/>
  <c r="L69"/>
  <c r="L68"/>
  <c r="N68" s="1"/>
  <c r="N67"/>
  <c r="L67"/>
  <c r="L66"/>
  <c r="N66" s="1"/>
  <c r="N65"/>
  <c r="L65"/>
  <c r="L64"/>
  <c r="N64" s="1"/>
  <c r="N62"/>
  <c r="L62"/>
  <c r="L58"/>
  <c r="N58" s="1"/>
  <c r="N57"/>
  <c r="L57"/>
  <c r="L56"/>
  <c r="N56" s="1"/>
  <c r="N55"/>
  <c r="L55"/>
  <c r="L54"/>
  <c r="N54" s="1"/>
  <c r="N53"/>
  <c r="L53"/>
  <c r="L52"/>
  <c r="N52" s="1"/>
  <c r="N51"/>
  <c r="L51"/>
  <c r="L50"/>
  <c r="N50" s="1"/>
  <c r="N49"/>
  <c r="L49"/>
  <c r="N47"/>
  <c r="N46"/>
  <c r="L46"/>
  <c r="N45"/>
  <c r="L45"/>
  <c r="N43"/>
  <c r="L43"/>
  <c r="N42"/>
  <c r="L42"/>
  <c r="N41"/>
  <c r="L41"/>
  <c r="N39"/>
  <c r="L39"/>
  <c r="N38"/>
  <c r="N35"/>
  <c r="N34"/>
  <c r="L32"/>
  <c r="N32" s="1"/>
  <c r="N31"/>
  <c r="L31"/>
  <c r="L28"/>
  <c r="N28" s="1"/>
  <c r="N27"/>
  <c r="L27"/>
  <c r="L25"/>
  <c r="N25" s="1"/>
  <c r="N24"/>
  <c r="L24"/>
  <c r="L23"/>
  <c r="N23" s="1"/>
  <c r="N22"/>
  <c r="L22"/>
  <c r="L21"/>
  <c r="N21" s="1"/>
  <c r="N19"/>
  <c r="L19"/>
  <c r="L17"/>
  <c r="N17" s="1"/>
  <c r="N16"/>
  <c r="L16"/>
  <c r="L14"/>
  <c r="N14" s="1"/>
  <c r="N11"/>
  <c r="N10"/>
  <c r="L10"/>
  <c r="N9"/>
  <c r="N120" i="59" l="1"/>
  <c r="N119"/>
  <c r="N118"/>
  <c r="N117"/>
  <c r="N116"/>
  <c r="N115"/>
  <c r="L115"/>
  <c r="N114"/>
  <c r="N113"/>
  <c r="N112"/>
  <c r="L111"/>
  <c r="N111" s="1"/>
  <c r="N110"/>
  <c r="L110"/>
  <c r="N109"/>
  <c r="L108"/>
  <c r="N108" s="1"/>
  <c r="N107"/>
  <c r="L107"/>
  <c r="N106"/>
  <c r="N105"/>
  <c r="N104"/>
  <c r="L104"/>
  <c r="L103"/>
  <c r="N103" s="1"/>
  <c r="L102"/>
  <c r="N102" s="1"/>
  <c r="N101"/>
  <c r="N100"/>
  <c r="N99"/>
  <c r="N98"/>
  <c r="L97"/>
  <c r="N97" s="1"/>
  <c r="L96"/>
  <c r="N96" s="1"/>
  <c r="L95"/>
  <c r="N95" s="1"/>
  <c r="N94"/>
  <c r="L94"/>
  <c r="L93"/>
  <c r="N93" s="1"/>
  <c r="N92"/>
  <c r="N91"/>
  <c r="L90"/>
  <c r="N90" s="1"/>
  <c r="L89"/>
  <c r="N89" s="1"/>
  <c r="N88"/>
  <c r="N87"/>
  <c r="N86"/>
  <c r="N83"/>
  <c r="N82"/>
  <c r="N81"/>
  <c r="L80"/>
  <c r="N80" s="1"/>
  <c r="L79"/>
  <c r="N79" s="1"/>
  <c r="L78"/>
  <c r="N78" s="1"/>
  <c r="L77"/>
  <c r="N77" s="1"/>
  <c r="N76"/>
  <c r="L76"/>
  <c r="L75"/>
  <c r="N75" s="1"/>
  <c r="N74"/>
  <c r="L74"/>
  <c r="L73"/>
  <c r="N73" s="1"/>
  <c r="L72"/>
  <c r="N72" s="1"/>
  <c r="L71"/>
  <c r="N71" s="1"/>
  <c r="L70"/>
  <c r="N70" s="1"/>
  <c r="L69"/>
  <c r="N69" s="1"/>
  <c r="N68"/>
  <c r="L68"/>
  <c r="L67"/>
  <c r="N67" s="1"/>
  <c r="L66"/>
  <c r="N66" s="1"/>
  <c r="L65"/>
  <c r="N65" s="1"/>
  <c r="L64"/>
  <c r="N64" s="1"/>
  <c r="L63"/>
  <c r="N63" s="1"/>
  <c r="L62"/>
  <c r="N62" s="1"/>
  <c r="L61"/>
  <c r="N61" s="1"/>
  <c r="N60"/>
  <c r="N59"/>
  <c r="L58"/>
  <c r="N58" s="1"/>
  <c r="N57"/>
  <c r="L56"/>
  <c r="N56" s="1"/>
  <c r="L55"/>
  <c r="N55" s="1"/>
  <c r="L54"/>
  <c r="N54" s="1"/>
  <c r="L53"/>
  <c r="N53" s="1"/>
  <c r="N50"/>
  <c r="N49"/>
  <c r="N48"/>
  <c r="N47"/>
  <c r="N46"/>
  <c r="N45"/>
  <c r="L44"/>
  <c r="N44" s="1"/>
  <c r="L43"/>
  <c r="N43" s="1"/>
  <c r="L42"/>
  <c r="N42" s="1"/>
  <c r="N41"/>
  <c r="I41"/>
  <c r="L40"/>
  <c r="N40" s="1"/>
  <c r="N39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121" l="1"/>
  <c r="N37"/>
  <c r="N51"/>
  <c r="N84"/>
  <c r="N41" i="8" l="1"/>
  <c r="D13" i="44"/>
  <c r="O401" i="58"/>
  <c r="L394"/>
  <c r="N389"/>
  <c r="N388"/>
  <c r="N387"/>
  <c r="N386"/>
  <c r="N385"/>
  <c r="N384"/>
  <c r="N382"/>
  <c r="N555" i="57"/>
  <c r="N554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7"/>
  <c r="N505"/>
  <c r="N503"/>
  <c r="N500"/>
  <c r="N499"/>
  <c r="N498"/>
  <c r="N497"/>
  <c r="N496"/>
  <c r="N495"/>
  <c r="N494"/>
  <c r="N493"/>
  <c r="N492"/>
  <c r="N491"/>
  <c r="N488"/>
  <c r="N487"/>
  <c r="N486"/>
  <c r="N485"/>
  <c r="N484"/>
  <c r="N482"/>
  <c r="N481"/>
  <c r="N480"/>
  <c r="N479"/>
  <c r="N477"/>
  <c r="N476"/>
  <c r="N475"/>
  <c r="N474"/>
  <c r="N471"/>
  <c r="N470"/>
  <c r="N469"/>
  <c r="N467"/>
  <c r="N466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0"/>
  <c r="N409"/>
  <c r="N386"/>
  <c r="L374"/>
  <c r="N374" s="1"/>
  <c r="L373"/>
  <c r="N373" s="1"/>
  <c r="L372"/>
  <c r="N372" s="1"/>
  <c r="L371"/>
  <c r="N371" s="1"/>
  <c r="L370"/>
  <c r="N370" s="1"/>
  <c r="L369"/>
  <c r="N369" s="1"/>
  <c r="L368"/>
  <c r="N368" s="1"/>
  <c r="L367"/>
  <c r="N367" s="1"/>
  <c r="L366"/>
  <c r="N366" s="1"/>
  <c r="L365"/>
  <c r="N365" s="1"/>
  <c r="L364"/>
  <c r="N364" s="1"/>
  <c r="L363"/>
  <c r="N363" s="1"/>
  <c r="L362"/>
  <c r="N362" s="1"/>
  <c r="L361"/>
  <c r="N361" s="1"/>
  <c r="L360"/>
  <c r="N360" s="1"/>
  <c r="L359"/>
  <c r="N359" s="1"/>
  <c r="L358"/>
  <c r="N358" s="1"/>
  <c r="L357"/>
  <c r="N357" s="1"/>
  <c r="L356"/>
  <c r="N356" s="1"/>
  <c r="L355"/>
  <c r="N355" s="1"/>
  <c r="L354"/>
  <c r="N354" s="1"/>
  <c r="L353"/>
  <c r="N353" s="1"/>
  <c r="L352"/>
  <c r="N352" s="1"/>
  <c r="L351"/>
  <c r="N351" s="1"/>
  <c r="L350"/>
  <c r="N350" s="1"/>
  <c r="L349"/>
  <c r="N349" s="1"/>
  <c r="L348"/>
  <c r="N348" s="1"/>
  <c r="L347"/>
  <c r="N347" s="1"/>
  <c r="L346"/>
  <c r="N346" s="1"/>
  <c r="L345"/>
  <c r="N345" s="1"/>
  <c r="L344"/>
  <c r="N344" s="1"/>
  <c r="L343"/>
  <c r="N343" s="1"/>
  <c r="L342"/>
  <c r="N342" s="1"/>
  <c r="L341"/>
  <c r="N341" s="1"/>
  <c r="L340"/>
  <c r="N340" s="1"/>
  <c r="L339"/>
  <c r="N339" s="1"/>
  <c r="L338"/>
  <c r="N338" s="1"/>
  <c r="N337"/>
  <c r="L336"/>
  <c r="N336" s="1"/>
  <c r="L335"/>
  <c r="N335" s="1"/>
  <c r="L334"/>
  <c r="N334" s="1"/>
  <c r="L333"/>
  <c r="N333" s="1"/>
  <c r="L332"/>
  <c r="N332" s="1"/>
  <c r="L331"/>
  <c r="N331" s="1"/>
  <c r="L330"/>
  <c r="N330" s="1"/>
  <c r="L329"/>
  <c r="N329" s="1"/>
  <c r="L328"/>
  <c r="N328" s="1"/>
  <c r="L327"/>
  <c r="N327" s="1"/>
  <c r="L326"/>
  <c r="N326" s="1"/>
  <c r="L325"/>
  <c r="N325" s="1"/>
  <c r="L324"/>
  <c r="N324" s="1"/>
  <c r="L323"/>
  <c r="N323" s="1"/>
  <c r="L322"/>
  <c r="N322" s="1"/>
  <c r="L321"/>
  <c r="N321" s="1"/>
  <c r="L320"/>
  <c r="N320" s="1"/>
  <c r="L319"/>
  <c r="N319" s="1"/>
  <c r="L318"/>
  <c r="N318" s="1"/>
  <c r="L317"/>
  <c r="N317" s="1"/>
  <c r="L316"/>
  <c r="N316" s="1"/>
  <c r="L315"/>
  <c r="N315" s="1"/>
  <c r="L314"/>
  <c r="N314" s="1"/>
  <c r="L313"/>
  <c r="N313" s="1"/>
  <c r="L312"/>
  <c r="N312" s="1"/>
  <c r="L311"/>
  <c r="N311" s="1"/>
  <c r="L310"/>
  <c r="N310" s="1"/>
  <c r="L309"/>
  <c r="N309" s="1"/>
  <c r="L308"/>
  <c r="N308" s="1"/>
  <c r="L307"/>
  <c r="N307" s="1"/>
  <c r="L306"/>
  <c r="N306" s="1"/>
  <c r="L305"/>
  <c r="N305" s="1"/>
  <c r="L304"/>
  <c r="N304" s="1"/>
  <c r="L303"/>
  <c r="N303" s="1"/>
  <c r="L302"/>
  <c r="N302" s="1"/>
  <c r="L301"/>
  <c r="N301" s="1"/>
  <c r="L300"/>
  <c r="N300" s="1"/>
  <c r="L299"/>
  <c r="N299" s="1"/>
  <c r="L298"/>
  <c r="N298" s="1"/>
  <c r="L297"/>
  <c r="N297" s="1"/>
  <c r="L296"/>
  <c r="N296" s="1"/>
  <c r="L295"/>
  <c r="N295" s="1"/>
  <c r="L294"/>
  <c r="N294" s="1"/>
  <c r="L293"/>
  <c r="N293" s="1"/>
  <c r="L292"/>
  <c r="N292" s="1"/>
  <c r="L291"/>
  <c r="N291" s="1"/>
  <c r="L290"/>
  <c r="N290" s="1"/>
  <c r="L289"/>
  <c r="N289" s="1"/>
  <c r="L288"/>
  <c r="N288" s="1"/>
  <c r="L287"/>
  <c r="N287" s="1"/>
  <c r="L286"/>
  <c r="N286" s="1"/>
  <c r="L285"/>
  <c r="N285" s="1"/>
  <c r="L284"/>
  <c r="N284" s="1"/>
  <c r="L283"/>
  <c r="N283" s="1"/>
  <c r="L282"/>
  <c r="N282" s="1"/>
  <c r="L281"/>
  <c r="N281" s="1"/>
  <c r="L280"/>
  <c r="N280" s="1"/>
  <c r="L279"/>
  <c r="N279" s="1"/>
  <c r="L278"/>
  <c r="N278" s="1"/>
  <c r="L277"/>
  <c r="N277" s="1"/>
  <c r="L276"/>
  <c r="N276" s="1"/>
  <c r="L275"/>
  <c r="N275" s="1"/>
  <c r="L274"/>
  <c r="N274" s="1"/>
  <c r="L273"/>
  <c r="N273" s="1"/>
  <c r="L272"/>
  <c r="N272" s="1"/>
  <c r="L271"/>
  <c r="N271" s="1"/>
  <c r="L270"/>
  <c r="N270" s="1"/>
  <c r="L269"/>
  <c r="N269" s="1"/>
  <c r="L268"/>
  <c r="N268" s="1"/>
  <c r="L267"/>
  <c r="N267" s="1"/>
  <c r="L266"/>
  <c r="N266" s="1"/>
  <c r="L265"/>
  <c r="N265" s="1"/>
  <c r="L264"/>
  <c r="N264" s="1"/>
  <c r="L263"/>
  <c r="N263" s="1"/>
  <c r="L262"/>
  <c r="N262" s="1"/>
  <c r="L261"/>
  <c r="N261" s="1"/>
  <c r="L260"/>
  <c r="N260" s="1"/>
  <c r="L259"/>
  <c r="N259" s="1"/>
  <c r="L258"/>
  <c r="N258" s="1"/>
  <c r="L257"/>
  <c r="N257" s="1"/>
  <c r="L256"/>
  <c r="N256" s="1"/>
  <c r="L255"/>
  <c r="N255" s="1"/>
  <c r="L254"/>
  <c r="N254" s="1"/>
  <c r="L253"/>
  <c r="N253" s="1"/>
  <c r="L252"/>
  <c r="N252" s="1"/>
  <c r="L251"/>
  <c r="N251" s="1"/>
  <c r="L250"/>
  <c r="N250" s="1"/>
  <c r="L249"/>
  <c r="N249" s="1"/>
  <c r="L248"/>
  <c r="N248" s="1"/>
  <c r="L247"/>
  <c r="N247" s="1"/>
  <c r="L246"/>
  <c r="N246" s="1"/>
  <c r="L245"/>
  <c r="N245" s="1"/>
  <c r="L244"/>
  <c r="N244" s="1"/>
  <c r="L243"/>
  <c r="N243" s="1"/>
  <c r="L242"/>
  <c r="N242" s="1"/>
  <c r="L241"/>
  <c r="N241" s="1"/>
  <c r="L240"/>
  <c r="N240" s="1"/>
  <c r="L239"/>
  <c r="N239" s="1"/>
  <c r="L238"/>
  <c r="N238" s="1"/>
  <c r="L237"/>
  <c r="N237" s="1"/>
  <c r="L236"/>
  <c r="N236" s="1"/>
  <c r="L235"/>
  <c r="N235" s="1"/>
  <c r="L234"/>
  <c r="N234" s="1"/>
  <c r="L233"/>
  <c r="N233" s="1"/>
  <c r="L232"/>
  <c r="N232" s="1"/>
  <c r="L231"/>
  <c r="N231" s="1"/>
  <c r="N230"/>
  <c r="L229"/>
  <c r="N229" s="1"/>
  <c r="L228"/>
  <c r="N228" s="1"/>
  <c r="N227"/>
  <c r="N226"/>
  <c r="L225"/>
  <c r="N225" s="1"/>
  <c r="L224"/>
  <c r="N224" s="1"/>
  <c r="L223"/>
  <c r="N223" s="1"/>
  <c r="L222"/>
  <c r="N222" s="1"/>
  <c r="L221"/>
  <c r="N221" s="1"/>
  <c r="L220"/>
  <c r="N220" s="1"/>
  <c r="L219"/>
  <c r="N219" s="1"/>
  <c r="L218"/>
  <c r="N218" s="1"/>
  <c r="L217"/>
  <c r="N217" s="1"/>
  <c r="L216"/>
  <c r="N216" s="1"/>
  <c r="L215"/>
  <c r="N215" s="1"/>
  <c r="L214"/>
  <c r="N214" s="1"/>
  <c r="L213"/>
  <c r="N213" s="1"/>
  <c r="L212"/>
  <c r="N212" s="1"/>
  <c r="N211"/>
  <c r="L210"/>
  <c r="N210" s="1"/>
  <c r="L209"/>
  <c r="N209" s="1"/>
  <c r="L208"/>
  <c r="N208" s="1"/>
  <c r="L207"/>
  <c r="N207" s="1"/>
  <c r="L206"/>
  <c r="N206" s="1"/>
  <c r="L205"/>
  <c r="N205" s="1"/>
  <c r="L204"/>
  <c r="N204" s="1"/>
  <c r="L203"/>
  <c r="N203" s="1"/>
  <c r="L202"/>
  <c r="N202" s="1"/>
  <c r="L201"/>
  <c r="N201" s="1"/>
  <c r="L200"/>
  <c r="N200" s="1"/>
  <c r="L199"/>
  <c r="N199" s="1"/>
  <c r="L198"/>
  <c r="N198" s="1"/>
  <c r="L197"/>
  <c r="N197" s="1"/>
  <c r="L196"/>
  <c r="N196" s="1"/>
  <c r="L195"/>
  <c r="N195" s="1"/>
  <c r="L194"/>
  <c r="N194" s="1"/>
  <c r="L193"/>
  <c r="N193" s="1"/>
  <c r="L192"/>
  <c r="N192" s="1"/>
  <c r="L191"/>
  <c r="N191" s="1"/>
  <c r="L190"/>
  <c r="N190" s="1"/>
  <c r="L189"/>
  <c r="N189" s="1"/>
  <c r="L188"/>
  <c r="N188" s="1"/>
  <c r="L187"/>
  <c r="N187" s="1"/>
  <c r="L186"/>
  <c r="N186" s="1"/>
  <c r="N185"/>
  <c r="L184"/>
  <c r="N184" s="1"/>
  <c r="N183"/>
  <c r="L182"/>
  <c r="N182" s="1"/>
  <c r="L181"/>
  <c r="N181" s="1"/>
  <c r="L180"/>
  <c r="N180" s="1"/>
  <c r="L179"/>
  <c r="N179" s="1"/>
  <c r="L178"/>
  <c r="N178" s="1"/>
  <c r="L177"/>
  <c r="N177" s="1"/>
  <c r="L176"/>
  <c r="N176" s="1"/>
  <c r="L175"/>
  <c r="N175" s="1"/>
  <c r="L174"/>
  <c r="N174" s="1"/>
  <c r="L173"/>
  <c r="N173" s="1"/>
  <c r="L172"/>
  <c r="N172" s="1"/>
  <c r="L171"/>
  <c r="N171" s="1"/>
  <c r="L170"/>
  <c r="N170" s="1"/>
  <c r="L169"/>
  <c r="N169" s="1"/>
  <c r="L168"/>
  <c r="N168" s="1"/>
  <c r="L167"/>
  <c r="N167" s="1"/>
  <c r="L166"/>
  <c r="N166" s="1"/>
  <c r="L165"/>
  <c r="N165" s="1"/>
  <c r="L164"/>
  <c r="N164" s="1"/>
  <c r="L163"/>
  <c r="N163" s="1"/>
  <c r="L162"/>
  <c r="N162" s="1"/>
  <c r="L161"/>
  <c r="N161" s="1"/>
  <c r="L160"/>
  <c r="N160" s="1"/>
  <c r="L159"/>
  <c r="N159" s="1"/>
  <c r="L158"/>
  <c r="N158" s="1"/>
  <c r="N157"/>
  <c r="L156"/>
  <c r="N156" s="1"/>
  <c r="L155"/>
  <c r="N155" s="1"/>
  <c r="L154"/>
  <c r="N154" s="1"/>
  <c r="L153"/>
  <c r="N153" s="1"/>
  <c r="L152"/>
  <c r="N152" s="1"/>
  <c r="L151"/>
  <c r="N151" s="1"/>
  <c r="L150"/>
  <c r="N150" s="1"/>
  <c r="L149"/>
  <c r="N149" s="1"/>
  <c r="L148"/>
  <c r="N148" s="1"/>
  <c r="L147"/>
  <c r="N147" s="1"/>
  <c r="L146"/>
  <c r="N146" s="1"/>
  <c r="L145"/>
  <c r="N145" s="1"/>
  <c r="L144"/>
  <c r="N144" s="1"/>
  <c r="L143"/>
  <c r="N143" s="1"/>
  <c r="L142"/>
  <c r="N142" s="1"/>
  <c r="L141"/>
  <c r="N141" s="1"/>
  <c r="L140"/>
  <c r="N140" s="1"/>
  <c r="L139"/>
  <c r="N139" s="1"/>
  <c r="L138"/>
  <c r="N138" s="1"/>
  <c r="N137"/>
  <c r="L136"/>
  <c r="N136" s="1"/>
  <c r="L135"/>
  <c r="N135" s="1"/>
  <c r="L134"/>
  <c r="N134" s="1"/>
  <c r="L133"/>
  <c r="N133" s="1"/>
  <c r="L132"/>
  <c r="N132" s="1"/>
  <c r="L131"/>
  <c r="N131" s="1"/>
  <c r="L130"/>
  <c r="N130" s="1"/>
  <c r="L129"/>
  <c r="N129" s="1"/>
  <c r="L128"/>
  <c r="N128" s="1"/>
  <c r="L127"/>
  <c r="N127" s="1"/>
  <c r="L126"/>
  <c r="N126" s="1"/>
  <c r="L125"/>
  <c r="N125" s="1"/>
  <c r="L124"/>
  <c r="N124" s="1"/>
  <c r="L123"/>
  <c r="N123" s="1"/>
  <c r="L122"/>
  <c r="N122" s="1"/>
  <c r="L121"/>
  <c r="N121" s="1"/>
  <c r="L120"/>
  <c r="N120" s="1"/>
  <c r="L119"/>
  <c r="N119" s="1"/>
  <c r="L118"/>
  <c r="N118" s="1"/>
  <c r="L117"/>
  <c r="N117" s="1"/>
  <c r="N116"/>
  <c r="L115"/>
  <c r="N115" s="1"/>
  <c r="L114"/>
  <c r="N114" s="1"/>
  <c r="L113"/>
  <c r="N113" s="1"/>
  <c r="L112"/>
  <c r="N112" s="1"/>
  <c r="L111"/>
  <c r="N111" s="1"/>
  <c r="N110"/>
  <c r="L109"/>
  <c r="N109" s="1"/>
  <c r="L108"/>
  <c r="N108" s="1"/>
  <c r="L107"/>
  <c r="N107" s="1"/>
  <c r="L106"/>
  <c r="N106" s="1"/>
  <c r="L105"/>
  <c r="N105" s="1"/>
  <c r="N104"/>
  <c r="L103"/>
  <c r="N103" s="1"/>
  <c r="L102"/>
  <c r="N102" s="1"/>
  <c r="L101"/>
  <c r="N101" s="1"/>
  <c r="L100"/>
  <c r="N100" s="1"/>
  <c r="L99"/>
  <c r="N99" s="1"/>
  <c r="L98"/>
  <c r="N98" s="1"/>
  <c r="L97"/>
  <c r="N97" s="1"/>
  <c r="L96"/>
  <c r="N96" s="1"/>
  <c r="L95"/>
  <c r="N95" s="1"/>
  <c r="L94"/>
  <c r="N94" s="1"/>
  <c r="L93"/>
  <c r="N93" s="1"/>
  <c r="L92"/>
  <c r="N92" s="1"/>
  <c r="L91"/>
  <c r="N91" s="1"/>
  <c r="L90"/>
  <c r="N90" s="1"/>
  <c r="L89"/>
  <c r="N89" s="1"/>
  <c r="L88"/>
  <c r="N88" s="1"/>
  <c r="L87"/>
  <c r="N87" s="1"/>
  <c r="L86"/>
  <c r="N86" s="1"/>
  <c r="L85"/>
  <c r="N85" s="1"/>
  <c r="L84"/>
  <c r="N84" s="1"/>
  <c r="L83"/>
  <c r="N83" s="1"/>
  <c r="L82"/>
  <c r="N82" s="1"/>
  <c r="L81"/>
  <c r="N81" s="1"/>
  <c r="L80"/>
  <c r="N80" s="1"/>
  <c r="L79"/>
  <c r="N79" s="1"/>
  <c r="L78"/>
  <c r="N78" s="1"/>
  <c r="L77"/>
  <c r="N77" s="1"/>
  <c r="L76"/>
  <c r="N76" s="1"/>
  <c r="L75"/>
  <c r="N75" s="1"/>
  <c r="L74"/>
  <c r="N74" s="1"/>
  <c r="L73"/>
  <c r="N73" s="1"/>
  <c r="L72"/>
  <c r="N72" s="1"/>
  <c r="L71"/>
  <c r="N71" s="1"/>
  <c r="L70"/>
  <c r="N70" s="1"/>
  <c r="L69"/>
  <c r="N69" s="1"/>
  <c r="L68"/>
  <c r="N68" s="1"/>
  <c r="L67"/>
  <c r="N67" s="1"/>
  <c r="L66"/>
  <c r="N66" s="1"/>
  <c r="L65"/>
  <c r="N65" s="1"/>
  <c r="L64"/>
  <c r="N64" s="1"/>
  <c r="L63"/>
  <c r="N63" s="1"/>
  <c r="L62"/>
  <c r="N62" s="1"/>
  <c r="L61"/>
  <c r="N61" s="1"/>
  <c r="L60"/>
  <c r="N60" s="1"/>
  <c r="L59"/>
  <c r="N59" s="1"/>
  <c r="L58"/>
  <c r="N58" s="1"/>
  <c r="L57"/>
  <c r="N57" s="1"/>
  <c r="L56"/>
  <c r="N56" s="1"/>
  <c r="L55"/>
  <c r="N55" s="1"/>
  <c r="L54"/>
  <c r="N54" s="1"/>
  <c r="L53"/>
  <c r="N53" s="1"/>
  <c r="L52"/>
  <c r="N52" s="1"/>
  <c r="L51"/>
  <c r="N51" s="1"/>
  <c r="L50"/>
  <c r="N50" s="1"/>
  <c r="L49"/>
  <c r="N49" s="1"/>
  <c r="L48"/>
  <c r="N48" s="1"/>
  <c r="L47"/>
  <c r="N47" s="1"/>
  <c r="L46"/>
  <c r="N46" s="1"/>
  <c r="L45"/>
  <c r="N45" s="1"/>
  <c r="L44"/>
  <c r="N44" s="1"/>
  <c r="L43"/>
  <c r="N43" s="1"/>
  <c r="L42"/>
  <c r="N42" s="1"/>
  <c r="L41"/>
  <c r="N41" s="1"/>
  <c r="L40"/>
  <c r="N40" s="1"/>
  <c r="L39"/>
  <c r="N39" s="1"/>
  <c r="L38"/>
  <c r="N38" s="1"/>
  <c r="L37"/>
  <c r="N37" s="1"/>
  <c r="L36"/>
  <c r="N36" s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N26"/>
  <c r="L25"/>
  <c r="N25" s="1"/>
  <c r="N24"/>
  <c r="L23"/>
  <c r="N23" s="1"/>
  <c r="L22"/>
  <c r="N22" s="1"/>
  <c r="L21"/>
  <c r="N21" s="1"/>
  <c r="L20"/>
  <c r="N20" s="1"/>
  <c r="L19"/>
  <c r="N19" s="1"/>
  <c r="L18"/>
  <c r="N18" s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L17"/>
  <c r="N17" s="1"/>
  <c r="L16"/>
  <c r="N16" s="1"/>
  <c r="L15"/>
  <c r="N15" s="1"/>
  <c r="L14"/>
  <c r="N14" s="1"/>
  <c r="L13"/>
  <c r="N13" s="1"/>
  <c r="L12"/>
  <c r="N12" s="1"/>
  <c r="L11"/>
  <c r="N11" s="1"/>
  <c r="L10"/>
  <c r="N10" s="1"/>
  <c r="L9"/>
  <c r="N9" s="1"/>
  <c r="L8"/>
  <c r="N8" s="1"/>
  <c r="C14" i="47"/>
  <c r="C7" i="32"/>
  <c r="C15" i="51"/>
  <c r="D15"/>
  <c r="AB14" i="56"/>
  <c r="AB9"/>
  <c r="AB8"/>
  <c r="AB7"/>
  <c r="Y17"/>
  <c r="V17"/>
  <c r="S17"/>
  <c r="P17"/>
  <c r="Z8"/>
  <c r="Z9"/>
  <c r="Z10"/>
  <c r="Z11"/>
  <c r="Z12"/>
  <c r="Z13"/>
  <c r="Z14"/>
  <c r="Z15"/>
  <c r="Z16"/>
  <c r="Z7"/>
  <c r="W8"/>
  <c r="W9"/>
  <c r="W10"/>
  <c r="W11"/>
  <c r="W12"/>
  <c r="W13"/>
  <c r="W14"/>
  <c r="W15"/>
  <c r="AB15" s="1"/>
  <c r="W16"/>
  <c r="W7"/>
  <c r="T8"/>
  <c r="T9"/>
  <c r="T10"/>
  <c r="AB10" s="1"/>
  <c r="T11"/>
  <c r="T12"/>
  <c r="AB12" s="1"/>
  <c r="T13"/>
  <c r="T14"/>
  <c r="T15"/>
  <c r="T7"/>
  <c r="Q8"/>
  <c r="Q9"/>
  <c r="Q10"/>
  <c r="Q11"/>
  <c r="Q12"/>
  <c r="Q13"/>
  <c r="Q14"/>
  <c r="Q15"/>
  <c r="Q16"/>
  <c r="Q7"/>
  <c r="N15"/>
  <c r="N14"/>
  <c r="N13"/>
  <c r="N12"/>
  <c r="N11"/>
  <c r="N10"/>
  <c r="N9"/>
  <c r="N8"/>
  <c r="N16" s="1"/>
  <c r="N7"/>
  <c r="D15" i="49"/>
  <c r="N150" i="55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151" s="1"/>
  <c r="N394" i="58" l="1"/>
  <c r="N556" i="57"/>
  <c r="AB13" i="56"/>
  <c r="Z17"/>
  <c r="W17"/>
  <c r="T17"/>
  <c r="AB11"/>
  <c r="AB17" s="1"/>
  <c r="Q17"/>
  <c r="C25" i="53" l="1"/>
  <c r="D25"/>
  <c r="D13"/>
  <c r="C13"/>
  <c r="N176" i="52"/>
  <c r="N175"/>
  <c r="N174"/>
  <c r="N173"/>
  <c r="N172"/>
  <c r="N171"/>
  <c r="N170"/>
  <c r="N169"/>
  <c r="N168"/>
  <c r="N167"/>
  <c r="N166"/>
  <c r="N165"/>
  <c r="N163"/>
  <c r="N162"/>
  <c r="N161"/>
  <c r="N159"/>
  <c r="N158"/>
  <c r="N155"/>
  <c r="N154"/>
  <c r="N151"/>
  <c r="N150"/>
  <c r="N147"/>
  <c r="N146"/>
  <c r="N143"/>
  <c r="N142"/>
  <c r="N139"/>
  <c r="N138"/>
  <c r="N135"/>
  <c r="N134"/>
  <c r="N131"/>
  <c r="N130"/>
  <c r="N127"/>
  <c r="N126"/>
  <c r="N123"/>
  <c r="N122"/>
  <c r="N119"/>
  <c r="N118"/>
  <c r="N115"/>
  <c r="N114"/>
  <c r="N111"/>
  <c r="N110"/>
  <c r="N107"/>
  <c r="N106"/>
  <c r="N103"/>
  <c r="N102"/>
  <c r="N99"/>
  <c r="N98"/>
  <c r="N95"/>
  <c r="N94"/>
  <c r="N90"/>
  <c r="N89"/>
  <c r="N88"/>
  <c r="N87"/>
  <c r="N85"/>
  <c r="N84"/>
  <c r="N83"/>
  <c r="N80"/>
  <c r="N79"/>
  <c r="N78"/>
  <c r="N77"/>
  <c r="N74"/>
  <c r="N73"/>
  <c r="N72"/>
  <c r="N71"/>
  <c r="N68"/>
  <c r="N67"/>
  <c r="N66"/>
  <c r="N65"/>
  <c r="N61"/>
  <c r="N60"/>
  <c r="N59"/>
  <c r="N58"/>
  <c r="N57"/>
  <c r="N56"/>
  <c r="N53"/>
  <c r="N52"/>
  <c r="N51"/>
  <c r="N50"/>
  <c r="N49"/>
  <c r="N48"/>
  <c r="N45"/>
  <c r="N44"/>
  <c r="N43"/>
  <c r="N42"/>
  <c r="N41"/>
  <c r="N39"/>
  <c r="N37"/>
  <c r="N35"/>
  <c r="N34"/>
  <c r="N33"/>
  <c r="N31"/>
  <c r="N30"/>
  <c r="N29"/>
  <c r="N26"/>
  <c r="N24"/>
  <c r="N23"/>
  <c r="N22"/>
  <c r="N21"/>
  <c r="N20"/>
  <c r="N19"/>
  <c r="N18"/>
  <c r="N17"/>
  <c r="N16"/>
  <c r="N15"/>
  <c r="N14"/>
  <c r="N13"/>
  <c r="N12"/>
  <c r="N11"/>
  <c r="N10"/>
  <c r="N9"/>
  <c r="N177" s="1"/>
  <c r="C15" i="50" l="1"/>
  <c r="D15"/>
  <c r="N577" i="42" l="1"/>
  <c r="N576"/>
  <c r="N575"/>
  <c r="N574"/>
  <c r="N573"/>
  <c r="N572"/>
  <c r="N571"/>
  <c r="N570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49"/>
  <c r="N548"/>
  <c r="N547"/>
  <c r="N546"/>
  <c r="N545"/>
  <c r="N544"/>
  <c r="N543"/>
  <c r="N542"/>
  <c r="N541"/>
  <c r="N540"/>
  <c r="N539"/>
  <c r="N538"/>
  <c r="N537"/>
  <c r="N536"/>
  <c r="N535"/>
  <c r="N534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5"/>
  <c r="N464"/>
  <c r="N463"/>
  <c r="N462"/>
  <c r="N461"/>
  <c r="N460"/>
  <c r="N459"/>
  <c r="N458"/>
  <c r="N457"/>
  <c r="N456"/>
  <c r="N455"/>
  <c r="N454"/>
  <c r="N453"/>
  <c r="N451"/>
  <c r="N450"/>
  <c r="N449"/>
  <c r="N448"/>
  <c r="N447"/>
  <c r="N446"/>
  <c r="N445"/>
  <c r="N444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4"/>
  <c r="N243"/>
  <c r="N242"/>
  <c r="N241"/>
  <c r="N240"/>
  <c r="N239"/>
  <c r="N238"/>
  <c r="N237"/>
  <c r="N236"/>
  <c r="N235"/>
  <c r="N234"/>
  <c r="N233"/>
  <c r="N232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199"/>
  <c r="N198"/>
  <c r="N197"/>
  <c r="N196"/>
  <c r="N194"/>
  <c r="N193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2"/>
  <c r="N61"/>
  <c r="N60"/>
  <c r="N59"/>
  <c r="N58"/>
  <c r="N57"/>
  <c r="N56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578" s="1"/>
  <c r="D15" i="38"/>
  <c r="C15"/>
  <c r="D25" i="44" l="1"/>
  <c r="C25"/>
  <c r="N394" i="48"/>
  <c r="N389"/>
  <c r="N388"/>
  <c r="N387"/>
  <c r="N386"/>
  <c r="N385"/>
  <c r="N384"/>
  <c r="N382"/>
  <c r="C13" i="44" l="1"/>
  <c r="H8"/>
  <c r="G8"/>
  <c r="C16" i="30" l="1"/>
  <c r="D16"/>
  <c r="N1173" i="42" l="1"/>
  <c r="N1172"/>
  <c r="N1171"/>
  <c r="N1170"/>
  <c r="N1169"/>
  <c r="N1168"/>
  <c r="N1167"/>
  <c r="N1166"/>
  <c r="N1165"/>
  <c r="N1164"/>
  <c r="N1163"/>
  <c r="N1162"/>
  <c r="N1161"/>
  <c r="N1160"/>
  <c r="N1159"/>
  <c r="N1158"/>
  <c r="N1157"/>
  <c r="N1156"/>
  <c r="N1155"/>
  <c r="N1154"/>
  <c r="N1153"/>
  <c r="N1152"/>
  <c r="N1151"/>
  <c r="N1150"/>
  <c r="N1149"/>
  <c r="N1148"/>
  <c r="N1147"/>
  <c r="N1146"/>
  <c r="N1145"/>
  <c r="N1144"/>
  <c r="N1143"/>
  <c r="N1142"/>
  <c r="N1141"/>
  <c r="N1140"/>
  <c r="N1139"/>
  <c r="N1138"/>
  <c r="N1137"/>
  <c r="N1136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2"/>
  <c r="N1111"/>
  <c r="N1110"/>
  <c r="N1109"/>
  <c r="N1108"/>
  <c r="N1107"/>
  <c r="N1106"/>
  <c r="N1105"/>
  <c r="N1104"/>
  <c r="N1103"/>
  <c r="N1102"/>
  <c r="N1101"/>
  <c r="N1100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/>
  <c r="N1079"/>
  <c r="N1078"/>
  <c r="N1077"/>
  <c r="N1076"/>
  <c r="N1075"/>
  <c r="N1074"/>
  <c r="N1073"/>
  <c r="N1072"/>
  <c r="N1071"/>
  <c r="N1070"/>
  <c r="N1069"/>
  <c r="N1068"/>
  <c r="N1067"/>
  <c r="N1066"/>
  <c r="N1065"/>
  <c r="N1064"/>
  <c r="N1063"/>
  <c r="N1062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N1045"/>
  <c r="N1044"/>
  <c r="N1043"/>
  <c r="N1042"/>
  <c r="N1041"/>
  <c r="N1040"/>
  <c r="N1039"/>
  <c r="N1038"/>
  <c r="N1037"/>
  <c r="N1036"/>
  <c r="N1035"/>
  <c r="N1034"/>
  <c r="N1033"/>
  <c r="N1032"/>
  <c r="N1031"/>
  <c r="N1030"/>
  <c r="N102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1174" l="1"/>
  <c r="C15" i="40" l="1"/>
  <c r="D15"/>
  <c r="C15" i="39"/>
  <c r="D15"/>
  <c r="D15" i="34" l="1"/>
  <c r="C15"/>
  <c r="N38" i="35" l="1"/>
  <c r="N37"/>
  <c r="J37"/>
  <c r="N36"/>
  <c r="J36"/>
  <c r="N35"/>
  <c r="N34"/>
  <c r="N33"/>
  <c r="L32"/>
  <c r="N32" s="1"/>
  <c r="J32"/>
  <c r="L31"/>
  <c r="N31" s="1"/>
  <c r="J31"/>
  <c r="N30"/>
  <c r="J30"/>
  <c r="N29"/>
  <c r="N28"/>
  <c r="N27"/>
  <c r="J27"/>
  <c r="N26"/>
  <c r="J26"/>
  <c r="N25"/>
  <c r="J25"/>
  <c r="N24"/>
  <c r="J24"/>
  <c r="N23"/>
  <c r="J23"/>
  <c r="L22"/>
  <c r="N22" s="1"/>
  <c r="J22"/>
  <c r="N21"/>
  <c r="L20"/>
  <c r="N20" s="1"/>
  <c r="J20"/>
  <c r="N19"/>
  <c r="J19"/>
  <c r="N18"/>
  <c r="N17"/>
  <c r="J17"/>
  <c r="P16"/>
  <c r="Q16" s="1"/>
  <c r="R16" s="1"/>
  <c r="L16"/>
  <c r="N16" s="1"/>
  <c r="J16"/>
  <c r="P15"/>
  <c r="Q15" s="1"/>
  <c r="R15" s="1"/>
  <c r="N15"/>
  <c r="L15"/>
  <c r="J15"/>
  <c r="N14"/>
  <c r="P13"/>
  <c r="Q13" s="1"/>
  <c r="R13" s="1"/>
  <c r="L13"/>
  <c r="N13" s="1"/>
  <c r="J13"/>
  <c r="N12"/>
  <c r="J12"/>
  <c r="N11"/>
  <c r="J11"/>
  <c r="N10"/>
  <c r="J10"/>
  <c r="N9"/>
  <c r="J9"/>
  <c r="N8"/>
  <c r="J8"/>
  <c r="N39" l="1"/>
  <c r="D13" i="32" l="1"/>
  <c r="C13"/>
  <c r="D11"/>
  <c r="C11"/>
  <c r="D9"/>
  <c r="C9"/>
  <c r="D7"/>
  <c r="T98" i="31"/>
  <c r="M98"/>
  <c r="O98" s="1"/>
  <c r="T97"/>
  <c r="M97"/>
  <c r="O97" s="1"/>
  <c r="T96"/>
  <c r="M96"/>
  <c r="O96" s="1"/>
  <c r="T95"/>
  <c r="M95"/>
  <c r="O95" s="1"/>
  <c r="T94"/>
  <c r="M94"/>
  <c r="O94" s="1"/>
  <c r="T93"/>
  <c r="M93"/>
  <c r="O93" s="1"/>
  <c r="T92"/>
  <c r="M92"/>
  <c r="O92" s="1"/>
  <c r="T91"/>
  <c r="M91"/>
  <c r="O91" s="1"/>
  <c r="T90"/>
  <c r="M90"/>
  <c r="O90" s="1"/>
  <c r="T89"/>
  <c r="M89"/>
  <c r="O89" s="1"/>
  <c r="T88"/>
  <c r="M88"/>
  <c r="O88" s="1"/>
  <c r="T87"/>
  <c r="M87"/>
  <c r="O87" s="1"/>
  <c r="T86"/>
  <c r="M86"/>
  <c r="O86" s="1"/>
  <c r="T85"/>
  <c r="M85"/>
  <c r="O85" s="1"/>
  <c r="T84"/>
  <c r="M84"/>
  <c r="O84" s="1"/>
  <c r="T83"/>
  <c r="M83"/>
  <c r="O83" s="1"/>
  <c r="T82"/>
  <c r="M82"/>
  <c r="O82" s="1"/>
  <c r="T81"/>
  <c r="M81"/>
  <c r="O81" s="1"/>
  <c r="T80"/>
  <c r="M80"/>
  <c r="O80" s="1"/>
  <c r="T79"/>
  <c r="M79"/>
  <c r="O79" s="1"/>
  <c r="T78"/>
  <c r="M78"/>
  <c r="O78" s="1"/>
  <c r="T77"/>
  <c r="M77"/>
  <c r="O77" s="1"/>
  <c r="T76"/>
  <c r="M76"/>
  <c r="O76" s="1"/>
  <c r="T75"/>
  <c r="M75"/>
  <c r="O75" s="1"/>
  <c r="T74"/>
  <c r="O74"/>
  <c r="T73"/>
  <c r="M73"/>
  <c r="O73" s="1"/>
  <c r="T72"/>
  <c r="M72"/>
  <c r="O72" s="1"/>
  <c r="T71"/>
  <c r="O71"/>
  <c r="M71"/>
  <c r="T70"/>
  <c r="M70"/>
  <c r="O70" s="1"/>
  <c r="T69"/>
  <c r="M69"/>
  <c r="O69" s="1"/>
  <c r="T68"/>
  <c r="M68"/>
  <c r="O68" s="1"/>
  <c r="T67"/>
  <c r="M67"/>
  <c r="O67" s="1"/>
  <c r="T66"/>
  <c r="M66"/>
  <c r="O66" s="1"/>
  <c r="T65"/>
  <c r="M65"/>
  <c r="O65" s="1"/>
  <c r="T64"/>
  <c r="M64"/>
  <c r="O64" s="1"/>
  <c r="T63"/>
  <c r="M63"/>
  <c r="O63" s="1"/>
  <c r="T62"/>
  <c r="O62"/>
  <c r="T61"/>
  <c r="M61"/>
  <c r="O61" s="1"/>
  <c r="T60"/>
  <c r="M60"/>
  <c r="O60" s="1"/>
  <c r="T59"/>
  <c r="M59"/>
  <c r="O59" s="1"/>
  <c r="T58"/>
  <c r="M58"/>
  <c r="O58" s="1"/>
  <c r="T57"/>
  <c r="M57"/>
  <c r="O57" s="1"/>
  <c r="T56"/>
  <c r="M56"/>
  <c r="O56" s="1"/>
  <c r="T55"/>
  <c r="M55"/>
  <c r="O55" s="1"/>
  <c r="T54"/>
  <c r="M54"/>
  <c r="O54" s="1"/>
  <c r="T53"/>
  <c r="M53"/>
  <c r="O53" s="1"/>
  <c r="T52"/>
  <c r="M52"/>
  <c r="O52" s="1"/>
  <c r="T51"/>
  <c r="M51"/>
  <c r="O51" s="1"/>
  <c r="T50"/>
  <c r="M50"/>
  <c r="O50" s="1"/>
  <c r="T49"/>
  <c r="M49"/>
  <c r="O49" s="1"/>
  <c r="T48"/>
  <c r="M48"/>
  <c r="O48" s="1"/>
  <c r="T47"/>
  <c r="M47"/>
  <c r="O47" s="1"/>
  <c r="T46"/>
  <c r="M46"/>
  <c r="O46" s="1"/>
  <c r="T45"/>
  <c r="M45"/>
  <c r="O45" s="1"/>
  <c r="T44"/>
  <c r="M44"/>
  <c r="O44" s="1"/>
  <c r="T43"/>
  <c r="M43"/>
  <c r="O43" s="1"/>
  <c r="T42"/>
  <c r="M42"/>
  <c r="O42" s="1"/>
  <c r="T41"/>
  <c r="M41"/>
  <c r="O41" s="1"/>
  <c r="T40"/>
  <c r="M40"/>
  <c r="O40" s="1"/>
  <c r="T39"/>
  <c r="M39"/>
  <c r="O39" s="1"/>
  <c r="T38"/>
  <c r="M38"/>
  <c r="O38" s="1"/>
  <c r="O37"/>
  <c r="T36"/>
  <c r="M36"/>
  <c r="O36" s="1"/>
  <c r="T35"/>
  <c r="M35"/>
  <c r="O35" s="1"/>
  <c r="T34"/>
  <c r="M34"/>
  <c r="O34" s="1"/>
  <c r="T33"/>
  <c r="M33"/>
  <c r="O33" s="1"/>
  <c r="T32"/>
  <c r="M32"/>
  <c r="O32" s="1"/>
  <c r="T31"/>
  <c r="M31"/>
  <c r="O31" s="1"/>
  <c r="T30"/>
  <c r="M30"/>
  <c r="O30" s="1"/>
  <c r="T29"/>
  <c r="M29"/>
  <c r="O29" s="1"/>
  <c r="T28"/>
  <c r="M28"/>
  <c r="O28" s="1"/>
  <c r="T27"/>
  <c r="M27"/>
  <c r="O27" s="1"/>
  <c r="T26"/>
  <c r="M26"/>
  <c r="O26" s="1"/>
  <c r="T25"/>
  <c r="M25"/>
  <c r="O25" s="1"/>
  <c r="T24"/>
  <c r="M24"/>
  <c r="O24" s="1"/>
  <c r="T23"/>
  <c r="M23"/>
  <c r="O23" s="1"/>
  <c r="T22"/>
  <c r="M22"/>
  <c r="O22" s="1"/>
  <c r="T21"/>
  <c r="M21"/>
  <c r="O21" s="1"/>
  <c r="T20"/>
  <c r="M20"/>
  <c r="O20" s="1"/>
  <c r="T19"/>
  <c r="M19"/>
  <c r="O19" s="1"/>
  <c r="T18"/>
  <c r="M18"/>
  <c r="O18" s="1"/>
  <c r="T17"/>
  <c r="M17"/>
  <c r="O17" s="1"/>
  <c r="T16"/>
  <c r="M16"/>
  <c r="O16" s="1"/>
  <c r="T15"/>
  <c r="M15"/>
  <c r="O15" s="1"/>
  <c r="T14"/>
  <c r="M14"/>
  <c r="O14" s="1"/>
  <c r="T13"/>
  <c r="M13"/>
  <c r="O13" s="1"/>
  <c r="T12"/>
  <c r="M12"/>
  <c r="O12" s="1"/>
  <c r="T11"/>
  <c r="M11"/>
  <c r="O11" s="1"/>
  <c r="T10"/>
  <c r="M10"/>
  <c r="O10" s="1"/>
  <c r="T9"/>
  <c r="M9"/>
  <c r="O9" s="1"/>
  <c r="T8"/>
  <c r="M8"/>
  <c r="D15" i="29"/>
  <c r="C15"/>
  <c r="T99" i="31" l="1"/>
  <c r="D15" i="32"/>
  <c r="C15"/>
  <c r="O8" i="31"/>
  <c r="O99" s="1"/>
  <c r="N135" i="28" l="1"/>
  <c r="N39" i="8" l="1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40" l="1"/>
  <c r="N95" i="17" l="1"/>
  <c r="N94" l="1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G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96" l="1"/>
  <c r="N14" i="8" l="1"/>
  <c r="L13"/>
  <c r="N13" s="1"/>
  <c r="N16" l="1"/>
  <c r="L10"/>
  <c r="N10" s="1"/>
  <c r="N9"/>
  <c r="L8"/>
  <c r="N8" s="1"/>
  <c r="N11" l="1"/>
  <c r="V12" l="1"/>
  <c r="N314" i="2"/>
  <c r="O227"/>
  <c r="P227"/>
  <c r="Q227"/>
  <c r="R227"/>
  <c r="L412" l="1"/>
  <c r="L516"/>
  <c r="O516" s="1"/>
  <c r="L517"/>
  <c r="N517" s="1"/>
  <c r="L518"/>
  <c r="O518" s="1"/>
  <c r="L519"/>
  <c r="N519" s="1"/>
  <c r="O260"/>
  <c r="P260"/>
  <c r="Q260"/>
  <c r="R260"/>
  <c r="L389"/>
  <c r="L370"/>
  <c r="R370" s="1"/>
  <c r="L375"/>
  <c r="N375" s="1"/>
  <c r="L376"/>
  <c r="R376" s="1"/>
  <c r="L361"/>
  <c r="L145"/>
  <c r="N145" s="1"/>
  <c r="L383"/>
  <c r="N383" s="1"/>
  <c r="L474"/>
  <c r="N474" s="1"/>
  <c r="L475"/>
  <c r="N475" s="1"/>
  <c r="L508"/>
  <c r="N508" s="1"/>
  <c r="L220"/>
  <c r="N220" s="1"/>
  <c r="N174"/>
  <c r="N175"/>
  <c r="R468"/>
  <c r="Q468"/>
  <c r="P468"/>
  <c r="O468"/>
  <c r="N468"/>
  <c r="L479"/>
  <c r="O479" s="1"/>
  <c r="O552" s="1"/>
  <c r="L495"/>
  <c r="N495" s="1"/>
  <c r="L390"/>
  <c r="N390" s="1"/>
  <c r="L367"/>
  <c r="N367" s="1"/>
  <c r="L368"/>
  <c r="N368" s="1"/>
  <c r="L369"/>
  <c r="N369" s="1"/>
  <c r="L540"/>
  <c r="N540" s="1"/>
  <c r="L482"/>
  <c r="N482" s="1"/>
  <c r="N352"/>
  <c r="N335"/>
  <c r="N333"/>
  <c r="N422"/>
  <c r="R417"/>
  <c r="Q417"/>
  <c r="P417"/>
  <c r="O417"/>
  <c r="N417"/>
  <c r="N469"/>
  <c r="N472"/>
  <c r="N478"/>
  <c r="N477"/>
  <c r="R363"/>
  <c r="Q363"/>
  <c r="P363"/>
  <c r="O363"/>
  <c r="N363"/>
  <c r="R364"/>
  <c r="Q364"/>
  <c r="P364"/>
  <c r="O364"/>
  <c r="N364"/>
  <c r="R471"/>
  <c r="Q471"/>
  <c r="P471"/>
  <c r="O471"/>
  <c r="N471"/>
  <c r="N476"/>
  <c r="N536"/>
  <c r="N534"/>
  <c r="R535"/>
  <c r="Q535"/>
  <c r="P535"/>
  <c r="O535"/>
  <c r="N535"/>
  <c r="N533"/>
  <c r="N530"/>
  <c r="N532"/>
  <c r="N531"/>
  <c r="R372"/>
  <c r="Q372"/>
  <c r="P372"/>
  <c r="O372"/>
  <c r="L434"/>
  <c r="O434" s="1"/>
  <c r="L435"/>
  <c r="Q435" s="1"/>
  <c r="L436"/>
  <c r="N436" s="1"/>
  <c r="R433"/>
  <c r="Q433"/>
  <c r="P433"/>
  <c r="O433"/>
  <c r="N433"/>
  <c r="N518"/>
  <c r="N467"/>
  <c r="N339"/>
  <c r="R498"/>
  <c r="Q498"/>
  <c r="P498"/>
  <c r="O498"/>
  <c r="R499"/>
  <c r="Q499"/>
  <c r="P499"/>
  <c r="O499"/>
  <c r="N365"/>
  <c r="R377"/>
  <c r="Q377"/>
  <c r="P377"/>
  <c r="O377"/>
  <c r="N377"/>
  <c r="R393"/>
  <c r="Q393"/>
  <c r="P393"/>
  <c r="O393"/>
  <c r="N393"/>
  <c r="N470"/>
  <c r="N497"/>
  <c r="N443"/>
  <c r="N416"/>
  <c r="N379"/>
  <c r="N391"/>
  <c r="N473"/>
  <c r="N29"/>
  <c r="N380"/>
  <c r="N381"/>
  <c r="N124"/>
  <c r="N125"/>
  <c r="N522"/>
  <c r="N523"/>
  <c r="R521"/>
  <c r="Q521"/>
  <c r="P521"/>
  <c r="O521"/>
  <c r="N521"/>
  <c r="N524"/>
  <c r="N164"/>
  <c r="N166"/>
  <c r="N165"/>
  <c r="N157"/>
  <c r="N155"/>
  <c r="N163"/>
  <c r="N162"/>
  <c r="R156"/>
  <c r="Q156"/>
  <c r="P156"/>
  <c r="O156"/>
  <c r="N156"/>
  <c r="N161"/>
  <c r="N160"/>
  <c r="N159"/>
  <c r="N158"/>
  <c r="N260"/>
  <c r="N117"/>
  <c r="N132"/>
  <c r="N287"/>
  <c r="N286"/>
  <c r="R285"/>
  <c r="Q285"/>
  <c r="P285"/>
  <c r="O285"/>
  <c r="N285"/>
  <c r="R510"/>
  <c r="Q510"/>
  <c r="P510"/>
  <c r="O510"/>
  <c r="N510"/>
  <c r="R509"/>
  <c r="Q509"/>
  <c r="P509"/>
  <c r="O509"/>
  <c r="N509"/>
  <c r="N324"/>
  <c r="N323"/>
  <c r="N322"/>
  <c r="N321"/>
  <c r="R382"/>
  <c r="Q382"/>
  <c r="P382"/>
  <c r="O382"/>
  <c r="N382"/>
  <c r="N385"/>
  <c r="N384"/>
  <c r="N173"/>
  <c r="N520"/>
  <c r="R82"/>
  <c r="Q82"/>
  <c r="P82"/>
  <c r="O82"/>
  <c r="N82"/>
  <c r="N187"/>
  <c r="N230"/>
  <c r="R277"/>
  <c r="Q277"/>
  <c r="P277"/>
  <c r="O277"/>
  <c r="N277"/>
  <c r="N84"/>
  <c r="N392"/>
  <c r="R188"/>
  <c r="Q188"/>
  <c r="P188"/>
  <c r="O188"/>
  <c r="N188"/>
  <c r="R76"/>
  <c r="Q76"/>
  <c r="P76"/>
  <c r="O76"/>
  <c r="N76"/>
  <c r="R75"/>
  <c r="Q75"/>
  <c r="P75"/>
  <c r="O75"/>
  <c r="N75"/>
  <c r="R43"/>
  <c r="Q43"/>
  <c r="P43"/>
  <c r="O43"/>
  <c r="N43"/>
  <c r="R169"/>
  <c r="Q169"/>
  <c r="P169"/>
  <c r="O169"/>
  <c r="N169"/>
  <c r="N276"/>
  <c r="N203"/>
  <c r="N202"/>
  <c r="N206"/>
  <c r="N54"/>
  <c r="N32"/>
  <c r="N33"/>
  <c r="N275"/>
  <c r="N186"/>
  <c r="N209"/>
  <c r="N213"/>
  <c r="N214"/>
  <c r="N211"/>
  <c r="N210"/>
  <c r="N212"/>
  <c r="AB389"/>
  <c r="N205"/>
  <c r="N200"/>
  <c r="N201"/>
  <c r="N97"/>
  <c r="R96"/>
  <c r="Q96"/>
  <c r="P96"/>
  <c r="O96"/>
  <c r="N96"/>
  <c r="N128"/>
  <c r="N207"/>
  <c r="N208"/>
  <c r="R5"/>
  <c r="Q5"/>
  <c r="P5"/>
  <c r="O5"/>
  <c r="N5"/>
  <c r="N170"/>
  <c r="N542"/>
  <c r="L371"/>
  <c r="O371" s="1"/>
  <c r="L17"/>
  <c r="L14"/>
  <c r="R14" s="1"/>
  <c r="L15"/>
  <c r="N15" s="1"/>
  <c r="L16"/>
  <c r="N16" s="1"/>
  <c r="L46"/>
  <c r="L45"/>
  <c r="O45" s="1"/>
  <c r="L44"/>
  <c r="Q44" s="1"/>
  <c r="L152"/>
  <c r="O152" s="1"/>
  <c r="L198"/>
  <c r="L199"/>
  <c r="R199" s="1"/>
  <c r="L24"/>
  <c r="N24" s="1"/>
  <c r="L23"/>
  <c r="N23" s="1"/>
  <c r="L28"/>
  <c r="L27"/>
  <c r="L26"/>
  <c r="L25"/>
  <c r="L81"/>
  <c r="L415"/>
  <c r="R415" s="1"/>
  <c r="L442"/>
  <c r="N442" s="1"/>
  <c r="L445"/>
  <c r="N445" s="1"/>
  <c r="L447"/>
  <c r="Q447" s="1"/>
  <c r="L444"/>
  <c r="L329"/>
  <c r="L48"/>
  <c r="L47"/>
  <c r="L311"/>
  <c r="R311" s="1"/>
  <c r="L313"/>
  <c r="L312"/>
  <c r="N312" s="1"/>
  <c r="L114"/>
  <c r="Q114" s="1"/>
  <c r="L115"/>
  <c r="N115" s="1"/>
  <c r="L481"/>
  <c r="N481" s="1"/>
  <c r="L492"/>
  <c r="N492" s="1"/>
  <c r="L378"/>
  <c r="L204"/>
  <c r="R204" s="1"/>
  <c r="L407"/>
  <c r="L406"/>
  <c r="N406" s="1"/>
  <c r="L405"/>
  <c r="Q405" s="1"/>
  <c r="L409"/>
  <c r="L408"/>
  <c r="L404"/>
  <c r="L410"/>
  <c r="L179"/>
  <c r="L180"/>
  <c r="N180" s="1"/>
  <c r="L10"/>
  <c r="N10" s="1"/>
  <c r="L539"/>
  <c r="Q539" s="1"/>
  <c r="L21"/>
  <c r="O21" s="1"/>
  <c r="L350"/>
  <c r="Q350" s="1"/>
  <c r="L403"/>
  <c r="O403" s="1"/>
  <c r="L398"/>
  <c r="L402"/>
  <c r="R402" s="1"/>
  <c r="L401"/>
  <c r="N401" s="1"/>
  <c r="L400"/>
  <c r="L399"/>
  <c r="N399" s="1"/>
  <c r="L446"/>
  <c r="L397"/>
  <c r="L396"/>
  <c r="L395"/>
  <c r="L394"/>
  <c r="L360"/>
  <c r="N360" s="1"/>
  <c r="L90"/>
  <c r="L451"/>
  <c r="N451" s="1"/>
  <c r="L455"/>
  <c r="L457"/>
  <c r="N457" s="1"/>
  <c r="L496"/>
  <c r="L449"/>
  <c r="L456"/>
  <c r="L452"/>
  <c r="L453"/>
  <c r="Q453" s="1"/>
  <c r="L454"/>
  <c r="Q454" s="1"/>
  <c r="L458"/>
  <c r="L450"/>
  <c r="L328"/>
  <c r="L327"/>
  <c r="N327" s="1"/>
  <c r="L297"/>
  <c r="L296"/>
  <c r="L305"/>
  <c r="L304"/>
  <c r="L295"/>
  <c r="L303"/>
  <c r="R303" s="1"/>
  <c r="L294"/>
  <c r="Q294" s="1"/>
  <c r="L293"/>
  <c r="L302"/>
  <c r="Q302" s="1"/>
  <c r="L292"/>
  <c r="L301"/>
  <c r="Q301" s="1"/>
  <c r="L300"/>
  <c r="R300" s="1"/>
  <c r="L291"/>
  <c r="L299"/>
  <c r="L290"/>
  <c r="L298"/>
  <c r="L289"/>
  <c r="L137"/>
  <c r="L136"/>
  <c r="R136" s="1"/>
  <c r="L135"/>
  <c r="L134"/>
  <c r="L133"/>
  <c r="L144"/>
  <c r="P144" s="1"/>
  <c r="L142"/>
  <c r="Q142" s="1"/>
  <c r="L140"/>
  <c r="L143"/>
  <c r="N143" s="1"/>
  <c r="L141"/>
  <c r="L139"/>
  <c r="Q139" s="1"/>
  <c r="L63"/>
  <c r="L64"/>
  <c r="R64" s="1"/>
  <c r="L439"/>
  <c r="P439" s="1"/>
  <c r="L438"/>
  <c r="O438" s="1"/>
  <c r="L437"/>
  <c r="Q437" s="1"/>
  <c r="L74"/>
  <c r="L73"/>
  <c r="Q73" s="1"/>
  <c r="L72"/>
  <c r="Q72" s="1"/>
  <c r="L71"/>
  <c r="Q71" s="1"/>
  <c r="L70"/>
  <c r="N70" s="1"/>
  <c r="L69"/>
  <c r="L68"/>
  <c r="R68" s="1"/>
  <c r="L67"/>
  <c r="L66"/>
  <c r="N66" s="1"/>
  <c r="L65"/>
  <c r="L222"/>
  <c r="R222" s="1"/>
  <c r="L221"/>
  <c r="L448"/>
  <c r="R448" s="1"/>
  <c r="L49"/>
  <c r="Q49" s="1"/>
  <c r="L197"/>
  <c r="Q197" s="1"/>
  <c r="L108"/>
  <c r="Q108" s="1"/>
  <c r="L347"/>
  <c r="Q347" s="1"/>
  <c r="L344"/>
  <c r="L343"/>
  <c r="Q343" s="1"/>
  <c r="L346"/>
  <c r="Q346" s="1"/>
  <c r="L345"/>
  <c r="Q345" s="1"/>
  <c r="L51"/>
  <c r="L348"/>
  <c r="Q348" s="1"/>
  <c r="L362"/>
  <c r="Q362" s="1"/>
  <c r="L235"/>
  <c r="Q235" s="1"/>
  <c r="L37"/>
  <c r="L336"/>
  <c r="Q336" s="1"/>
  <c r="L83"/>
  <c r="Q83" s="1"/>
  <c r="L512"/>
  <c r="Q512" s="1"/>
  <c r="L60"/>
  <c r="L513"/>
  <c r="Q513" s="1"/>
  <c r="L171"/>
  <c r="Q171" s="1"/>
  <c r="L172"/>
  <c r="Q172" s="1"/>
  <c r="L525"/>
  <c r="L146"/>
  <c r="Q146" s="1"/>
  <c r="L351"/>
  <c r="Q351" s="1"/>
  <c r="L349"/>
  <c r="Q349" s="1"/>
  <c r="L153"/>
  <c r="L154"/>
  <c r="Q154" s="1"/>
  <c r="L265"/>
  <c r="Q265" s="1"/>
  <c r="L264"/>
  <c r="Q264" s="1"/>
  <c r="L263"/>
  <c r="L262"/>
  <c r="Q262" s="1"/>
  <c r="L261"/>
  <c r="Q261" s="1"/>
  <c r="L95"/>
  <c r="L94"/>
  <c r="L93"/>
  <c r="P93" s="1"/>
  <c r="L92"/>
  <c r="P92" s="1"/>
  <c r="L91"/>
  <c r="Q341"/>
  <c r="L342"/>
  <c r="L337"/>
  <c r="Q337" s="1"/>
  <c r="L334"/>
  <c r="R334" s="1"/>
  <c r="L121"/>
  <c r="L122"/>
  <c r="L120"/>
  <c r="N120" s="1"/>
  <c r="L123"/>
  <c r="N123" s="1"/>
  <c r="L116"/>
  <c r="O116" s="1"/>
  <c r="L50"/>
  <c r="N50" s="1"/>
  <c r="L480"/>
  <c r="Q480" s="1"/>
  <c r="L127"/>
  <c r="Q127" s="1"/>
  <c r="L126"/>
  <c r="O126" s="1"/>
  <c r="L310"/>
  <c r="P310" s="1"/>
  <c r="L488"/>
  <c r="L489"/>
  <c r="R489" s="1"/>
  <c r="L491"/>
  <c r="L490"/>
  <c r="N490" s="1"/>
  <c r="L306"/>
  <c r="Q306" s="1"/>
  <c r="L308"/>
  <c r="L309"/>
  <c r="P309" s="1"/>
  <c r="L366"/>
  <c r="L254"/>
  <c r="R254" s="1"/>
  <c r="L253"/>
  <c r="R253" s="1"/>
  <c r="L252"/>
  <c r="N252" s="1"/>
  <c r="L251"/>
  <c r="L250"/>
  <c r="L249"/>
  <c r="L248"/>
  <c r="L246"/>
  <c r="L247"/>
  <c r="R247" s="1"/>
  <c r="L538"/>
  <c r="L320"/>
  <c r="N320" s="1"/>
  <c r="L228"/>
  <c r="Q228" s="1"/>
  <c r="L226"/>
  <c r="L225"/>
  <c r="L224"/>
  <c r="L223"/>
  <c r="L112"/>
  <c r="L111"/>
  <c r="N111" s="1"/>
  <c r="L110"/>
  <c r="Q110" s="1"/>
  <c r="L113"/>
  <c r="Q113" s="1"/>
  <c r="L109"/>
  <c r="N109" s="1"/>
  <c r="L219"/>
  <c r="P219" s="1"/>
  <c r="L218"/>
  <c r="L217"/>
  <c r="L216"/>
  <c r="L107"/>
  <c r="N107" s="1"/>
  <c r="L106"/>
  <c r="L105"/>
  <c r="Q105" s="1"/>
  <c r="L104"/>
  <c r="L103"/>
  <c r="N103" s="1"/>
  <c r="L102"/>
  <c r="L101"/>
  <c r="L100"/>
  <c r="L99"/>
  <c r="N99" s="1"/>
  <c r="L98"/>
  <c r="Q98" s="1"/>
  <c r="L119"/>
  <c r="Q119" s="1"/>
  <c r="L466"/>
  <c r="O466" s="1"/>
  <c r="L34"/>
  <c r="L259"/>
  <c r="L258"/>
  <c r="R258" s="1"/>
  <c r="L257"/>
  <c r="L256"/>
  <c r="N256" s="1"/>
  <c r="L255"/>
  <c r="Q255" s="1"/>
  <c r="L22"/>
  <c r="Q22" s="1"/>
  <c r="L386"/>
  <c r="O386" s="1"/>
  <c r="L414"/>
  <c r="P414" s="1"/>
  <c r="L413"/>
  <c r="L411"/>
  <c r="R411" s="1"/>
  <c r="L185"/>
  <c r="N185" s="1"/>
  <c r="L181"/>
  <c r="Q181" s="1"/>
  <c r="L184"/>
  <c r="L183"/>
  <c r="L182"/>
  <c r="P182" s="1"/>
  <c r="L418"/>
  <c r="P418" s="1"/>
  <c r="L419"/>
  <c r="R419" s="1"/>
  <c r="L429"/>
  <c r="L427"/>
  <c r="N427" s="1"/>
  <c r="L432"/>
  <c r="Q432" s="1"/>
  <c r="L430"/>
  <c r="Q430" s="1"/>
  <c r="L431"/>
  <c r="L428"/>
  <c r="P428" s="1"/>
  <c r="L426"/>
  <c r="L425"/>
  <c r="R425" s="1"/>
  <c r="L423"/>
  <c r="L424"/>
  <c r="N424" s="1"/>
  <c r="L420"/>
  <c r="Q420" s="1"/>
  <c r="L421"/>
  <c r="Q421" s="1"/>
  <c r="L118"/>
  <c r="O118" s="1"/>
  <c r="L234"/>
  <c r="L59"/>
  <c r="L325"/>
  <c r="R325" s="1"/>
  <c r="L89"/>
  <c r="R89" s="1"/>
  <c r="L79"/>
  <c r="R79" s="1"/>
  <c r="L78"/>
  <c r="N78" s="1"/>
  <c r="L77"/>
  <c r="Q77" s="1"/>
  <c r="L130"/>
  <c r="O130" s="1"/>
  <c r="L129"/>
  <c r="P129" s="1"/>
  <c r="L19"/>
  <c r="N19" s="1"/>
  <c r="L193"/>
  <c r="R193" s="1"/>
  <c r="L20"/>
  <c r="L196"/>
  <c r="Q196" s="1"/>
  <c r="L195"/>
  <c r="L194"/>
  <c r="P194" s="1"/>
  <c r="L529"/>
  <c r="L232"/>
  <c r="N232" s="1"/>
  <c r="L231"/>
  <c r="R231" s="1"/>
  <c r="L526"/>
  <c r="R526" s="1"/>
  <c r="L233"/>
  <c r="P233" s="1"/>
  <c r="L528"/>
  <c r="N528" s="1"/>
  <c r="L527"/>
  <c r="R527" s="1"/>
  <c r="L42"/>
  <c r="P42" s="1"/>
  <c r="L41"/>
  <c r="L40"/>
  <c r="P40" s="1"/>
  <c r="L38"/>
  <c r="L494"/>
  <c r="N494" s="1"/>
  <c r="L236"/>
  <c r="N236" s="1"/>
  <c r="L493"/>
  <c r="P493" s="1"/>
  <c r="L39"/>
  <c r="R39" s="1"/>
  <c r="L326"/>
  <c r="O326" s="1"/>
  <c r="L9"/>
  <c r="L53"/>
  <c r="R53" s="1"/>
  <c r="L52"/>
  <c r="O52" s="1"/>
  <c r="L167"/>
  <c r="Q167" s="1"/>
  <c r="L7"/>
  <c r="L8"/>
  <c r="O8" s="1"/>
  <c r="L273"/>
  <c r="O273" s="1"/>
  <c r="L270"/>
  <c r="N270" s="1"/>
  <c r="L274"/>
  <c r="O274" s="1"/>
  <c r="L271"/>
  <c r="P271" s="1"/>
  <c r="L80"/>
  <c r="O80" s="1"/>
  <c r="L272"/>
  <c r="R272" s="1"/>
  <c r="L440"/>
  <c r="L441"/>
  <c r="R441" s="1"/>
  <c r="L31"/>
  <c r="O31" s="1"/>
  <c r="L30"/>
  <c r="Q30" s="1"/>
  <c r="L388"/>
  <c r="L387"/>
  <c r="Q387" s="1"/>
  <c r="L190"/>
  <c r="O190" s="1"/>
  <c r="L189"/>
  <c r="Q189" s="1"/>
  <c r="L191"/>
  <c r="O191" s="1"/>
  <c r="L192"/>
  <c r="Q192" s="1"/>
  <c r="L36"/>
  <c r="Q36" s="1"/>
  <c r="L284"/>
  <c r="Q284" s="1"/>
  <c r="L283"/>
  <c r="R283" s="1"/>
  <c r="L282"/>
  <c r="P282" s="1"/>
  <c r="L281"/>
  <c r="R281" s="1"/>
  <c r="L278"/>
  <c r="R278" s="1"/>
  <c r="L280"/>
  <c r="Q280" s="1"/>
  <c r="L279"/>
  <c r="Q279" s="1"/>
  <c r="L215"/>
  <c r="Q215" s="1"/>
  <c r="L151"/>
  <c r="O151" s="1"/>
  <c r="L150"/>
  <c r="Q150" s="1"/>
  <c r="L149"/>
  <c r="Q149" s="1"/>
  <c r="L148"/>
  <c r="Q148" s="1"/>
  <c r="L147"/>
  <c r="Q147" s="1"/>
  <c r="L515"/>
  <c r="Q515" s="1"/>
  <c r="L514"/>
  <c r="Q514" s="1"/>
  <c r="L35"/>
  <c r="Q35" s="1"/>
  <c r="R243"/>
  <c r="Q243"/>
  <c r="P243"/>
  <c r="O243"/>
  <c r="N243"/>
  <c r="L242"/>
  <c r="P242" s="1"/>
  <c r="L241"/>
  <c r="R241" s="1"/>
  <c r="L240"/>
  <c r="P240" s="1"/>
  <c r="L239"/>
  <c r="R239" s="1"/>
  <c r="L245"/>
  <c r="P245" s="1"/>
  <c r="L244"/>
  <c r="R244" s="1"/>
  <c r="L507"/>
  <c r="P507" s="1"/>
  <c r="L506"/>
  <c r="R506" s="1"/>
  <c r="L504"/>
  <c r="Q504" s="1"/>
  <c r="L503"/>
  <c r="Q503" s="1"/>
  <c r="L502"/>
  <c r="Q502" s="1"/>
  <c r="L501"/>
  <c r="Q501" s="1"/>
  <c r="L500"/>
  <c r="Q500" s="1"/>
  <c r="L87"/>
  <c r="Q87" s="1"/>
  <c r="L86"/>
  <c r="Q86" s="1"/>
  <c r="L85"/>
  <c r="Q85" s="1"/>
  <c r="L88"/>
  <c r="Q88" s="1"/>
  <c r="L178"/>
  <c r="Q178" s="1"/>
  <c r="L177"/>
  <c r="Q177" s="1"/>
  <c r="L487"/>
  <c r="Q487" s="1"/>
  <c r="L486"/>
  <c r="Q486" s="1"/>
  <c r="L176"/>
  <c r="Q176" s="1"/>
  <c r="L229"/>
  <c r="Q229" s="1"/>
  <c r="L288"/>
  <c r="Q288" s="1"/>
  <c r="L168"/>
  <c r="Q168" s="1"/>
  <c r="L511"/>
  <c r="Q511" s="1"/>
  <c r="L465"/>
  <c r="Q465" s="1"/>
  <c r="L464"/>
  <c r="Q464" s="1"/>
  <c r="L463"/>
  <c r="Q463" s="1"/>
  <c r="L462"/>
  <c r="Q462" s="1"/>
  <c r="L319"/>
  <c r="Q319" s="1"/>
  <c r="R318"/>
  <c r="Q318"/>
  <c r="P318"/>
  <c r="O318"/>
  <c r="L317"/>
  <c r="P317" s="1"/>
  <c r="L316"/>
  <c r="Q316" s="1"/>
  <c r="L315"/>
  <c r="P315" s="1"/>
  <c r="L314"/>
  <c r="Q314" s="1"/>
  <c r="L461"/>
  <c r="P461" s="1"/>
  <c r="L460"/>
  <c r="R460" s="1"/>
  <c r="L459"/>
  <c r="P459" s="1"/>
  <c r="L56"/>
  <c r="R56" s="1"/>
  <c r="L58"/>
  <c r="P58" s="1"/>
  <c r="L57"/>
  <c r="R57" s="1"/>
  <c r="L55"/>
  <c r="P55" s="1"/>
  <c r="L18"/>
  <c r="R18" s="1"/>
  <c r="L268"/>
  <c r="P268" s="1"/>
  <c r="L266"/>
  <c r="R266" s="1"/>
  <c r="L267"/>
  <c r="P267" s="1"/>
  <c r="L269"/>
  <c r="R269" s="1"/>
  <c r="O244" l="1"/>
  <c r="R36"/>
  <c r="N189"/>
  <c r="O106"/>
  <c r="P106"/>
  <c r="Q106"/>
  <c r="R106"/>
  <c r="P403"/>
  <c r="O447"/>
  <c r="O250"/>
  <c r="P250"/>
  <c r="Q250"/>
  <c r="R250"/>
  <c r="N412"/>
  <c r="O412"/>
  <c r="P412"/>
  <c r="Q412"/>
  <c r="R412"/>
  <c r="O178"/>
  <c r="N516"/>
  <c r="R517"/>
  <c r="P326"/>
  <c r="O255"/>
  <c r="N526"/>
  <c r="R518"/>
  <c r="Q517"/>
  <c r="R519"/>
  <c r="Q519"/>
  <c r="Q518"/>
  <c r="P519"/>
  <c r="P518"/>
  <c r="P517"/>
  <c r="O519"/>
  <c r="O517"/>
  <c r="R516"/>
  <c r="Q516"/>
  <c r="P516"/>
  <c r="N466"/>
  <c r="N403"/>
  <c r="O350"/>
  <c r="P341"/>
  <c r="N487"/>
  <c r="N86"/>
  <c r="P421"/>
  <c r="R229"/>
  <c r="R280"/>
  <c r="N196"/>
  <c r="P103"/>
  <c r="P337"/>
  <c r="P479"/>
  <c r="P552" s="1"/>
  <c r="O376"/>
  <c r="O370"/>
  <c r="N149"/>
  <c r="P270"/>
  <c r="N233"/>
  <c r="N77"/>
  <c r="N22"/>
  <c r="O110"/>
  <c r="N251"/>
  <c r="O454"/>
  <c r="N21"/>
  <c r="P376"/>
  <c r="P370"/>
  <c r="O288"/>
  <c r="N85"/>
  <c r="N147"/>
  <c r="N441"/>
  <c r="O493"/>
  <c r="R232"/>
  <c r="N195"/>
  <c r="R129"/>
  <c r="N89"/>
  <c r="O432"/>
  <c r="N414"/>
  <c r="N98"/>
  <c r="O109"/>
  <c r="O306"/>
  <c r="N350"/>
  <c r="P21"/>
  <c r="N447"/>
  <c r="N465"/>
  <c r="R168"/>
  <c r="P288"/>
  <c r="O85"/>
  <c r="R86"/>
  <c r="N501"/>
  <c r="O503"/>
  <c r="O514"/>
  <c r="O147"/>
  <c r="O149"/>
  <c r="O283"/>
  <c r="P441"/>
  <c r="O272"/>
  <c r="P274"/>
  <c r="R270"/>
  <c r="N167"/>
  <c r="O526"/>
  <c r="O196"/>
  <c r="P19"/>
  <c r="P77"/>
  <c r="P89"/>
  <c r="N428"/>
  <c r="N430"/>
  <c r="N183"/>
  <c r="N181"/>
  <c r="P22"/>
  <c r="O98"/>
  <c r="N106"/>
  <c r="N228"/>
  <c r="N309"/>
  <c r="N126"/>
  <c r="N480"/>
  <c r="N93"/>
  <c r="O262"/>
  <c r="O264"/>
  <c r="O154"/>
  <c r="O349"/>
  <c r="O146"/>
  <c r="O172"/>
  <c r="O513"/>
  <c r="O512"/>
  <c r="O336"/>
  <c r="O235"/>
  <c r="O348"/>
  <c r="O345"/>
  <c r="O343"/>
  <c r="O347"/>
  <c r="N197"/>
  <c r="P49"/>
  <c r="N72"/>
  <c r="P73"/>
  <c r="N438"/>
  <c r="P300"/>
  <c r="P302"/>
  <c r="N405"/>
  <c r="P44"/>
  <c r="R316"/>
  <c r="N319"/>
  <c r="N177"/>
  <c r="R88"/>
  <c r="P85"/>
  <c r="N7"/>
  <c r="O167"/>
  <c r="N53"/>
  <c r="N527"/>
  <c r="P196"/>
  <c r="N193"/>
  <c r="R19"/>
  <c r="R130"/>
  <c r="R77"/>
  <c r="N79"/>
  <c r="N118"/>
  <c r="N420"/>
  <c r="O181"/>
  <c r="P119"/>
  <c r="N225"/>
  <c r="N227"/>
  <c r="O228"/>
  <c r="N249"/>
  <c r="O480"/>
  <c r="Q93"/>
  <c r="O197"/>
  <c r="O72"/>
  <c r="N134"/>
  <c r="R403"/>
  <c r="P350"/>
  <c r="O405"/>
  <c r="N114"/>
  <c r="N28"/>
  <c r="O269"/>
  <c r="R319"/>
  <c r="N464"/>
  <c r="O511"/>
  <c r="N288"/>
  <c r="N229"/>
  <c r="N502"/>
  <c r="R504"/>
  <c r="P387"/>
  <c r="P167"/>
  <c r="P53"/>
  <c r="O420"/>
  <c r="N432"/>
  <c r="N255"/>
  <c r="N105"/>
  <c r="N110"/>
  <c r="N306"/>
  <c r="O337"/>
  <c r="Q92"/>
  <c r="R197"/>
  <c r="R72"/>
  <c r="Q439"/>
  <c r="O539"/>
  <c r="O114"/>
  <c r="R152"/>
  <c r="R371"/>
  <c r="Q234"/>
  <c r="R234"/>
  <c r="Q431"/>
  <c r="P431"/>
  <c r="Q34"/>
  <c r="R34"/>
  <c r="Q104"/>
  <c r="P104"/>
  <c r="Q308"/>
  <c r="P308"/>
  <c r="Q304"/>
  <c r="O304"/>
  <c r="N304"/>
  <c r="O404"/>
  <c r="R404"/>
  <c r="P404"/>
  <c r="O409"/>
  <c r="P409"/>
  <c r="Q329"/>
  <c r="P329"/>
  <c r="O329"/>
  <c r="O25"/>
  <c r="P25"/>
  <c r="N25"/>
  <c r="O27"/>
  <c r="P27"/>
  <c r="N27"/>
  <c r="O266"/>
  <c r="N462"/>
  <c r="N463"/>
  <c r="O464"/>
  <c r="R465"/>
  <c r="P511"/>
  <c r="N176"/>
  <c r="N486"/>
  <c r="O487"/>
  <c r="R177"/>
  <c r="P178"/>
  <c r="N87"/>
  <c r="N500"/>
  <c r="O501"/>
  <c r="R502"/>
  <c r="P503"/>
  <c r="P192"/>
  <c r="O189"/>
  <c r="O388"/>
  <c r="P388"/>
  <c r="R326"/>
  <c r="Q493"/>
  <c r="N493"/>
  <c r="P236"/>
  <c r="Q527"/>
  <c r="P527"/>
  <c r="N231"/>
  <c r="P325"/>
  <c r="N234"/>
  <c r="Q428"/>
  <c r="R428"/>
  <c r="N431"/>
  <c r="P430"/>
  <c r="N184"/>
  <c r="N34"/>
  <c r="Q103"/>
  <c r="R103"/>
  <c r="N104"/>
  <c r="P105"/>
  <c r="Q109"/>
  <c r="P109"/>
  <c r="N113"/>
  <c r="N248"/>
  <c r="Q309"/>
  <c r="R309"/>
  <c r="N308"/>
  <c r="Q126"/>
  <c r="P126"/>
  <c r="N127"/>
  <c r="N404"/>
  <c r="N409"/>
  <c r="O492"/>
  <c r="R492"/>
  <c r="P492"/>
  <c r="O115"/>
  <c r="P115"/>
  <c r="N329"/>
  <c r="R25"/>
  <c r="Q528"/>
  <c r="O528"/>
  <c r="O462"/>
  <c r="R463"/>
  <c r="P464"/>
  <c r="O176"/>
  <c r="R486"/>
  <c r="P487"/>
  <c r="O87"/>
  <c r="R500"/>
  <c r="P501"/>
  <c r="Q151"/>
  <c r="N151"/>
  <c r="Q8"/>
  <c r="P8"/>
  <c r="Q39"/>
  <c r="N39"/>
  <c r="P528"/>
  <c r="P234"/>
  <c r="O431"/>
  <c r="Q182"/>
  <c r="R182"/>
  <c r="Q386"/>
  <c r="P386"/>
  <c r="P34"/>
  <c r="O104"/>
  <c r="Q219"/>
  <c r="R219"/>
  <c r="P113"/>
  <c r="O308"/>
  <c r="Q310"/>
  <c r="R310"/>
  <c r="P127"/>
  <c r="Q222"/>
  <c r="O222"/>
  <c r="Q408"/>
  <c r="P408"/>
  <c r="O408"/>
  <c r="O48"/>
  <c r="R48"/>
  <c r="P48"/>
  <c r="O444"/>
  <c r="P444"/>
  <c r="N26"/>
  <c r="P462"/>
  <c r="N511"/>
  <c r="N168"/>
  <c r="P176"/>
  <c r="N178"/>
  <c r="N88"/>
  <c r="P87"/>
  <c r="N503"/>
  <c r="N504"/>
  <c r="O506"/>
  <c r="N514"/>
  <c r="R30"/>
  <c r="N272"/>
  <c r="N8"/>
  <c r="P39"/>
  <c r="R494"/>
  <c r="R42"/>
  <c r="O42"/>
  <c r="Q118"/>
  <c r="P118"/>
  <c r="N421"/>
  <c r="N182"/>
  <c r="Q414"/>
  <c r="R414"/>
  <c r="N386"/>
  <c r="Q466"/>
  <c r="P466"/>
  <c r="N119"/>
  <c r="N219"/>
  <c r="N226"/>
  <c r="N250"/>
  <c r="N310"/>
  <c r="O92"/>
  <c r="N222"/>
  <c r="Q438"/>
  <c r="R438"/>
  <c r="O293"/>
  <c r="N293"/>
  <c r="N408"/>
  <c r="N48"/>
  <c r="N444"/>
  <c r="Q46"/>
  <c r="O46"/>
  <c r="N46"/>
  <c r="N140"/>
  <c r="N300"/>
  <c r="N454"/>
  <c r="N539"/>
  <c r="N152"/>
  <c r="N44"/>
  <c r="N45"/>
  <c r="N371"/>
  <c r="P152"/>
  <c r="O44"/>
  <c r="P45"/>
  <c r="P371"/>
  <c r="Q292"/>
  <c r="O292"/>
  <c r="R292"/>
  <c r="N292"/>
  <c r="R279"/>
  <c r="Q41"/>
  <c r="N41"/>
  <c r="Q330"/>
  <c r="R330"/>
  <c r="Q423"/>
  <c r="P423"/>
  <c r="O423"/>
  <c r="Q429"/>
  <c r="P429"/>
  <c r="O429"/>
  <c r="Q257"/>
  <c r="P257"/>
  <c r="O257"/>
  <c r="Q100"/>
  <c r="P100"/>
  <c r="O100"/>
  <c r="Q538"/>
  <c r="P538"/>
  <c r="O538"/>
  <c r="Q491"/>
  <c r="P491"/>
  <c r="O491"/>
  <c r="Q74"/>
  <c r="R74"/>
  <c r="O74"/>
  <c r="Q133"/>
  <c r="R133"/>
  <c r="N133"/>
  <c r="R298"/>
  <c r="P298"/>
  <c r="O298"/>
  <c r="Q295"/>
  <c r="P295"/>
  <c r="Q450"/>
  <c r="O450"/>
  <c r="N450"/>
  <c r="R450"/>
  <c r="Q397"/>
  <c r="P397"/>
  <c r="O397"/>
  <c r="R397"/>
  <c r="Q407"/>
  <c r="P407"/>
  <c r="O407"/>
  <c r="R407"/>
  <c r="Q17"/>
  <c r="O17"/>
  <c r="N17"/>
  <c r="R17"/>
  <c r="P17"/>
  <c r="N56"/>
  <c r="N150"/>
  <c r="N30"/>
  <c r="O271"/>
  <c r="Q38"/>
  <c r="P38"/>
  <c r="P41"/>
  <c r="Q529"/>
  <c r="N529"/>
  <c r="O194"/>
  <c r="N330"/>
  <c r="Q59"/>
  <c r="O59"/>
  <c r="N59"/>
  <c r="Q426"/>
  <c r="O426"/>
  <c r="N426"/>
  <c r="N429"/>
  <c r="Q413"/>
  <c r="O413"/>
  <c r="N413"/>
  <c r="Q259"/>
  <c r="O259"/>
  <c r="N259"/>
  <c r="Q102"/>
  <c r="O102"/>
  <c r="N102"/>
  <c r="Q218"/>
  <c r="O218"/>
  <c r="N218"/>
  <c r="N112"/>
  <c r="N224"/>
  <c r="N538"/>
  <c r="Q246"/>
  <c r="O246"/>
  <c r="N246"/>
  <c r="N253"/>
  <c r="Q366"/>
  <c r="O366"/>
  <c r="N366"/>
  <c r="N491"/>
  <c r="Q488"/>
  <c r="O488"/>
  <c r="N488"/>
  <c r="P122"/>
  <c r="Q122"/>
  <c r="N122"/>
  <c r="Q69"/>
  <c r="P69"/>
  <c r="N74"/>
  <c r="Q141"/>
  <c r="O141"/>
  <c r="N141"/>
  <c r="Q138"/>
  <c r="N138"/>
  <c r="R138"/>
  <c r="P138"/>
  <c r="Q449"/>
  <c r="P449"/>
  <c r="O449"/>
  <c r="R449"/>
  <c r="Q395"/>
  <c r="P395"/>
  <c r="O395"/>
  <c r="R395"/>
  <c r="N397"/>
  <c r="N407"/>
  <c r="Q313"/>
  <c r="P313"/>
  <c r="O313"/>
  <c r="R313"/>
  <c r="Q47"/>
  <c r="O47"/>
  <c r="N47"/>
  <c r="R47"/>
  <c r="P47"/>
  <c r="O18"/>
  <c r="O57"/>
  <c r="O56"/>
  <c r="O460"/>
  <c r="O314"/>
  <c r="N316"/>
  <c r="R462"/>
  <c r="R464"/>
  <c r="R511"/>
  <c r="R288"/>
  <c r="R176"/>
  <c r="R487"/>
  <c r="R178"/>
  <c r="R85"/>
  <c r="R87"/>
  <c r="R501"/>
  <c r="R503"/>
  <c r="O239"/>
  <c r="R35"/>
  <c r="P514"/>
  <c r="R515"/>
  <c r="P147"/>
  <c r="R148"/>
  <c r="P149"/>
  <c r="R150"/>
  <c r="P151"/>
  <c r="P215"/>
  <c r="O279"/>
  <c r="N280"/>
  <c r="N278"/>
  <c r="N36"/>
  <c r="N192"/>
  <c r="P191"/>
  <c r="P189"/>
  <c r="N387"/>
  <c r="O30"/>
  <c r="Q441"/>
  <c r="O441"/>
  <c r="O440"/>
  <c r="P440"/>
  <c r="Q270"/>
  <c r="O270"/>
  <c r="Q326"/>
  <c r="N326"/>
  <c r="Q236"/>
  <c r="R236"/>
  <c r="N38"/>
  <c r="R41"/>
  <c r="Q526"/>
  <c r="P526"/>
  <c r="Q231"/>
  <c r="P231"/>
  <c r="P529"/>
  <c r="P330"/>
  <c r="Q19"/>
  <c r="O19"/>
  <c r="Q129"/>
  <c r="N129"/>
  <c r="Q89"/>
  <c r="O89"/>
  <c r="Q325"/>
  <c r="N325"/>
  <c r="P59"/>
  <c r="Q424"/>
  <c r="R424"/>
  <c r="P424"/>
  <c r="R423"/>
  <c r="P426"/>
  <c r="Q427"/>
  <c r="R427"/>
  <c r="P427"/>
  <c r="R429"/>
  <c r="Q185"/>
  <c r="R185"/>
  <c r="P185"/>
  <c r="P413"/>
  <c r="Q256"/>
  <c r="R256"/>
  <c r="P256"/>
  <c r="R257"/>
  <c r="P259"/>
  <c r="Q99"/>
  <c r="R99"/>
  <c r="P99"/>
  <c r="R100"/>
  <c r="P102"/>
  <c r="Q107"/>
  <c r="R107"/>
  <c r="P107"/>
  <c r="P218"/>
  <c r="Q111"/>
  <c r="R111"/>
  <c r="P111"/>
  <c r="Q320"/>
  <c r="R320"/>
  <c r="P320"/>
  <c r="R538"/>
  <c r="P246"/>
  <c r="Q252"/>
  <c r="R252"/>
  <c r="P252"/>
  <c r="P366"/>
  <c r="Q490"/>
  <c r="R490"/>
  <c r="P490"/>
  <c r="R491"/>
  <c r="P488"/>
  <c r="Q50"/>
  <c r="R50"/>
  <c r="P50"/>
  <c r="Q70"/>
  <c r="R70"/>
  <c r="O70"/>
  <c r="P141"/>
  <c r="Q144"/>
  <c r="R144"/>
  <c r="O144"/>
  <c r="N144"/>
  <c r="Q136"/>
  <c r="O136"/>
  <c r="P136"/>
  <c r="N136"/>
  <c r="O138"/>
  <c r="N449"/>
  <c r="Q360"/>
  <c r="P360"/>
  <c r="O360"/>
  <c r="R360"/>
  <c r="N395"/>
  <c r="Q401"/>
  <c r="P401"/>
  <c r="O401"/>
  <c r="R401"/>
  <c r="Q398"/>
  <c r="O398"/>
  <c r="N398"/>
  <c r="R398"/>
  <c r="P398"/>
  <c r="N313"/>
  <c r="Q442"/>
  <c r="P442"/>
  <c r="O442"/>
  <c r="R442"/>
  <c r="Q81"/>
  <c r="O81"/>
  <c r="N81"/>
  <c r="R81"/>
  <c r="P81"/>
  <c r="Q271"/>
  <c r="N271"/>
  <c r="Q40"/>
  <c r="O40"/>
  <c r="Q194"/>
  <c r="N194"/>
  <c r="Q253"/>
  <c r="P253"/>
  <c r="O253"/>
  <c r="Q116"/>
  <c r="P116"/>
  <c r="Q66"/>
  <c r="R66"/>
  <c r="O66"/>
  <c r="N137"/>
  <c r="R137"/>
  <c r="Q137"/>
  <c r="Q291"/>
  <c r="N291"/>
  <c r="R291"/>
  <c r="Q457"/>
  <c r="P457"/>
  <c r="O457"/>
  <c r="R457"/>
  <c r="Q378"/>
  <c r="O378"/>
  <c r="N378"/>
  <c r="R378"/>
  <c r="P378"/>
  <c r="Q15"/>
  <c r="P15"/>
  <c r="O15"/>
  <c r="R15"/>
  <c r="N57"/>
  <c r="N460"/>
  <c r="O241"/>
  <c r="N35"/>
  <c r="N515"/>
  <c r="N148"/>
  <c r="N215"/>
  <c r="N279"/>
  <c r="R387"/>
  <c r="Q494"/>
  <c r="P494"/>
  <c r="N40"/>
  <c r="Q232"/>
  <c r="O232"/>
  <c r="Q130"/>
  <c r="N130"/>
  <c r="N423"/>
  <c r="Q418"/>
  <c r="O418"/>
  <c r="N418"/>
  <c r="N257"/>
  <c r="N100"/>
  <c r="N216"/>
  <c r="R314"/>
  <c r="O316"/>
  <c r="R514"/>
  <c r="R147"/>
  <c r="R149"/>
  <c r="R151"/>
  <c r="R215"/>
  <c r="P279"/>
  <c r="P280"/>
  <c r="P36"/>
  <c r="O192"/>
  <c r="R189"/>
  <c r="O387"/>
  <c r="P30"/>
  <c r="Q272"/>
  <c r="P272"/>
  <c r="R271"/>
  <c r="Q53"/>
  <c r="O53"/>
  <c r="N9"/>
  <c r="O494"/>
  <c r="R38"/>
  <c r="R40"/>
  <c r="Q42"/>
  <c r="N42"/>
  <c r="Q233"/>
  <c r="R233"/>
  <c r="P232"/>
  <c r="R529"/>
  <c r="R194"/>
  <c r="Q193"/>
  <c r="P193"/>
  <c r="P130"/>
  <c r="Q79"/>
  <c r="P79"/>
  <c r="R59"/>
  <c r="Q425"/>
  <c r="P425"/>
  <c r="N425"/>
  <c r="R426"/>
  <c r="Q419"/>
  <c r="P419"/>
  <c r="N419"/>
  <c r="R418"/>
  <c r="Q411"/>
  <c r="P411"/>
  <c r="N411"/>
  <c r="R413"/>
  <c r="Q258"/>
  <c r="P258"/>
  <c r="N258"/>
  <c r="R259"/>
  <c r="N101"/>
  <c r="R102"/>
  <c r="N217"/>
  <c r="R218"/>
  <c r="N223"/>
  <c r="Q247"/>
  <c r="P247"/>
  <c r="N247"/>
  <c r="R246"/>
  <c r="Q254"/>
  <c r="P254"/>
  <c r="N254"/>
  <c r="R366"/>
  <c r="Q489"/>
  <c r="P489"/>
  <c r="N489"/>
  <c r="R488"/>
  <c r="Q448"/>
  <c r="O448"/>
  <c r="N448"/>
  <c r="Q68"/>
  <c r="O68"/>
  <c r="N68"/>
  <c r="Q64"/>
  <c r="O64"/>
  <c r="N64"/>
  <c r="R141"/>
  <c r="Q452"/>
  <c r="O452"/>
  <c r="N452"/>
  <c r="R452"/>
  <c r="Q451"/>
  <c r="P451"/>
  <c r="O451"/>
  <c r="R451"/>
  <c r="Q399"/>
  <c r="P399"/>
  <c r="O399"/>
  <c r="R399"/>
  <c r="Q180"/>
  <c r="P180"/>
  <c r="O180"/>
  <c r="R180"/>
  <c r="Q410"/>
  <c r="O410"/>
  <c r="N410"/>
  <c r="R410"/>
  <c r="P410"/>
  <c r="Q24"/>
  <c r="P24"/>
  <c r="O24"/>
  <c r="R24"/>
  <c r="Q198"/>
  <c r="O198"/>
  <c r="N198"/>
  <c r="R198"/>
  <c r="P198"/>
  <c r="R8"/>
  <c r="R167"/>
  <c r="R493"/>
  <c r="R528"/>
  <c r="R196"/>
  <c r="R118"/>
  <c r="R421"/>
  <c r="P420"/>
  <c r="R431"/>
  <c r="R430"/>
  <c r="P432"/>
  <c r="P181"/>
  <c r="R386"/>
  <c r="R22"/>
  <c r="P255"/>
  <c r="R466"/>
  <c r="R119"/>
  <c r="P98"/>
  <c r="R104"/>
  <c r="R105"/>
  <c r="R109"/>
  <c r="R113"/>
  <c r="P110"/>
  <c r="P228"/>
  <c r="R308"/>
  <c r="P306"/>
  <c r="R126"/>
  <c r="R127"/>
  <c r="P480"/>
  <c r="Q293"/>
  <c r="R293"/>
  <c r="Q327"/>
  <c r="R327"/>
  <c r="O327"/>
  <c r="O10"/>
  <c r="R10"/>
  <c r="P10"/>
  <c r="O406"/>
  <c r="R406"/>
  <c r="P406"/>
  <c r="O312"/>
  <c r="R312"/>
  <c r="P312"/>
  <c r="O445"/>
  <c r="R445"/>
  <c r="P445"/>
  <c r="O23"/>
  <c r="R23"/>
  <c r="P23"/>
  <c r="O16"/>
  <c r="R16"/>
  <c r="P16"/>
  <c r="R434"/>
  <c r="P434"/>
  <c r="R420"/>
  <c r="R432"/>
  <c r="R181"/>
  <c r="R255"/>
  <c r="R98"/>
  <c r="R110"/>
  <c r="R228"/>
  <c r="R306"/>
  <c r="R480"/>
  <c r="Q300"/>
  <c r="O300"/>
  <c r="Q303"/>
  <c r="O303"/>
  <c r="N303"/>
  <c r="N296"/>
  <c r="Q458"/>
  <c r="P458"/>
  <c r="R456"/>
  <c r="Q456"/>
  <c r="O496"/>
  <c r="P496"/>
  <c r="N496"/>
  <c r="R455"/>
  <c r="Q455"/>
  <c r="O90"/>
  <c r="P90"/>
  <c r="N90"/>
  <c r="R394"/>
  <c r="Q394"/>
  <c r="O396"/>
  <c r="P396"/>
  <c r="N396"/>
  <c r="R446"/>
  <c r="Q446"/>
  <c r="O400"/>
  <c r="P400"/>
  <c r="N400"/>
  <c r="O402"/>
  <c r="P402"/>
  <c r="N402"/>
  <c r="N179"/>
  <c r="O204"/>
  <c r="P204"/>
  <c r="N204"/>
  <c r="O311"/>
  <c r="P311"/>
  <c r="N311"/>
  <c r="O415"/>
  <c r="P415"/>
  <c r="N415"/>
  <c r="O199"/>
  <c r="P199"/>
  <c r="N199"/>
  <c r="O14"/>
  <c r="P14"/>
  <c r="N14"/>
  <c r="R304"/>
  <c r="R454"/>
  <c r="R350"/>
  <c r="R21"/>
  <c r="P539"/>
  <c r="R408"/>
  <c r="R409"/>
  <c r="P405"/>
  <c r="R115"/>
  <c r="P114"/>
  <c r="R329"/>
  <c r="R444"/>
  <c r="P447"/>
  <c r="R27"/>
  <c r="R44"/>
  <c r="R45"/>
  <c r="P46"/>
  <c r="R539"/>
  <c r="R405"/>
  <c r="R114"/>
  <c r="R447"/>
  <c r="R46"/>
  <c r="Q268"/>
  <c r="Q317"/>
  <c r="R273"/>
  <c r="R52"/>
  <c r="O328"/>
  <c r="R328"/>
  <c r="N328"/>
  <c r="Q328"/>
  <c r="P328"/>
  <c r="Q315"/>
  <c r="Q240"/>
  <c r="Q242"/>
  <c r="R190"/>
  <c r="R31"/>
  <c r="R80"/>
  <c r="P269"/>
  <c r="N267"/>
  <c r="R267"/>
  <c r="P266"/>
  <c r="N268"/>
  <c r="R268"/>
  <c r="P18"/>
  <c r="N55"/>
  <c r="R55"/>
  <c r="P57"/>
  <c r="N58"/>
  <c r="R58"/>
  <c r="P56"/>
  <c r="N459"/>
  <c r="R459"/>
  <c r="P460"/>
  <c r="N461"/>
  <c r="R461"/>
  <c r="P314"/>
  <c r="N315"/>
  <c r="R315"/>
  <c r="P316"/>
  <c r="N317"/>
  <c r="R317"/>
  <c r="O319"/>
  <c r="O463"/>
  <c r="O465"/>
  <c r="O168"/>
  <c r="O229"/>
  <c r="O486"/>
  <c r="O177"/>
  <c r="O88"/>
  <c r="O86"/>
  <c r="O500"/>
  <c r="O502"/>
  <c r="O504"/>
  <c r="P506"/>
  <c r="N507"/>
  <c r="R507"/>
  <c r="P244"/>
  <c r="N245"/>
  <c r="R245"/>
  <c r="P239"/>
  <c r="N240"/>
  <c r="R240"/>
  <c r="P241"/>
  <c r="N242"/>
  <c r="R242"/>
  <c r="O35"/>
  <c r="O515"/>
  <c r="O148"/>
  <c r="O150"/>
  <c r="O215"/>
  <c r="O280"/>
  <c r="N281"/>
  <c r="N282"/>
  <c r="R282"/>
  <c r="P283"/>
  <c r="N284"/>
  <c r="O36"/>
  <c r="R192"/>
  <c r="Q191"/>
  <c r="N190"/>
  <c r="Q388"/>
  <c r="N31"/>
  <c r="Q440"/>
  <c r="N80"/>
  <c r="Q274"/>
  <c r="N273"/>
  <c r="N52"/>
  <c r="R121"/>
  <c r="N121"/>
  <c r="Q121"/>
  <c r="P121"/>
  <c r="O121"/>
  <c r="N67"/>
  <c r="Q55"/>
  <c r="Q58"/>
  <c r="Q269"/>
  <c r="O267"/>
  <c r="Q266"/>
  <c r="O268"/>
  <c r="Q18"/>
  <c r="O55"/>
  <c r="Q57"/>
  <c r="O58"/>
  <c r="Q56"/>
  <c r="O459"/>
  <c r="Q460"/>
  <c r="O461"/>
  <c r="O315"/>
  <c r="O317"/>
  <c r="P319"/>
  <c r="P463"/>
  <c r="P465"/>
  <c r="P168"/>
  <c r="P229"/>
  <c r="P486"/>
  <c r="P177"/>
  <c r="P88"/>
  <c r="P86"/>
  <c r="P500"/>
  <c r="P502"/>
  <c r="P504"/>
  <c r="Q506"/>
  <c r="O507"/>
  <c r="Q244"/>
  <c r="O245"/>
  <c r="Q239"/>
  <c r="O240"/>
  <c r="Q241"/>
  <c r="O242"/>
  <c r="P35"/>
  <c r="P515"/>
  <c r="P148"/>
  <c r="P150"/>
  <c r="Q281"/>
  <c r="O282"/>
  <c r="Q283"/>
  <c r="R191"/>
  <c r="P190"/>
  <c r="R388"/>
  <c r="P31"/>
  <c r="R440"/>
  <c r="P80"/>
  <c r="R274"/>
  <c r="P273"/>
  <c r="P52"/>
  <c r="P334"/>
  <c r="Q334"/>
  <c r="O334"/>
  <c r="N334"/>
  <c r="P94"/>
  <c r="R94"/>
  <c r="N94"/>
  <c r="Q94"/>
  <c r="O94"/>
  <c r="P263"/>
  <c r="R263"/>
  <c r="N263"/>
  <c r="Q263"/>
  <c r="O263"/>
  <c r="P153"/>
  <c r="R153"/>
  <c r="N153"/>
  <c r="Q153"/>
  <c r="O153"/>
  <c r="P525"/>
  <c r="R525"/>
  <c r="N525"/>
  <c r="Q525"/>
  <c r="O525"/>
  <c r="P60"/>
  <c r="R60"/>
  <c r="N60"/>
  <c r="Q60"/>
  <c r="O60"/>
  <c r="P37"/>
  <c r="R37"/>
  <c r="N37"/>
  <c r="Q37"/>
  <c r="O37"/>
  <c r="N51"/>
  <c r="P344"/>
  <c r="R344"/>
  <c r="N344"/>
  <c r="Q344"/>
  <c r="O344"/>
  <c r="O221"/>
  <c r="R221"/>
  <c r="N221"/>
  <c r="P221"/>
  <c r="Q221"/>
  <c r="P289"/>
  <c r="O289"/>
  <c r="N289"/>
  <c r="R289"/>
  <c r="Q289"/>
  <c r="Q267"/>
  <c r="Q459"/>
  <c r="Q461"/>
  <c r="Q507"/>
  <c r="Q245"/>
  <c r="Q282"/>
  <c r="N269"/>
  <c r="N266"/>
  <c r="N18"/>
  <c r="N506"/>
  <c r="N244"/>
  <c r="N239"/>
  <c r="N241"/>
  <c r="N283"/>
  <c r="N191"/>
  <c r="Q190"/>
  <c r="N388"/>
  <c r="Q31"/>
  <c r="N440"/>
  <c r="Q80"/>
  <c r="N274"/>
  <c r="Q273"/>
  <c r="Q52"/>
  <c r="P135"/>
  <c r="O135"/>
  <c r="R135"/>
  <c r="N135"/>
  <c r="Q135"/>
  <c r="O39"/>
  <c r="O236"/>
  <c r="O38"/>
  <c r="O41"/>
  <c r="O527"/>
  <c r="O233"/>
  <c r="O231"/>
  <c r="O529"/>
  <c r="O330"/>
  <c r="O193"/>
  <c r="O129"/>
  <c r="O77"/>
  <c r="O79"/>
  <c r="O325"/>
  <c r="O234"/>
  <c r="O421"/>
  <c r="O424"/>
  <c r="O425"/>
  <c r="O428"/>
  <c r="O430"/>
  <c r="O427"/>
  <c r="O419"/>
  <c r="O182"/>
  <c r="O185"/>
  <c r="O411"/>
  <c r="O414"/>
  <c r="O22"/>
  <c r="O256"/>
  <c r="O258"/>
  <c r="O34"/>
  <c r="O119"/>
  <c r="O99"/>
  <c r="O103"/>
  <c r="O105"/>
  <c r="O107"/>
  <c r="O219"/>
  <c r="O113"/>
  <c r="O111"/>
  <c r="O320"/>
  <c r="O247"/>
  <c r="O252"/>
  <c r="O254"/>
  <c r="O309"/>
  <c r="O490"/>
  <c r="O489"/>
  <c r="O310"/>
  <c r="O127"/>
  <c r="O50"/>
  <c r="R116"/>
  <c r="N116"/>
  <c r="O122"/>
  <c r="R337"/>
  <c r="N337"/>
  <c r="O93"/>
  <c r="R262"/>
  <c r="N262"/>
  <c r="P262"/>
  <c r="R154"/>
  <c r="N154"/>
  <c r="P154"/>
  <c r="R146"/>
  <c r="N146"/>
  <c r="P146"/>
  <c r="R513"/>
  <c r="N513"/>
  <c r="P513"/>
  <c r="R336"/>
  <c r="N336"/>
  <c r="P336"/>
  <c r="R348"/>
  <c r="N348"/>
  <c r="P348"/>
  <c r="R343"/>
  <c r="N343"/>
  <c r="P343"/>
  <c r="O71"/>
  <c r="R71"/>
  <c r="N71"/>
  <c r="P71"/>
  <c r="O437"/>
  <c r="R437"/>
  <c r="N437"/>
  <c r="P437"/>
  <c r="P139"/>
  <c r="O139"/>
  <c r="R139"/>
  <c r="N139"/>
  <c r="P142"/>
  <c r="O142"/>
  <c r="N142"/>
  <c r="R142"/>
  <c r="P301"/>
  <c r="O301"/>
  <c r="R301"/>
  <c r="N301"/>
  <c r="R341"/>
  <c r="N341"/>
  <c r="P261"/>
  <c r="R261"/>
  <c r="N261"/>
  <c r="P265"/>
  <c r="R265"/>
  <c r="N265"/>
  <c r="P351"/>
  <c r="R351"/>
  <c r="N351"/>
  <c r="P171"/>
  <c r="R171"/>
  <c r="N171"/>
  <c r="P83"/>
  <c r="R83"/>
  <c r="N83"/>
  <c r="P362"/>
  <c r="R362"/>
  <c r="N362"/>
  <c r="P346"/>
  <c r="R346"/>
  <c r="N346"/>
  <c r="R108"/>
  <c r="P108"/>
  <c r="N108"/>
  <c r="O63"/>
  <c r="R63"/>
  <c r="N63"/>
  <c r="P63"/>
  <c r="P290"/>
  <c r="O290"/>
  <c r="N290"/>
  <c r="R290"/>
  <c r="R122"/>
  <c r="O341"/>
  <c r="N91"/>
  <c r="R92"/>
  <c r="N92"/>
  <c r="R93"/>
  <c r="N95"/>
  <c r="O261"/>
  <c r="R264"/>
  <c r="N264"/>
  <c r="P264"/>
  <c r="O265"/>
  <c r="R349"/>
  <c r="N349"/>
  <c r="P349"/>
  <c r="O351"/>
  <c r="R172"/>
  <c r="N172"/>
  <c r="P172"/>
  <c r="O171"/>
  <c r="R512"/>
  <c r="N512"/>
  <c r="P512"/>
  <c r="O83"/>
  <c r="R235"/>
  <c r="N235"/>
  <c r="P235"/>
  <c r="O362"/>
  <c r="R345"/>
  <c r="N345"/>
  <c r="P345"/>
  <c r="O346"/>
  <c r="R347"/>
  <c r="N347"/>
  <c r="P347"/>
  <c r="O108"/>
  <c r="Q63"/>
  <c r="Q290"/>
  <c r="O294"/>
  <c r="R294"/>
  <c r="N294"/>
  <c r="P294"/>
  <c r="N305"/>
  <c r="O49"/>
  <c r="R49"/>
  <c r="N49"/>
  <c r="O69"/>
  <c r="R69"/>
  <c r="N69"/>
  <c r="O439"/>
  <c r="R439"/>
  <c r="N439"/>
  <c r="P137"/>
  <c r="O137"/>
  <c r="O302"/>
  <c r="R302"/>
  <c r="N302"/>
  <c r="N297"/>
  <c r="O456"/>
  <c r="P456"/>
  <c r="N456"/>
  <c r="O455"/>
  <c r="P455"/>
  <c r="N455"/>
  <c r="O394"/>
  <c r="P394"/>
  <c r="N394"/>
  <c r="O446"/>
  <c r="P446"/>
  <c r="N446"/>
  <c r="O453"/>
  <c r="R453"/>
  <c r="N453"/>
  <c r="P361"/>
  <c r="O361"/>
  <c r="R361"/>
  <c r="N361"/>
  <c r="Q361"/>
  <c r="N65"/>
  <c r="O73"/>
  <c r="R73"/>
  <c r="N73"/>
  <c r="P133"/>
  <c r="O133"/>
  <c r="P291"/>
  <c r="O291"/>
  <c r="O295"/>
  <c r="R295"/>
  <c r="N295"/>
  <c r="O458"/>
  <c r="R458"/>
  <c r="N458"/>
  <c r="P453"/>
  <c r="P197"/>
  <c r="P448"/>
  <c r="P222"/>
  <c r="P66"/>
  <c r="P68"/>
  <c r="P70"/>
  <c r="P72"/>
  <c r="P74"/>
  <c r="P438"/>
  <c r="P64"/>
  <c r="Q298"/>
  <c r="P292"/>
  <c r="P293"/>
  <c r="P303"/>
  <c r="P304"/>
  <c r="P327"/>
  <c r="P450"/>
  <c r="P454"/>
  <c r="P452"/>
  <c r="Q496"/>
  <c r="Q90"/>
  <c r="Q396"/>
  <c r="Q400"/>
  <c r="P435"/>
  <c r="O435"/>
  <c r="R435"/>
  <c r="N435"/>
  <c r="R496"/>
  <c r="R90"/>
  <c r="R396"/>
  <c r="R400"/>
  <c r="Q402"/>
  <c r="Q403"/>
  <c r="Q21"/>
  <c r="Q10"/>
  <c r="Q404"/>
  <c r="Q409"/>
  <c r="Q406"/>
  <c r="Q204"/>
  <c r="Q492"/>
  <c r="Q115"/>
  <c r="Q312"/>
  <c r="Q311"/>
  <c r="Q48"/>
  <c r="Q444"/>
  <c r="Q445"/>
  <c r="Q415"/>
  <c r="Q25"/>
  <c r="Q27"/>
  <c r="Q23"/>
  <c r="Q199"/>
  <c r="Q152"/>
  <c r="Q45"/>
  <c r="Q16"/>
  <c r="Q14"/>
  <c r="Q371"/>
  <c r="Q479"/>
  <c r="Q552" s="1"/>
  <c r="Q434"/>
  <c r="N479"/>
  <c r="R479"/>
  <c r="R552" s="1"/>
  <c r="Q376"/>
  <c r="Q370"/>
  <c r="N434"/>
  <c r="N376"/>
  <c r="N370"/>
  <c r="N541" l="1"/>
  <c r="N543" l="1"/>
  <c r="N544" l="1"/>
  <c r="N545" l="1"/>
  <c r="N546" l="1"/>
  <c r="N547" s="1"/>
  <c r="N548" l="1"/>
  <c r="N549" s="1"/>
  <c r="N550" s="1"/>
  <c r="N552" l="1"/>
  <c r="N553" s="1"/>
  <c r="N554" l="1"/>
  <c r="N555" s="1"/>
  <c r="N556" s="1"/>
</calcChain>
</file>

<file path=xl/comments1.xml><?xml version="1.0" encoding="utf-8"?>
<comments xmlns="http://schemas.openxmlformats.org/spreadsheetml/2006/main">
  <authors>
    <author>ผู้สร้าง</author>
  </authors>
  <commentList>
    <comment ref="K377" authorId="0">
      <text>
        <r>
          <rPr>
            <b/>
            <sz val="9"/>
            <color indexed="81"/>
            <rFont val="Tahoma"/>
            <family val="2"/>
          </rPr>
          <t>ผู้สร้าง:</t>
        </r>
        <r>
          <rPr>
            <sz val="9"/>
            <color indexed="81"/>
            <rFont val="Tahoma"/>
            <family val="2"/>
          </rPr>
          <t xml:space="preserve">
คิดคำนวณที่อัตราใช้ 2 เดือน(ต.ค.61-พ.ย.61)</t>
        </r>
      </text>
    </comment>
  </commentList>
</comments>
</file>

<file path=xl/comments2.xml><?xml version="1.0" encoding="utf-8"?>
<comments xmlns="http://schemas.openxmlformats.org/spreadsheetml/2006/main">
  <authors>
    <author>Ssbuser</author>
  </authors>
  <commentList>
    <comment ref="K44" authorId="0">
      <text>
        <r>
          <rPr>
            <b/>
            <sz val="9"/>
            <color indexed="81"/>
            <rFont val="Tahoma"/>
            <family val="2"/>
          </rPr>
          <t>Ssbuser:</t>
        </r>
        <r>
          <rPr>
            <sz val="9"/>
            <color indexed="81"/>
            <rFont val="Tahoma"/>
            <family val="2"/>
          </rPr>
          <t xml:space="preserve">
ลบยอดคงคลังไปอีก4เดือน จนสิ้นปีงบประมาณ 2562</t>
        </r>
      </text>
    </comment>
  </commentList>
</comments>
</file>

<file path=xl/sharedStrings.xml><?xml version="1.0" encoding="utf-8"?>
<sst xmlns="http://schemas.openxmlformats.org/spreadsheetml/2006/main" count="15836" uniqueCount="4587">
  <si>
    <t>ลำดับที่</t>
  </si>
  <si>
    <t>รายการ</t>
  </si>
  <si>
    <t>หน่วยบรรจุ</t>
  </si>
  <si>
    <t>ขนาดบรรจุ</t>
  </si>
  <si>
    <t>หน่วยนับ</t>
  </si>
  <si>
    <t>อัตราการใช้ย้อนหลัง 3 ปี</t>
  </si>
  <si>
    <t>ประมาณ</t>
  </si>
  <si>
    <t>ปริมาณ</t>
  </si>
  <si>
    <t>ราคาต่อ</t>
  </si>
  <si>
    <t>ประมาณการ</t>
  </si>
  <si>
    <t>ไตรมาสที่ 1</t>
  </si>
  <si>
    <t>ไตรมาสที่ 2</t>
  </si>
  <si>
    <t>ไตรมาสที่ 3</t>
  </si>
  <si>
    <t>ไตรมาสที่ 4</t>
  </si>
  <si>
    <t>ยอดรวมจัดซื้อจริง</t>
  </si>
  <si>
    <t>รหัส</t>
  </si>
  <si>
    <t>ปี 2560</t>
  </si>
  <si>
    <t>ปี 2561</t>
  </si>
  <si>
    <t>การใช้</t>
  </si>
  <si>
    <t>คงคลัง</t>
  </si>
  <si>
    <t>การจัดซื้อ</t>
  </si>
  <si>
    <t>หน่วย</t>
  </si>
  <si>
    <t>(ต.ค.-ธ.ค.)</t>
  </si>
  <si>
    <t>(มค.-มี.ค.)</t>
  </si>
  <si>
    <t>(เม.ย.-มิ.ย)</t>
  </si>
  <si>
    <t>(ก.ค.-ก.ย)</t>
  </si>
  <si>
    <t>จำนวน</t>
  </si>
  <si>
    <t>มุลค่า (บาท)</t>
  </si>
  <si>
    <t>ยกมา</t>
  </si>
  <si>
    <t>ในปี 62</t>
  </si>
  <si>
    <t>(บาท)</t>
  </si>
  <si>
    <t>คลังพัสดุ</t>
  </si>
  <si>
    <t>2010101-0001</t>
  </si>
  <si>
    <t>Tegaderm 6 x 7</t>
  </si>
  <si>
    <t>กล่อง</t>
  </si>
  <si>
    <t>2010101-0002</t>
  </si>
  <si>
    <t>Tegaderm 10 x 12</t>
  </si>
  <si>
    <t>2010101-0003</t>
  </si>
  <si>
    <t>Tegaderm  4 x 4</t>
  </si>
  <si>
    <t>2010101-0004</t>
  </si>
  <si>
    <t>Tegaderm 10X25 cm</t>
  </si>
  <si>
    <t>20102-0002</t>
  </si>
  <si>
    <t>Arrow Central Venous 16 ga x 20 cm</t>
  </si>
  <si>
    <t>ชุด</t>
  </si>
  <si>
    <t>2010301-0002</t>
  </si>
  <si>
    <t>Easifix  Co(1.5 นิ้ว) 4cmx4m(6ม้วน/กล่อง)</t>
  </si>
  <si>
    <t>ม้วน</t>
  </si>
  <si>
    <t>2010301-0004</t>
  </si>
  <si>
    <t>Easifix Co 2.5cmx4m (1 นิ้ว)</t>
  </si>
  <si>
    <t>2010301-0007</t>
  </si>
  <si>
    <t>Easifix Co 6 cmx4m (2 นิ้ว)</t>
  </si>
  <si>
    <t>2010301-0006</t>
  </si>
  <si>
    <t>Easifix Co 10cmx4m (4 นิ้ว)</t>
  </si>
  <si>
    <t>2010301-0001</t>
  </si>
  <si>
    <t>ผ้าพันแผลขนาด 3''x6" หลา (1x12 ชิ้น)</t>
  </si>
  <si>
    <t>2010301-0003</t>
  </si>
  <si>
    <t>ผ้าพันแผลขนาด 4''x6 หลา (1x12 ชิ้น)</t>
  </si>
  <si>
    <t>2010301-0005</t>
  </si>
  <si>
    <t>ผ้าพันแผลขนาด 6''x6 หลา (1x6 ชิ้น)</t>
  </si>
  <si>
    <t>2010302-0001</t>
  </si>
  <si>
    <t>TUBULAR NET BANDAGE NO.1</t>
  </si>
  <si>
    <t>2010302-0002</t>
  </si>
  <si>
    <t>TUBULAR NET BANDAGE NO.2</t>
  </si>
  <si>
    <t>2010302-0003</t>
  </si>
  <si>
    <t>TUBULAR NET BANDAGE NO.3</t>
  </si>
  <si>
    <t>2010302-0004</t>
  </si>
  <si>
    <t>TUBULAR NET BANDAGE NO.4</t>
  </si>
  <si>
    <t>2010302-0005</t>
  </si>
  <si>
    <t>TUBULAR NET BANDAGE NO.5</t>
  </si>
  <si>
    <t>2010302-0006</t>
  </si>
  <si>
    <t>TUBULAR NET BANDAGE NO.6</t>
  </si>
  <si>
    <t>2010303-0001</t>
  </si>
  <si>
    <t>ผ้ายืดพันแผล Elastic Bandage 2"</t>
  </si>
  <si>
    <t>2010303-0002</t>
  </si>
  <si>
    <t>ผ้ายืดพันแผล Elastic Bandage 3"</t>
  </si>
  <si>
    <t>2010303-0003</t>
  </si>
  <si>
    <t>ผ้ายืดพันแผล Elastic Bandage 4"</t>
  </si>
  <si>
    <t>2010303-0004</t>
  </si>
  <si>
    <t>ผ้ายืดพันแผล Elastic Bandage 6"</t>
  </si>
  <si>
    <t>2010501-0003</t>
  </si>
  <si>
    <t>สายคอรูเกท 100 ฟุต</t>
  </si>
  <si>
    <t>2010601-0001</t>
  </si>
  <si>
    <t>NURSE CAP 50 pcs.</t>
  </si>
  <si>
    <t>ใบ</t>
  </si>
  <si>
    <t>20107-0001</t>
  </si>
  <si>
    <t>Three Lumen Cantral Venous(Arrow 3 หาง)</t>
  </si>
  <si>
    <t>2010702-0001</t>
  </si>
  <si>
    <t>SPLINT ROLL 3"</t>
  </si>
  <si>
    <t>2010702-0002</t>
  </si>
  <si>
    <t>Plaster of  Paris 3"x3 yds. 24 Roll.</t>
  </si>
  <si>
    <t>2010702-0003</t>
  </si>
  <si>
    <t>เฝือกสำเร็จรูป 4 นิ้ว (slap)</t>
  </si>
  <si>
    <t>2010702-0005</t>
  </si>
  <si>
    <t>เฝือกสำเร็จรูป 6 นิ้ว (slap)</t>
  </si>
  <si>
    <t>2010702-0004</t>
  </si>
  <si>
    <t>Plaster of  Paris 4"x3 yds. 24 Roll.</t>
  </si>
  <si>
    <t>2010702-0006</t>
  </si>
  <si>
    <t>Plaster of  Paris 6"x3 yds. 12 Roll.</t>
  </si>
  <si>
    <t>2010802-0001</t>
  </si>
  <si>
    <t>Folley Catheter 2 Way  No.8</t>
  </si>
  <si>
    <t>เส้น</t>
  </si>
  <si>
    <t>2010802-0002</t>
  </si>
  <si>
    <t>Folley Catheter 2 Way  No.10</t>
  </si>
  <si>
    <t>2010802-0003</t>
  </si>
  <si>
    <t>Folley Catheter 2 Way  No.12</t>
  </si>
  <si>
    <t>2010802-0004</t>
  </si>
  <si>
    <t>Folley Catheter 2 Way  No.14</t>
  </si>
  <si>
    <t>2010802-0005</t>
  </si>
  <si>
    <t xml:space="preserve">สาย Folley Catheter 2 ทาง เบอร์ 16  </t>
  </si>
  <si>
    <t>2010802-0006</t>
  </si>
  <si>
    <t>สาย Folley Catheter 2 ทาง เบอร์ 18</t>
  </si>
  <si>
    <t>2010802-0007</t>
  </si>
  <si>
    <t>สาย Folley Catheter 2 ทาง เบอร์ 20</t>
  </si>
  <si>
    <t>ไม่มีข้อมูล</t>
  </si>
  <si>
    <t>2010802-0008</t>
  </si>
  <si>
    <t>สาย Folley Catheter 2 ทาง เบอร์ 22</t>
  </si>
  <si>
    <t>2010802-0009</t>
  </si>
  <si>
    <t>สาย Folley Catheter 2 ทาง เบอร์ 24</t>
  </si>
  <si>
    <t>2010803-0009</t>
  </si>
  <si>
    <t>สาย Folley Catheter 3 ทาง เบอร์ 20</t>
  </si>
  <si>
    <t>2010803-0010</t>
  </si>
  <si>
    <t>สาย Folley Catheter 3 ทาง เบอร์ 22</t>
  </si>
  <si>
    <t>2010804-0011</t>
  </si>
  <si>
    <t>สาย Folley Catheter 3 ทาง เบอร์ 24</t>
  </si>
  <si>
    <t>2010804-0001</t>
  </si>
  <si>
    <t>SUCTION CATHETER CH/FR 6</t>
  </si>
  <si>
    <t>2010804-0002</t>
  </si>
  <si>
    <t>SUCTION CATHETER CH/FR 8</t>
  </si>
  <si>
    <t>2010804-0003</t>
  </si>
  <si>
    <t>SUCTION CATHETER CH/FR 10</t>
  </si>
  <si>
    <t>2010804-0004</t>
  </si>
  <si>
    <t>SUCTION CATHETER CH/FR 12</t>
  </si>
  <si>
    <t>2010804-0005</t>
  </si>
  <si>
    <t>SUCTION CATHETER CH/FR 14</t>
  </si>
  <si>
    <t>2010804-0006</t>
  </si>
  <si>
    <t>SUCTION CATHETER CH/FR 16</t>
  </si>
  <si>
    <t>2010804-0007</t>
  </si>
  <si>
    <t>SUCTION CATHETER CH/FR 18</t>
  </si>
  <si>
    <t>2010804-0008</t>
  </si>
  <si>
    <t>CLOSED SUCTION SET NO.14</t>
  </si>
  <si>
    <t>2010807-0007</t>
  </si>
  <si>
    <t>สายยางซิลิโคน 7x11 มม.</t>
  </si>
  <si>
    <t>2010807-0008</t>
  </si>
  <si>
    <t>สายยางซิลิโคน 8x12 มม.</t>
  </si>
  <si>
    <t>2010808-0008</t>
  </si>
  <si>
    <t>NATURAL LATEX TUBING #200</t>
  </si>
  <si>
    <t>2010808-0009</t>
  </si>
  <si>
    <t>NATURAL LATEX TUBING #201</t>
  </si>
  <si>
    <t>2010808-0011</t>
  </si>
  <si>
    <t>NATURAL LATEX TUBING #202</t>
  </si>
  <si>
    <t>2010808-0012</t>
  </si>
  <si>
    <t>NATURAL LATEX TUBING #203</t>
  </si>
  <si>
    <t>2010808-0014</t>
  </si>
  <si>
    <t>NATURAL LATEX TUBING #204</t>
  </si>
  <si>
    <t>2010809-0005</t>
  </si>
  <si>
    <t>SALIVA EJECTORS</t>
  </si>
  <si>
    <t>ถุง</t>
  </si>
  <si>
    <t>2010811-0004</t>
  </si>
  <si>
    <t>THOCAR CATHETER ใส้เหล็ก200/800/280</t>
  </si>
  <si>
    <t>2010811-0005</t>
  </si>
  <si>
    <t>THOCAR CATHETER ใส้เหล็ก200/800/320</t>
  </si>
  <si>
    <t>2010811-0006</t>
  </si>
  <si>
    <t>THOCAR CATHETER ใส้เหล็ก200/800/240</t>
  </si>
  <si>
    <t>2010812-0005</t>
  </si>
  <si>
    <t>THORACIC  CATHETER NO. 24</t>
  </si>
  <si>
    <t>2010812-0006</t>
  </si>
  <si>
    <t>THORACIC  CATHETER NO. 28</t>
  </si>
  <si>
    <t>2010812-0007</t>
  </si>
  <si>
    <t>THORACIC  CATHETER NO. 32</t>
  </si>
  <si>
    <t>2010812-0008</t>
  </si>
  <si>
    <t>THORACIC  CATHETER NO. 36</t>
  </si>
  <si>
    <t>2011001-0001</t>
  </si>
  <si>
    <t>Colostomy  Bag No.3 (1x50 ชิ้น)</t>
  </si>
  <si>
    <t>2011001-0002</t>
  </si>
  <si>
    <t>Proxima 2,drainable pouch 30/50 mm.</t>
  </si>
  <si>
    <t>2011001-0003</t>
  </si>
  <si>
    <t>Proxima 2,drainable pouch 30/?60 mm.</t>
  </si>
  <si>
    <t>2011001-0004</t>
  </si>
  <si>
    <t>Proxima 2,base plate 10/50 mm.</t>
  </si>
  <si>
    <t>2011002-0001</t>
  </si>
  <si>
    <t>Proxima 2,base plate 10/60 mm.</t>
  </si>
  <si>
    <t>2011101-0001</t>
  </si>
  <si>
    <t>ชุดทำแผลปลอดเชื้อ</t>
  </si>
  <si>
    <t>2011102-0001</t>
  </si>
  <si>
    <t>ชุดทำแผลผู้ป่วยล้างไต (ไตเทียม)</t>
  </si>
  <si>
    <t>ห่อ</t>
  </si>
  <si>
    <t>2011102-0002</t>
  </si>
  <si>
    <t>Catheter Auto-Adhesif  Silicone (CA) 29 mm.</t>
  </si>
  <si>
    <t>อัน</t>
  </si>
  <si>
    <t>2011102-0003</t>
  </si>
  <si>
    <t>Catheter Auto-Adhesif  Silicone (CA) 32 mm.</t>
  </si>
  <si>
    <t>2011103-0001</t>
  </si>
  <si>
    <t>ที่ครอบตาพลาสติกข้างซ้าย EYE SHILED 25 ชิ้น</t>
  </si>
  <si>
    <t>2011103-0002</t>
  </si>
  <si>
    <t>ที่ครอบตาพลาสติกข้างขวา EYE SHILED 25 ชิ้น</t>
  </si>
  <si>
    <t>2011103-0003</t>
  </si>
  <si>
    <t>TEGADERM HYDROCOLLOID 4"x4" (5ชิ้น/Box)</t>
  </si>
  <si>
    <t>2011103-0004</t>
  </si>
  <si>
    <t>EYE PAD 25x1 pad</t>
  </si>
  <si>
    <t>ชิ้น</t>
  </si>
  <si>
    <t>2011103-0005</t>
  </si>
  <si>
    <t>TEGADERM FOAM(NONADH) 4"x4" (10ชิ้น/Box)</t>
  </si>
  <si>
    <t>2011103-0006</t>
  </si>
  <si>
    <t>TEGADERM SILVER MESH 4"x5" (5ชิ้น/Box)</t>
  </si>
  <si>
    <t>TEGADERM ALGINATEHI 12POPE (5ชิ้น/Box)</t>
  </si>
  <si>
    <t>2011104-0042</t>
  </si>
  <si>
    <t>Tegaderm Hydrocolloid Sacral(6ชิ้น/กล่อง)</t>
  </si>
  <si>
    <t>2011103-0008</t>
  </si>
  <si>
    <t>3M HYDROGEL 15G (10/Box)</t>
  </si>
  <si>
    <t>2011103-0009</t>
  </si>
  <si>
    <t>3M CAVILON DURAABLE BARRIER Film</t>
  </si>
  <si>
    <t>หลอด</t>
  </si>
  <si>
    <t>2011103-0010</t>
  </si>
  <si>
    <t>NOSTING BARRIER FILM SPRAY</t>
  </si>
  <si>
    <t>ขวด</t>
  </si>
  <si>
    <t>2011201-0005</t>
  </si>
  <si>
    <t>Disposable Tee Adaptor 22M,22F22/15 mm(ด้านเท่า).</t>
  </si>
  <si>
    <t>2011201-0006</t>
  </si>
  <si>
    <t>Disposable Tee Adaptor 22M,22M22/18 mm.(ด้านไม่เท่า).</t>
  </si>
  <si>
    <t>2011203-0002</t>
  </si>
  <si>
    <t>Adaptor (สีเขียวหางปลา)</t>
  </si>
  <si>
    <t>2011301-0001</t>
  </si>
  <si>
    <t>UMBILICAL CORD TAPE</t>
  </si>
  <si>
    <t>2011401-0001</t>
  </si>
  <si>
    <t>COTTON STICK 50 pcs.(XL)</t>
  </si>
  <si>
    <t>2011401-0002</t>
  </si>
  <si>
    <t>ไม้พันสำลีปลอดเชื้อ 6นิ้ว</t>
  </si>
  <si>
    <t>ซอง</t>
  </si>
  <si>
    <t>2011401-0003</t>
  </si>
  <si>
    <t>Sterile Papsmear</t>
  </si>
  <si>
    <t>2011401-0005</t>
  </si>
  <si>
    <t>ไม้สวอปหัวเล็ก S (100ก้าน/กล่อง) Sterile</t>
  </si>
  <si>
    <t>2011401-0009</t>
  </si>
  <si>
    <t>Cotton but 100 pcs.</t>
  </si>
  <si>
    <t>2011402-0001</t>
  </si>
  <si>
    <t>Cotton Undercast Padding 3"</t>
  </si>
  <si>
    <t>2011402-0002</t>
  </si>
  <si>
    <t>Cotton Undercast Padding 4"</t>
  </si>
  <si>
    <t>2011402-0003</t>
  </si>
  <si>
    <t>Cotton Undercast Padding 6"</t>
  </si>
  <si>
    <t>2011402-0006</t>
  </si>
  <si>
    <t>สำลีปั้นก้อนเล็ก 0.35 กรัม บรรจุซองปราศจากเชื้อ 10 ชิ้น</t>
  </si>
  <si>
    <t>2011402-0007</t>
  </si>
  <si>
    <t>สำลีปั้นก้อนเล็ก 0.35 กรัม บรรจุซองปราศจากเชื้อ 5 ชิ้น</t>
  </si>
  <si>
    <t>2011402-0008</t>
  </si>
  <si>
    <t>Sterile Cotton Ball Size:0.35 (450g./pack)</t>
  </si>
  <si>
    <t>2011402-0009</t>
  </si>
  <si>
    <t>สำลีปอนด์ 450 กรัม</t>
  </si>
  <si>
    <t>2011402-0010</t>
  </si>
  <si>
    <t>Sterile Cotton Ball Size 1.40 g. (450g./pack)</t>
  </si>
  <si>
    <t>2011402-0011</t>
  </si>
  <si>
    <t>Sterile Cotton Ball Size 10 g.</t>
  </si>
  <si>
    <t>2011402-0013</t>
  </si>
  <si>
    <t>สำลีแอลกอฮอล์สำเร็จรูปปราศจากเชื้อ (8ชิ้น/ซอง)</t>
  </si>
  <si>
    <t>แพ็ค</t>
  </si>
  <si>
    <t>2011601-0001</t>
  </si>
  <si>
    <t>Radivac drain 200cc /พร้อมสาย</t>
  </si>
  <si>
    <t>2011601-0002</t>
  </si>
  <si>
    <t>Radivac drain 400cc / พร้อมสาย</t>
  </si>
  <si>
    <t>2011601-0003</t>
  </si>
  <si>
    <t>Radivac drain 600cc /พร้อมสาย</t>
  </si>
  <si>
    <t>2011604-0005</t>
  </si>
  <si>
    <t>Zipper  Surgical Drain bag  Size  M (1กล่อง/10ชิ้น)</t>
  </si>
  <si>
    <t>2011805-0009</t>
  </si>
  <si>
    <t>ASKINA TRANSORBENT 10 x 10 cm.</t>
  </si>
  <si>
    <t>2011805-0011</t>
  </si>
  <si>
    <t>Proxima I drain/transparent 30/กล่อง</t>
  </si>
  <si>
    <t>2011805-0013</t>
  </si>
  <si>
    <t>ASKINA CALGITROL Ag 15x15 cm</t>
  </si>
  <si>
    <t>2012001-0002</t>
  </si>
  <si>
    <t>Monitoring Electrode (Micropoe) 50 pcs.</t>
  </si>
  <si>
    <t>2012001-0003</t>
  </si>
  <si>
    <t>Monitoring Electrode/3M รุ่น 2238 50 pcs.</t>
  </si>
  <si>
    <t>2012102-0001</t>
  </si>
  <si>
    <t>EXTENSION TUBE 18''</t>
  </si>
  <si>
    <t>2012102-0002</t>
  </si>
  <si>
    <t>EXTENSION TUBE 36''</t>
  </si>
  <si>
    <t>2012102-0003</t>
  </si>
  <si>
    <t>EXTENSION TUBE 42''</t>
  </si>
  <si>
    <t>2012301-0001</t>
  </si>
  <si>
    <t>Gel Defib (ใช้สำหรับเครื่องกระตุ้นหัวใจ)</t>
  </si>
  <si>
    <t>2012301-0002</t>
  </si>
  <si>
    <t>Ultrasound Jel 5 L.</t>
  </si>
  <si>
    <t>แกลลอน</t>
  </si>
  <si>
    <t>2012301-0003</t>
  </si>
  <si>
    <t>EKG.Cream 100 g.</t>
  </si>
  <si>
    <t>2012302-0001</t>
  </si>
  <si>
    <t>Sterile gel 100X3 g. sachet</t>
  </si>
  <si>
    <t>2012302-0002</t>
  </si>
  <si>
    <t>Lubricating Jelly 50 g.</t>
  </si>
  <si>
    <t>2012401-0002</t>
  </si>
  <si>
    <t>ถุงมือยางตรวจโรคชนิดสะอาด(Examination glove,non sterile)เบอร์S</t>
  </si>
  <si>
    <t>2012401-0003</t>
  </si>
  <si>
    <t>ถุงมือยางตรวจโรคชนิดสะอาด (Examination glove,non sterile) เบอร์ M</t>
  </si>
  <si>
    <t>2012402-0010</t>
  </si>
  <si>
    <t>ถุงมือสเตอร์ไรด์ NO.6.5  แบบมีแป้ง (50 คู่/กล่อง)</t>
  </si>
  <si>
    <t>2012402-0011</t>
  </si>
  <si>
    <t>ถุงมือสเตอร์ไรด์ NO.6  แบบมีแป้ง (50 คู่/กล่อง)</t>
  </si>
  <si>
    <t>2012402-0012</t>
  </si>
  <si>
    <t>ถุงมือสเตอร์ไรด์ NO.7  แบบมีแป้ง (50 คู่/กล่อง)</t>
  </si>
  <si>
    <t>2012402-0014</t>
  </si>
  <si>
    <t>ถุงมือสเตอร์ไรด์ NO.7.5 แบบมีแป้ง (50 คู่/กล่อง)</t>
  </si>
  <si>
    <t>2012402-0015</t>
  </si>
  <si>
    <t>ถุงมือสเตอร์ไรด์ NO.8 แบบมีแป้ง (50 คู่/กล่อง)</t>
  </si>
  <si>
    <t xml:space="preserve">ถุงมือสเตอร์ไรด์สำหรับจ่ายทั่วไป No.6.5  แบบมีแป้ง  </t>
  </si>
  <si>
    <t>คู่</t>
  </si>
  <si>
    <t>รายการใหม่</t>
  </si>
  <si>
    <t xml:space="preserve">ถุงมือสเตอร์ไรด์สำหรับจ่ายทั่วไป No.6  แบบมีแป้ง  </t>
  </si>
  <si>
    <t>เป็นถงุมือสเตอร์ไรด์ เกรด 2</t>
  </si>
  <si>
    <t xml:space="preserve">ถุงมือสเตอร์ไรด์สำหรับจ่ายทั่วไป No.7  แบบมีแป้ง  </t>
  </si>
  <si>
    <t>2012402-0016</t>
  </si>
  <si>
    <t>ถุงมือไนไตร สีฟ้า # S (50คู๋/กล่อง) HYCARE</t>
  </si>
  <si>
    <t>2012402-0017</t>
  </si>
  <si>
    <t>ถุงมือไนไตร สีฟ้า # M (50คู๋/กล่อง) HYCARE</t>
  </si>
  <si>
    <t>2012403-0001</t>
  </si>
  <si>
    <t>PowderFree Poderfree Sterile Surgical Glove No.6.5</t>
  </si>
  <si>
    <t>2012403-0002</t>
  </si>
  <si>
    <t>PowderFree Poderfree Sterile Surgical Glove No.7</t>
  </si>
  <si>
    <t>2012403-0003</t>
  </si>
  <si>
    <t>PowderFree Poderfree Sterile Surgical Glove No.7.5</t>
  </si>
  <si>
    <t>2012403-0004</t>
  </si>
  <si>
    <t>PowderFree Poderfree Sterile Surgical Glove No.6</t>
  </si>
  <si>
    <t>2012403-0010</t>
  </si>
  <si>
    <t>PowderFree Poderfree Sterile Surgical Glove No.8</t>
  </si>
  <si>
    <t>ใหม่</t>
  </si>
  <si>
    <t>2012801-0001</t>
  </si>
  <si>
    <t>2012801-0002</t>
  </si>
  <si>
    <t>เซทให้น้ำเกลือผู้ใหญ่ set saline</t>
  </si>
  <si>
    <t>2012801-0003</t>
  </si>
  <si>
    <t>เซทให้น้ำเกลือสำหรับใช้กับเครื่องอินฟิกชั่นปั้ม (Terumo)</t>
  </si>
  <si>
    <t>2012801-0008</t>
  </si>
  <si>
    <t>เซทให้น้ำเกลือสำหรับใช้กับเครื่องอินฟิกชั่นปั้ม (เฟสซิเนียส)</t>
  </si>
  <si>
    <t>2012801-0009</t>
  </si>
  <si>
    <t>ชุดถุงหยดอาหาร  (APPLIX SMART / VISION PUMP SET BAG)</t>
  </si>
  <si>
    <t>2012802-0001</t>
  </si>
  <si>
    <t>Blood set o3 B เซทให้เลือดใช้กับถุง BAS</t>
  </si>
  <si>
    <t>2012901-0001</t>
  </si>
  <si>
    <t>Surgical blade stainless NO.10</t>
  </si>
  <si>
    <t>2012901-0002</t>
  </si>
  <si>
    <t>Surgical blade stainless NO.11</t>
  </si>
  <si>
    <t>2012901-0004</t>
  </si>
  <si>
    <t>Surgical blade stainless NO.15</t>
  </si>
  <si>
    <t>2012901-0005</t>
  </si>
  <si>
    <t>Surgical blade stainless NO.20</t>
  </si>
  <si>
    <t>2012901-0014</t>
  </si>
  <si>
    <t>Surgical blade stainless NO.24</t>
  </si>
  <si>
    <t>2012901-0007</t>
  </si>
  <si>
    <t>Clipper blade</t>
  </si>
  <si>
    <t>2013001-0004</t>
  </si>
  <si>
    <t>ผ้าสังเคราะห์ปิดปากปิดจมูก ชนิดมีแผ่นกรองอากาศ (Surgical mask)</t>
  </si>
  <si>
    <t>2013001-0006</t>
  </si>
  <si>
    <t>MASK  EARLOOP 3 PLY.(Child)</t>
  </si>
  <si>
    <t>2013101-0001</t>
  </si>
  <si>
    <t>HYPODERMIC NEEDLE 18x1 1/2 100 pcs. (thin wall)</t>
  </si>
  <si>
    <t>2013101-0002</t>
  </si>
  <si>
    <t>HYPODERMIC NEEDLE 20x1 1/2 100 pcs. (thin wall)</t>
  </si>
  <si>
    <t>2013101-0003</t>
  </si>
  <si>
    <t>HYPODERMIC NEEDLE 21x1 1/2 100 pcs. (thin wall)</t>
  </si>
  <si>
    <t>2013101-0004</t>
  </si>
  <si>
    <t>HYPODERMIC NEEDLE 22x1 1/2 100 pcs. (thin wall)</t>
  </si>
  <si>
    <t>2013101-0005</t>
  </si>
  <si>
    <t>HYPODERMIC NEEDLE 23x1 1/2 100 pcs. (thin wall)</t>
  </si>
  <si>
    <t>2013101-0006</t>
  </si>
  <si>
    <t>HYPODERMIC NEEDLE 24x1  100 pcs. (thin wall)</t>
  </si>
  <si>
    <t>2013101-0007</t>
  </si>
  <si>
    <t>HYPODERMIC NEEDLE 24x1 1/2 100 pcs. (thin wall)</t>
  </si>
  <si>
    <t>2013101-0008</t>
  </si>
  <si>
    <t>HYPODERMIC NEEDLE 25x1  100 pcs. (thin wall)</t>
  </si>
  <si>
    <t>2013101-0009</t>
  </si>
  <si>
    <t>HYPODERMIC NEEDLE 27x1  100 pcs. (thin wall)</t>
  </si>
  <si>
    <t>2013101-0010</t>
  </si>
  <si>
    <t>HYPODERMIC NEEDLE 27x1/2 100 pcs. (thin wall)</t>
  </si>
  <si>
    <t>2013102-0001</t>
  </si>
  <si>
    <t>SCALP VEIN NO.20 (D2E)</t>
  </si>
  <si>
    <t>2013102-0002</t>
  </si>
  <si>
    <t>SCALP VEIN NO.21 (D2E)</t>
  </si>
  <si>
    <t>2013102-0003</t>
  </si>
  <si>
    <t>SCALP VEIN NO.23 (D2E)</t>
  </si>
  <si>
    <t>2013102-0004</t>
  </si>
  <si>
    <t>SCALP VEIN NO.27x1/2" (D2E)</t>
  </si>
  <si>
    <t>2013103-0001</t>
  </si>
  <si>
    <t>I.V.CATHETER NO.16</t>
  </si>
  <si>
    <t>2013103-0002</t>
  </si>
  <si>
    <t>I.V.CATHETER NO.24</t>
  </si>
  <si>
    <t>2013103-0003</t>
  </si>
  <si>
    <t>I.V.CATHETER NO.18x1.1/4</t>
  </si>
  <si>
    <t>2013103-0004</t>
  </si>
  <si>
    <t>I.V.CATHETER NO.20Gx1.1/4นิ้ว (SURFLO)</t>
  </si>
  <si>
    <t>2013103-0005</t>
  </si>
  <si>
    <t>I.V.CATHETER NO.22Gx1</t>
  </si>
  <si>
    <t>2013106-0001</t>
  </si>
  <si>
    <t>Spinal Needle 18GA 3.50 In.</t>
  </si>
  <si>
    <t>2013106-0002</t>
  </si>
  <si>
    <t>Spinal Needle 20GA 3.50 In.</t>
  </si>
  <si>
    <t>2013106-0003</t>
  </si>
  <si>
    <t>Spinal Needle 22GA 3.50 In.</t>
  </si>
  <si>
    <t>2013106-0004</t>
  </si>
  <si>
    <t>Spinal Needle 23GA 3.50 In.</t>
  </si>
  <si>
    <t>2013106-0005</t>
  </si>
  <si>
    <t>Spinal Needle 25GA 3.50 In.</t>
  </si>
  <si>
    <t>Spinal Needle 27GA 3.50 In.</t>
  </si>
  <si>
    <t>2013108-0006</t>
  </si>
  <si>
    <t>Two Lumen central venious catheter</t>
  </si>
  <si>
    <t>2013113-0005</t>
  </si>
  <si>
    <t>หัวต่อฉีดยา Injection Plus.</t>
  </si>
  <si>
    <t>20139-0006</t>
  </si>
  <si>
    <t>Surgeons Needles Size 8</t>
  </si>
  <si>
    <t>20139-0004</t>
  </si>
  <si>
    <t>Surgeons Needles Size 10</t>
  </si>
  <si>
    <t>2013116-0036</t>
  </si>
  <si>
    <t>Surgeons'Needles Size 12</t>
  </si>
  <si>
    <t>โหล</t>
  </si>
  <si>
    <t>2013117-0002</t>
  </si>
  <si>
    <t>Surgeons'Needles Size 14</t>
  </si>
  <si>
    <t>2013117-0005</t>
  </si>
  <si>
    <t>Surgeons'Needles Size 16</t>
  </si>
  <si>
    <t>2013117-0003</t>
  </si>
  <si>
    <t>Surgeons'Needles Size 18</t>
  </si>
  <si>
    <t>2013117-0004</t>
  </si>
  <si>
    <t>Surgeons'Needles Size 20</t>
  </si>
  <si>
    <t>2013117-0006</t>
  </si>
  <si>
    <t>Surgeons'Needles Size 22</t>
  </si>
  <si>
    <t>2013117-0007</t>
  </si>
  <si>
    <t>Surgeons'Needles Size 24</t>
  </si>
  <si>
    <t>2013117-0009</t>
  </si>
  <si>
    <t>เข็มเย็บแผล Cutting เบอร์ 21</t>
  </si>
  <si>
    <t>2013201-0001</t>
  </si>
  <si>
    <t>TRANSPARANT PORE SURGICAL TAPE (1/2x10g.x24 Rolls)</t>
  </si>
  <si>
    <t>2013201-0002</t>
  </si>
  <si>
    <t>TRANSPARANT PORE SURGICAL TAPE</t>
  </si>
  <si>
    <t>2013201-0003</t>
  </si>
  <si>
    <t>TRANSPARANT  CHg mm.8.5x11.5 cms</t>
  </si>
  <si>
    <t>2013201-0004</t>
  </si>
  <si>
    <t>TRANSPARANT  CHg mm.7x8.5 cms</t>
  </si>
  <si>
    <t>2013202-0001</t>
  </si>
  <si>
    <t>พลาสเตอร์ผ้า 1นิ้ว (12ม้วน/กล่อง)</t>
  </si>
  <si>
    <t>2013202-0002</t>
  </si>
  <si>
    <t>พลาสเตอร์ผ้า 4นิ้ว x3x10หลา (3ม้วน/กล่อง)</t>
  </si>
  <si>
    <t>2013202-0004</t>
  </si>
  <si>
    <t>พลาสเตอร์ผ้า 12 x 1 x 5 หลา (ซิลิโคน)</t>
  </si>
  <si>
    <t>2013202-0005</t>
  </si>
  <si>
    <t>พลาสเตอร์ผ้า 1/2"x24x10 หลา</t>
  </si>
  <si>
    <t>2013203-0001</t>
  </si>
  <si>
    <t>Transparant Waterproof permeable 100 pcs.</t>
  </si>
  <si>
    <t>2013203-0002</t>
  </si>
  <si>
    <t>Micropore 1/2 in x10 yd.</t>
  </si>
  <si>
    <t>2013203-0003</t>
  </si>
  <si>
    <t>Micropore 1inx10y x12 Rolls</t>
  </si>
  <si>
    <t>2013204-0003</t>
  </si>
  <si>
    <t>แผ่นปิดแผล ชนิดม้วน ขนาด 10cm. x 10m.</t>
  </si>
  <si>
    <t>2013300-0001</t>
  </si>
  <si>
    <t>Disposable Plastic Apron 50 pcs.</t>
  </si>
  <si>
    <t>ตัว</t>
  </si>
  <si>
    <t>2013300-0010</t>
  </si>
  <si>
    <t>Isolation Gown แบบกันน้ำ(แบบบางสีขาว)</t>
  </si>
  <si>
    <t>2013404-0002</t>
  </si>
  <si>
    <t>MEDICAL RECORDING CHART 112 mm.x27m.</t>
  </si>
  <si>
    <t>พับ</t>
  </si>
  <si>
    <t>2013404-0004</t>
  </si>
  <si>
    <t>MEDICAL RECORDING CHART (Green)</t>
  </si>
  <si>
    <t>2013404-0006</t>
  </si>
  <si>
    <t>MEDICAL RECORDING CHART (Red)</t>
  </si>
  <si>
    <t>2013404-0007</t>
  </si>
  <si>
    <t>MEDICAL RECORDING CHART (Kenz)</t>
  </si>
  <si>
    <t>รีม</t>
  </si>
  <si>
    <t>2013405-0002</t>
  </si>
  <si>
    <t>กระดาษ NST รุ่นใหม่ MT-516 (ไม่มีรู)</t>
  </si>
  <si>
    <t>2013407-0001</t>
  </si>
  <si>
    <t>กระดาษทำ Ultrasound Sony upp 110HD</t>
  </si>
  <si>
    <t>2013410-0002</t>
  </si>
  <si>
    <t>กระดาษสำหรับเครื่องวัดความดัน 57x25 cm.</t>
  </si>
  <si>
    <t>2013412-0001</t>
  </si>
  <si>
    <t>กระดาษสำหรับเครื่องตรวจปอดรุ่น PONYFX</t>
  </si>
  <si>
    <t>2013601-0001</t>
  </si>
  <si>
    <t>GUEDEL AIRWAY NO.0 = (60 mm.)</t>
  </si>
  <si>
    <t>2013601-0002</t>
  </si>
  <si>
    <t>GUEDEL AIRWAY NO.2 = (80 mm.)</t>
  </si>
  <si>
    <t>2013601-0003</t>
  </si>
  <si>
    <t>GUEDEL AIRWAY NO.3 = (90 mm.)</t>
  </si>
  <si>
    <t>2013601-0004</t>
  </si>
  <si>
    <t>GUEDEL AIRWAY NO.4 = (100 mm.)</t>
  </si>
  <si>
    <t>2013601-0005</t>
  </si>
  <si>
    <t>GUEDEL AIRWAY NO.5 = (110 mm.)</t>
  </si>
  <si>
    <t>2013602-0001</t>
  </si>
  <si>
    <t>Syringe Ball NO.2</t>
  </si>
  <si>
    <t>ลูก</t>
  </si>
  <si>
    <t>2013602-0002</t>
  </si>
  <si>
    <t>Syringe Ball NO.3</t>
  </si>
  <si>
    <t>2013602-0003</t>
  </si>
  <si>
    <t>Syringe Ball NO.4</t>
  </si>
  <si>
    <t>2013602-0004</t>
  </si>
  <si>
    <t>Syringe Ball NO.5</t>
  </si>
  <si>
    <t>2013602-0005</t>
  </si>
  <si>
    <t>Syringe Ball NO.7</t>
  </si>
  <si>
    <t>2013603-0001</t>
  </si>
  <si>
    <t>NEBULIZER  CHILD Set</t>
  </si>
  <si>
    <t>2013603-0002</t>
  </si>
  <si>
    <t>NEBULIZER  ADULT Set</t>
  </si>
  <si>
    <t>2013604-0003</t>
  </si>
  <si>
    <t>กระป๋อง 02 ให้ความชื้น BUBBLE JET</t>
  </si>
  <si>
    <t>2013604-0006</t>
  </si>
  <si>
    <t>กระป๋องออกซิเจนใหความชื้น</t>
  </si>
  <si>
    <t>2013605-0002</t>
  </si>
  <si>
    <t>Nasal Oxygen Cannula/pediatric</t>
  </si>
  <si>
    <t>2013605-0003</t>
  </si>
  <si>
    <t>สายอ๊อกซิเจนพลาสติก ชนิดแคนนูล่า สำหรับผู้ใหญ่</t>
  </si>
  <si>
    <t>2013606-0003</t>
  </si>
  <si>
    <t>OXYGEN Size:M</t>
  </si>
  <si>
    <t>2013606-0004</t>
  </si>
  <si>
    <t>OXYGEN Size:L</t>
  </si>
  <si>
    <t>2013607-0001</t>
  </si>
  <si>
    <t>สายนำอากาศอ๊อกซิเจน</t>
  </si>
  <si>
    <t>2013608-0001</t>
  </si>
  <si>
    <t>Electrostatic Filter</t>
  </si>
  <si>
    <t>20139-0001</t>
  </si>
  <si>
    <t>สายต่อชุดให้สารน้ำทางหลอดเลือดดำพร้อมข้อต่อฉีดยาชนิดไม่มีเข็ม</t>
  </si>
  <si>
    <t>2014001-0003</t>
  </si>
  <si>
    <t>FINGERTRIP 1"</t>
  </si>
  <si>
    <t>2014101-0001</t>
  </si>
  <si>
    <t>กระดาษกาวชนิดมีแถบเคมีทดสอบการนึ่งไอน้ำ (Autoclave tape)</t>
  </si>
  <si>
    <t>2014101-0002</t>
  </si>
  <si>
    <t>Comply Steam Indicator  (250ชิ้น/กล่อง)</t>
  </si>
  <si>
    <t>2014104-0004</t>
  </si>
  <si>
    <t>Sterile Nylon Blue Monofilam 4/0 75 cm.</t>
  </si>
  <si>
    <t>2014401-0001</t>
  </si>
  <si>
    <t>ข้อต่อ 3 ทาง ชนิดพลาสติก (3-way).</t>
  </si>
  <si>
    <t>2014801-0001</t>
  </si>
  <si>
    <t>กระบอกฉีดยาเบาหวานชนิดถอดหัวเข็มได้ แบบใช้แล้วทิ้ง (Disposible Syring Insulin 100 Ul  needle freee)</t>
  </si>
  <si>
    <t>2014801-0002</t>
  </si>
  <si>
    <t>Disposable Syring Insulin 100 Ul /หัวเข็มFix</t>
  </si>
  <si>
    <t>2014803-0001</t>
  </si>
  <si>
    <t>กระบอกฉีดยาชนิดพลาสติก ขนาด 3 cc (Syringe)</t>
  </si>
  <si>
    <t>2014803-0002</t>
  </si>
  <si>
    <t>กระบอกฉีดยาชนิดพลาสติก ขนาด 5 cc. (SYRINGE 5 cc.)</t>
  </si>
  <si>
    <t>2014803-0003</t>
  </si>
  <si>
    <t>กระบอกฉีดยาชนิดพลาสติก ขนาด 10 cc.(Syringe)</t>
  </si>
  <si>
    <t>2014803-0004</t>
  </si>
  <si>
    <t>กระบอกฉีดยาชนิดพลาสติก ขนาด 20 cc.(Syringe)</t>
  </si>
  <si>
    <t>2014803-0005</t>
  </si>
  <si>
    <t>กระบอกฉีดยาชนิดพลาสติก ขนาด 50 cc.</t>
  </si>
  <si>
    <t>2014804-0001</t>
  </si>
  <si>
    <t>HYPODERMIC SYRING/BOKOSLICATR HAND GLASS 50 ml.</t>
  </si>
  <si>
    <t>2014901-0002</t>
  </si>
  <si>
    <t>Rectal Thermometer.</t>
  </si>
  <si>
    <t>2014901-0006</t>
  </si>
  <si>
    <t>Digital Thermometer.</t>
  </si>
  <si>
    <t>2014901-0007</t>
  </si>
  <si>
    <t>ปรอทวัดอุณภูมิในห้อง</t>
  </si>
  <si>
    <t>2015101-0001</t>
  </si>
  <si>
    <t>Skin Traction Kits Adult</t>
  </si>
  <si>
    <t>2015101-0002</t>
  </si>
  <si>
    <t>Skin Traction Kits Child</t>
  </si>
  <si>
    <t>2015401-0001</t>
  </si>
  <si>
    <t>Endotrecheal Tube No.2</t>
  </si>
  <si>
    <t>2015401-0002</t>
  </si>
  <si>
    <t>Endotrecheal Tube No.2.5</t>
  </si>
  <si>
    <t>2015401-0003</t>
  </si>
  <si>
    <t>Endotrecheal Tube No.3</t>
  </si>
  <si>
    <t>2015401-0004</t>
  </si>
  <si>
    <t>Endotrecheal Tube No.3.5</t>
  </si>
  <si>
    <t>2015401-0005</t>
  </si>
  <si>
    <t>Endotrecheal Tube No.4</t>
  </si>
  <si>
    <t>2015401-0006</t>
  </si>
  <si>
    <t>Endotrecheal Tube No.4.5</t>
  </si>
  <si>
    <t>2015401-0007</t>
  </si>
  <si>
    <t>Endotrecheal Tube No.5</t>
  </si>
  <si>
    <t>2015401-0008</t>
  </si>
  <si>
    <t>Endotrecheal Tube No.5.5</t>
  </si>
  <si>
    <t>2015401-0009</t>
  </si>
  <si>
    <t>Endotrecheal Tube No.6</t>
  </si>
  <si>
    <t>2015401-0010</t>
  </si>
  <si>
    <t>Endotrecheal Tube No.6.5</t>
  </si>
  <si>
    <t>2015401-0011</t>
  </si>
  <si>
    <t>ท่อช่วยหายใจ Endotrecheal Tube No.7</t>
  </si>
  <si>
    <t>2015401-0012</t>
  </si>
  <si>
    <t>ท่อช่วยหายใจ Endotrecheal Tube No.7.5</t>
  </si>
  <si>
    <t>2015401-0013</t>
  </si>
  <si>
    <t>ท่อช่วยหายใจ Endotrecheal Tube No.8</t>
  </si>
  <si>
    <t>2015408-0001</t>
  </si>
  <si>
    <t>Endotracheal Tube Size S</t>
  </si>
  <si>
    <t>2015408-0002</t>
  </si>
  <si>
    <t>Endotracheal Tube Size M</t>
  </si>
  <si>
    <t>2015408-0003</t>
  </si>
  <si>
    <t>Endotracheal Tube Size L</t>
  </si>
  <si>
    <t>2015501-0001</t>
  </si>
  <si>
    <t>N.G TUBE No.5,100 cm.</t>
  </si>
  <si>
    <t>2015501-0002</t>
  </si>
  <si>
    <t>N.G TUBE No.6,100 cm.</t>
  </si>
  <si>
    <t>2015501-0003</t>
  </si>
  <si>
    <t>N.G TUBE No.8,100 cm.</t>
  </si>
  <si>
    <t>2015502-0002</t>
  </si>
  <si>
    <t>N.G TUBE No.5,50 cm.</t>
  </si>
  <si>
    <t>2015502-0003</t>
  </si>
  <si>
    <t>N.G TUBE No.6,50 cm.</t>
  </si>
  <si>
    <t>2015502-0004</t>
  </si>
  <si>
    <t>N.G TUBE No.8,50 cm.</t>
  </si>
  <si>
    <t>2015502-0005</t>
  </si>
  <si>
    <t>N.G TUBE No.10</t>
  </si>
  <si>
    <t>2015502-0006</t>
  </si>
  <si>
    <t>N.G TUBE No.12</t>
  </si>
  <si>
    <t>2015502-0007</t>
  </si>
  <si>
    <t>N.G TUBE No.14</t>
  </si>
  <si>
    <t>2015502-0008</t>
  </si>
  <si>
    <t>N.G TUBE No.16</t>
  </si>
  <si>
    <t>2015502-0009</t>
  </si>
  <si>
    <t>N.G TUBE No.18</t>
  </si>
  <si>
    <t>2015502-0010</t>
  </si>
  <si>
    <t>N.G TUBE No.20</t>
  </si>
  <si>
    <t>2015701-0001</t>
  </si>
  <si>
    <t>Tracheostomy Tube 4 mm. I.D.</t>
  </si>
  <si>
    <t>2015701-0002</t>
  </si>
  <si>
    <t>Tracheostomy Tube Stainless Size #1=5 mm.</t>
  </si>
  <si>
    <t>2015701-0003</t>
  </si>
  <si>
    <t>Tracheostomy Tube 4.5 mm. I.D.</t>
  </si>
  <si>
    <t>2015701-0004</t>
  </si>
  <si>
    <t>Tracheostomy Tube Stainless Size #2=6 mm.</t>
  </si>
  <si>
    <t>2015701-0005</t>
  </si>
  <si>
    <t>Tracheostomy Tube 5 mm. I.D.</t>
  </si>
  <si>
    <t>2015701-0006</t>
  </si>
  <si>
    <t>Tracheostomy Tube Stainless Size #3=7 mm.</t>
  </si>
  <si>
    <t>2015701-0007</t>
  </si>
  <si>
    <t>Tracheostomy Tube Stainless Size #4=8 mm.</t>
  </si>
  <si>
    <t>2015701-0008</t>
  </si>
  <si>
    <t>Tracheostomy Tube 6 mm. I.D.</t>
  </si>
  <si>
    <t>2015701-0009</t>
  </si>
  <si>
    <t>Tracheostomy Tube Stainless Size #5=9 mm.</t>
  </si>
  <si>
    <t>2015701-0010</t>
  </si>
  <si>
    <t>Tracheostomy Tube 7 mm. I.D.</t>
  </si>
  <si>
    <t>2015701-0011</t>
  </si>
  <si>
    <t>Tracheostomy Tube 7.5 mm. I.D.</t>
  </si>
  <si>
    <t>2015701-0012</t>
  </si>
  <si>
    <t>Tracheostomy Tube Stainless Size #6=10 mm.</t>
  </si>
  <si>
    <t>2015701-0013</t>
  </si>
  <si>
    <t>Tracheostomy Tube 8 mm. I.D.</t>
  </si>
  <si>
    <t>2015701-0014</t>
  </si>
  <si>
    <t>Tracheostomy Tube Stainless Size #7=11 mm.</t>
  </si>
  <si>
    <t>2015701-0015</t>
  </si>
  <si>
    <t>Tracheostomy Tube Stainless Size #8=12 mm.</t>
  </si>
  <si>
    <t>2015701-0016</t>
  </si>
  <si>
    <t>Tracheostomy Tube 8.5 mm. I.D.</t>
  </si>
  <si>
    <t>2015701-0017</t>
  </si>
  <si>
    <t>Tracheostomy Tube 9 mm. I.D.</t>
  </si>
  <si>
    <t>2015901-0018</t>
  </si>
  <si>
    <t>URINE BAG (Adult)</t>
  </si>
  <si>
    <t>2015902-0001</t>
  </si>
  <si>
    <t>URINE BAG (Child)</t>
  </si>
  <si>
    <t>2016001-0002</t>
  </si>
  <si>
    <t>ผ้าก๊อสชนิดห่อสำลีหนา (Top gauze) ขนาด 6x8 นิ้ว</t>
  </si>
  <si>
    <t>2016002-0001</t>
  </si>
  <si>
    <t>ผ้าก๊อสม้วน ชนิดสะอาด 36x100 หลา</t>
  </si>
  <si>
    <t>2016002-0002</t>
  </si>
  <si>
    <t>ผ้าก๊อสพับ 1นิ้ว x1นิ้ว สเตอร์ไรด์(1ซอง/10ชิ้น).</t>
  </si>
  <si>
    <t>2016002-0004</t>
  </si>
  <si>
    <t>ผ้าก๊อสพับ  3x4x8 (สเตอร์ไรด์ 10ชิ้น/ห่อ)</t>
  </si>
  <si>
    <t>2016002-0006</t>
  </si>
  <si>
    <t>ผ้าก๊อสพับ  3x4x8 (2ชิ้น/ห่อ) สเตอร์ไรด์.</t>
  </si>
  <si>
    <t>2016002-0007</t>
  </si>
  <si>
    <t>ผ้าก๊อสพับ 3x4x8 พับ ชนิดสะอาด (Non sterile)</t>
  </si>
  <si>
    <t>2016002-0008</t>
  </si>
  <si>
    <t>ผ้าก๊อสชนิดห่อสำลีหนา (top gauze) ขนาด 2.5x5 นิ้ว</t>
  </si>
  <si>
    <t>2016002-0010</t>
  </si>
  <si>
    <t>วายก๊อส 3นิ้ว x3นิ้ว  สเตอร์ไรด์</t>
  </si>
  <si>
    <t>2016002-0011</t>
  </si>
  <si>
    <t>ผ้าก๊อสพับกัดฟัน "แบบพับ"(สเตอร์ไรด์ 3ชิ้น/ห่อ)</t>
  </si>
  <si>
    <t>2016002-0012</t>
  </si>
  <si>
    <t>ผ้าก๊อสพับ 3x4x8 บรรจุซองปราศจากเชื้อ (Sterile) 5 ชิ้น</t>
  </si>
  <si>
    <t>2016002-0013</t>
  </si>
  <si>
    <t>ผ้าก๊อสทำแผลไฟไหม้ น้ำร้อนลวก(burn gauze) ขนาด 18 x 23 นิ้ว</t>
  </si>
  <si>
    <t>2016101-0001</t>
  </si>
  <si>
    <t>Glass tablets.</t>
  </si>
  <si>
    <t>2016101-0002</t>
  </si>
  <si>
    <t>แก้วยาน้ำ</t>
  </si>
  <si>
    <t>2016101-0003</t>
  </si>
  <si>
    <t>ซอง Sterile แบบซ้อนขอบขนาด 3นิ้ว x100ม. (อบไอน้ำ)</t>
  </si>
  <si>
    <t>2016101-0004</t>
  </si>
  <si>
    <t>ซอง Sterile แบบซ้อนขอบขนาด 4นิ้ว x100ม. (อบไอน้ำ)</t>
  </si>
  <si>
    <t>2016101-0005</t>
  </si>
  <si>
    <t>ซอง Sterile แบบซ้อนขอบขนาด 6นิ้ว x100ม. (อบไอน้ำ)</t>
  </si>
  <si>
    <t>2016101-0006</t>
  </si>
  <si>
    <t>ซอง Sterile แบบซ้อนขอบขนาด 8นิ้ว x100ม. (อบไอน้ำ)</t>
  </si>
  <si>
    <t>2016101-0010</t>
  </si>
  <si>
    <t>น้ำยาล้างมือผสมคลอเอ็กสิดิน 5 ลิตร</t>
  </si>
  <si>
    <t>2016102-0002</t>
  </si>
  <si>
    <t>ซอง Sterile แบบเรียบขนาด 2นิ้ว x200ม.(อบไอน้ำ)</t>
  </si>
  <si>
    <t>2016102-0004</t>
  </si>
  <si>
    <t>ซอง Sterile แบบเรียบขนาด 3นิ้ว x200ม.(อบไอน้ำ)</t>
  </si>
  <si>
    <t>2016102-0006</t>
  </si>
  <si>
    <t>ซอง Sterile แบบเรียบขนาด 4นิ้ว x200ม.(อบไอน้ำ)</t>
  </si>
  <si>
    <t>2016102-0008</t>
  </si>
  <si>
    <t>ซอง Sterile แบบเรียบขนาด 6นิ้ว x200ม.(อบไอน้ำ)</t>
  </si>
  <si>
    <t>2016102-0010</t>
  </si>
  <si>
    <t>ซอง Sterile แบบเรียบขนาด 10นิ้ว x200ม.(อบไอน้ำ)</t>
  </si>
  <si>
    <t>2016102-0011</t>
  </si>
  <si>
    <t>ซอง Sterile แบบเรียบขนาด 8นิ้ว x200ม.(อบไอน้ำ)</t>
  </si>
  <si>
    <t>2016102-0013</t>
  </si>
  <si>
    <t>กระป๋องใส่ปัสสาวะส่งตรวจ</t>
  </si>
  <si>
    <t>2016102-0014</t>
  </si>
  <si>
    <t>Bactyl  Spray</t>
  </si>
  <si>
    <t>กระป๋อง</t>
  </si>
  <si>
    <t>2016102-0023</t>
  </si>
  <si>
    <t>ไหมละลายเย็บแผลชนิด Chromic catgut 2/0</t>
  </si>
  <si>
    <t>2016102-0024</t>
  </si>
  <si>
    <t>AIR PUMP</t>
  </si>
  <si>
    <t>2016102-0036</t>
  </si>
  <si>
    <t>Pontosan (0.1% Polymino Propyl) ขนาด 350 cc.</t>
  </si>
  <si>
    <t>2016104-0001</t>
  </si>
  <si>
    <t>Plastic Cylinder Urine</t>
  </si>
  <si>
    <t>2016104-0006</t>
  </si>
  <si>
    <t>ซองอบแก๊ซ Hydrogen Plasma ขนาด 6นิ้ว x100 ม.</t>
  </si>
  <si>
    <t>2016104-0003</t>
  </si>
  <si>
    <t>ซองบรรจุวัสดุทางการแพทย์ เพื่อทำให้ปราศจากเชื้อโดยการอบแก๊ส  Hydrogen Plasma ขนาด 3นิ้ว x100 ม.</t>
  </si>
  <si>
    <t>2016104-0008</t>
  </si>
  <si>
    <t>ซองบรรจุวัสดุทางการแพทย์ เพื่อทำให้ปราศจากเชื้อโดยการอบแก๊ส Hydrogen Plasma ขนาด 4x100 ม.</t>
  </si>
  <si>
    <t>2016104-0009</t>
  </si>
  <si>
    <t>ซองบรรจุวัสดุทางการแพทย์ เพื่อทำให้ปราศจากเชื้อโดยการอบแก๊ส Hydrogen Plasma ขนาด 8x100 ม.</t>
  </si>
  <si>
    <t>2016104-0010</t>
  </si>
  <si>
    <t>ซองบรรจุวัสดุทางการแพทย์ เพื่อทำให้ปราศจากเชื้อโดยการอบแก๊ส Hydrogen Plasma ขนาด 10x100 ม.</t>
  </si>
  <si>
    <t>2016104-0011</t>
  </si>
  <si>
    <t>ซองบรรจุวัสดุทางการแพทย์ เพื่อทำให้ปราศจากเชื้อโดยการอบแก๊ส Hydrogen Plasma ขนาด 12x100 ม.</t>
  </si>
  <si>
    <t>2016104-0012</t>
  </si>
  <si>
    <t>ซองบรรจุวัสดุทางการแพทย์ เพื่อทำให้ปราศจากเชื้อโดยการอบแก๊ส Hydrogen Plasma ขนาด 14x100 ม.</t>
  </si>
  <si>
    <t>2016201-0001</t>
  </si>
  <si>
    <t>Reusable Colohot pack</t>
  </si>
  <si>
    <t>2016201-0002</t>
  </si>
  <si>
    <t>ชาร์ดอลูมิเนียม</t>
  </si>
  <si>
    <t>แผ่น</t>
  </si>
  <si>
    <t>2016201-0005</t>
  </si>
  <si>
    <t>แฟ้ม KADEX CARD 35 ช่อง</t>
  </si>
  <si>
    <t>2016201-0007</t>
  </si>
  <si>
    <t>แผ่นอลั่ยคาร์เด็ก</t>
  </si>
  <si>
    <t>2016201-0009</t>
  </si>
  <si>
    <t>IDENTIFICATION BRACELETS 100 pcs. (Child Size)</t>
  </si>
  <si>
    <t>2016201-0010</t>
  </si>
  <si>
    <t>IDENTIFICATION BRACELETS 100 pcs. (Adult Size)</t>
  </si>
  <si>
    <t>2016201-0013</t>
  </si>
  <si>
    <t>Tube Cleaning Brush (Medium)</t>
  </si>
  <si>
    <t>2016201-0014</t>
  </si>
  <si>
    <t>Tube Cleaning Brush (Small)</t>
  </si>
  <si>
    <t>2016201-0015</t>
  </si>
  <si>
    <t>Tube Cleaning Brush (big)</t>
  </si>
  <si>
    <t>2016201-0018</t>
  </si>
  <si>
    <t>DANGER  FOR  INFECTION  VOLUME 3.2</t>
  </si>
  <si>
    <t>2016201-0019</t>
  </si>
  <si>
    <t>DANGER  FOR  INFECTION  VOLUME 6.2</t>
  </si>
  <si>
    <t>2016201-0020</t>
  </si>
  <si>
    <t>Wooden Spatula 100 pcs.</t>
  </si>
  <si>
    <t>2016301-0001</t>
  </si>
  <si>
    <t>น้ำยา DD1 ล้างเครืองมือผ่าตัด ( 5 ลิตร )</t>
  </si>
  <si>
    <t>2016701-0008</t>
  </si>
  <si>
    <t>น้ำยาสเปรย์โฟม Aniosyme First ขนาด 750 ml.</t>
  </si>
  <si>
    <t>2016701-0009</t>
  </si>
  <si>
    <t>น้ำยาถูพื้นฆ่าเชื้อ Surfanios ขนาด 5000 ml.</t>
  </si>
  <si>
    <t>2016701-0010</t>
  </si>
  <si>
    <t>น้ำยา Aniosept Activ 1 กิโลกรัม</t>
  </si>
  <si>
    <t>ถัง</t>
  </si>
  <si>
    <t>20308-0003</t>
  </si>
  <si>
    <t>ตลับใส่เสมหะส่งตรวจ</t>
  </si>
  <si>
    <t>30107-0053</t>
  </si>
  <si>
    <t>Face Mask กระดาษปิดจมูกแบบมีคาร์บอน (50ชิ้น/กล่อง)</t>
  </si>
  <si>
    <t>3050102-0045</t>
  </si>
  <si>
    <t>Braided Silk 2/0,100 y.</t>
  </si>
  <si>
    <t>3050102-0046</t>
  </si>
  <si>
    <t>Braided Silk 3/0,100 y.</t>
  </si>
  <si>
    <t>3050102-0047</t>
  </si>
  <si>
    <t>Braided Silk 4/0,100 y.</t>
  </si>
  <si>
    <t>3050102-0048</t>
  </si>
  <si>
    <t>Braided Silk 5/0,100 y.</t>
  </si>
  <si>
    <t>3050102-0049</t>
  </si>
  <si>
    <t>Braided Silk 0,100 y.</t>
  </si>
  <si>
    <t>3050102-0050</t>
  </si>
  <si>
    <t>Braided Silk 1,100 y.</t>
  </si>
  <si>
    <t>2013604-0004</t>
  </si>
  <si>
    <t>Respiflo  500 ml.( ขวดน้ำให้Oxygen )</t>
  </si>
  <si>
    <t>ไม่มี</t>
  </si>
  <si>
    <t>วัสดุใหม่</t>
  </si>
  <si>
    <t>2013604-0005</t>
  </si>
  <si>
    <t>Respiflo  325 ml..( ขวดน้ำให้Oxygen )</t>
  </si>
  <si>
    <t>2011203-0001</t>
  </si>
  <si>
    <t>Nebulizer  Adapter</t>
  </si>
  <si>
    <t>2013108-0011</t>
  </si>
  <si>
    <t>CVC. ( Double lumen ) Pediatric  Fr.4 x 13  cm.</t>
  </si>
  <si>
    <t>2013108-0012</t>
  </si>
  <si>
    <t>CVC. ( Double lumen ) Pediatric Fr.5 x 13 cm.</t>
  </si>
  <si>
    <t>2013108-0019</t>
  </si>
  <si>
    <t>CVC. (Pediatric) Multiple Lumen Fr.7</t>
  </si>
  <si>
    <t>Arm sling เบอร์ S</t>
  </si>
  <si>
    <t>Arm sling เบอร์ M</t>
  </si>
  <si>
    <t>Arm sling เบอร์ L</t>
  </si>
  <si>
    <t>Arm sling เบอร์ XL</t>
  </si>
  <si>
    <t>วัสดุเวชภัณฑ์ที่มิใช่ยาอื่นๆ</t>
  </si>
  <si>
    <t>รวมทั้งสิ้น</t>
  </si>
  <si>
    <t>กลุ่มงานผู้ป่วยหนัก</t>
  </si>
  <si>
    <t xml:space="preserve"> Oxigen flow sensor </t>
  </si>
  <si>
    <t>3010700--0027</t>
  </si>
  <si>
    <t xml:space="preserve"> Flow Sensor(Neumovent)</t>
  </si>
  <si>
    <t>Reusable Wye ข้อต่อ 3 ทาง (ผู้ใหญ่)</t>
  </si>
  <si>
    <t>3010700--0044</t>
  </si>
  <si>
    <t>Reusable L-connector  (Neumovent)</t>
  </si>
  <si>
    <t>Minimum Volume extention tube with t-conector</t>
  </si>
  <si>
    <t>Heater wire 130 cms</t>
  </si>
  <si>
    <t>Heater wire 150 cms</t>
  </si>
  <si>
    <t>3010700--0030</t>
  </si>
  <si>
    <t>Reusable  water trap (สำหรับเด็ก)</t>
  </si>
  <si>
    <t>3010700--0031</t>
  </si>
  <si>
    <t>Reusable  water trap (Neumovent)</t>
  </si>
  <si>
    <t>3010700--0028</t>
  </si>
  <si>
    <t>Reusable Expiratory  filter heater r(Neumovent)</t>
  </si>
  <si>
    <t>เครื่อง</t>
  </si>
  <si>
    <t>Reuse Expiratory main flow  bacteria filter(Neumovent)</t>
  </si>
  <si>
    <t>Reuse Expiratory  bacteria filter(Galileo Raphael C1 C2 C3)</t>
  </si>
  <si>
    <t>Reuse Expiratory  bacteria filter(Re/x800(Bennet)</t>
  </si>
  <si>
    <t>Reuse Inspiratory bacteria filter(Neumovent)</t>
  </si>
  <si>
    <t>Reuse Inspiratory bacteria filter(Bennet)</t>
  </si>
  <si>
    <t>Reuse Bacteria filter proximal line1/8นิ้ว</t>
  </si>
  <si>
    <t>3010700--0035</t>
  </si>
  <si>
    <t>Power Adaptor (Neumovent)</t>
  </si>
  <si>
    <t>temperature probe</t>
  </si>
  <si>
    <t>circuit ผู้ใหญ่</t>
  </si>
  <si>
    <t>circuit เด็ก</t>
  </si>
  <si>
    <t>3010700--0038</t>
  </si>
  <si>
    <t>Draw wire</t>
  </si>
  <si>
    <t>201052--0012</t>
  </si>
  <si>
    <t>Reusable Flexible tube</t>
  </si>
  <si>
    <t>3010700--0060</t>
  </si>
  <si>
    <t>Reusable adult Humidification chamber</t>
  </si>
  <si>
    <t>3010700--0063</t>
  </si>
  <si>
    <t>Reusable Auto-feeding Humidification chamber</t>
  </si>
  <si>
    <t>3010700--0037</t>
  </si>
  <si>
    <t>Temperature Probe</t>
  </si>
  <si>
    <t>Oxigen cell</t>
  </si>
  <si>
    <t>Cover membrane (Galileo Raphael C1 C2 C3)</t>
  </si>
  <si>
    <t>Extension  pressure tube  50 cm</t>
  </si>
  <si>
    <t xml:space="preserve">Extension pressure  tube 100 cm  </t>
  </si>
  <si>
    <t>pressure tubing</t>
  </si>
  <si>
    <t>ชุดสาย IABP</t>
  </si>
  <si>
    <t>Flo Trac tranducer sensor</t>
  </si>
  <si>
    <t>Tenckhoff Catheter</t>
  </si>
  <si>
    <t>sputum collection</t>
  </si>
  <si>
    <t>pressure bag</t>
  </si>
  <si>
    <t>Fast catheter Set</t>
  </si>
  <si>
    <t>สายสวนหลอดเลือดแดง(Aterial line)</t>
  </si>
  <si>
    <t>Pericardiocentesis set</t>
  </si>
  <si>
    <t>ชุดเครื่องกระตุ้นหัวใจชนิดชั่วคราว(Adhesive pad) Nihon</t>
  </si>
  <si>
    <t>ชุดเครื่องกระตุ้นหัวใจชนิดชั่วคราว(Adhesive pad) Phillips</t>
  </si>
  <si>
    <t>ชุด nasal Cannula optiflow (Size M)</t>
  </si>
  <si>
    <t>Two lumen central venous catheter no.3.5</t>
  </si>
  <si>
    <t>Two lumen central venous catheter no.4</t>
  </si>
  <si>
    <t>Two lumen central venous catheter no.5</t>
  </si>
  <si>
    <t>Two lumen central venous catheter no.5.5</t>
  </si>
  <si>
    <t xml:space="preserve">สาย Umbilical catheter NO.3.5 </t>
  </si>
  <si>
    <t xml:space="preserve">สาย Umbilical catheter NO.5 </t>
  </si>
  <si>
    <t>Thoracic  cathetor no.10 มีใส้เหล็ก</t>
  </si>
  <si>
    <t>Thoracic  cathetor no.12 มีใส้เหล็ก</t>
  </si>
  <si>
    <t>Thoracic  cathetor no.20 มีใส้เหล็ก</t>
  </si>
  <si>
    <t>MU tip suction</t>
  </si>
  <si>
    <t>IV catheter no 24 (มีความคมพิเศษ)</t>
  </si>
  <si>
    <t>Syring Insulin 50 unit</t>
  </si>
  <si>
    <t>41222004-0001</t>
  </si>
  <si>
    <t>Neonatal  cuff dispossible  (Philips MP20) NO.1</t>
  </si>
  <si>
    <t>Neonatal  cuff dispossible  (Philips MP20) NO.2</t>
  </si>
  <si>
    <t>Neonatal  cuff dispossible  (Philips MP20) NO.3</t>
  </si>
  <si>
    <t>Neonatal  cuff dispossible  (Philips MP20) NO.4</t>
  </si>
  <si>
    <t>Neonatal  cuff dispossible  (Dask2500) NO.1</t>
  </si>
  <si>
    <t>Neonatal  cuff dispossible (Dask2500)  NO.2</t>
  </si>
  <si>
    <t>Neonatal  cuff dispossible (Dask2500)  NO.3</t>
  </si>
  <si>
    <t>Neonatal  cuff dispossible  (Dask2500)  NO.4</t>
  </si>
  <si>
    <t>Neonatal  cuff dispossible  (Nihon) NO.1</t>
  </si>
  <si>
    <t>Neonatal  cuff dispossible(Nihon)    NO.2</t>
  </si>
  <si>
    <t>Neonatal  cuff dispossible(Nihon)   NO.3</t>
  </si>
  <si>
    <t>Neonatal  cuff dispossible (Nihon)   NO.4</t>
  </si>
  <si>
    <t>สายออกซิเจน  RAM Cannula  size S (Premature)</t>
  </si>
  <si>
    <t>สายออกซิเจน  RAM Cannula   size  m (Neonate)</t>
  </si>
  <si>
    <t>สายออกซิเจน  RAM Cannula  size S (Infant)</t>
  </si>
  <si>
    <t>สายออกซิเจน  RAM Cannula   size  m (pediatric)</t>
  </si>
  <si>
    <t>Microextension 50 cm</t>
  </si>
  <si>
    <t>Microextension 100 cm</t>
  </si>
  <si>
    <t>ชุด nasal Cannula Hi-flow size S(premature)</t>
  </si>
  <si>
    <t>ชุด nasal Cannula Hi-flow size m (Neonate)</t>
  </si>
  <si>
    <t>cap/diaphragm set oscillatory set</t>
  </si>
  <si>
    <t>2013608-0014</t>
  </si>
  <si>
    <t>แผ่นกรองอากาศตู้อบ(แบบสั้น)</t>
  </si>
  <si>
    <t>ชุดสาย  CRRT</t>
  </si>
  <si>
    <t>ชุด Aqua spike 2</t>
  </si>
  <si>
    <t>ตัวกรอง CRRT</t>
  </si>
  <si>
    <t>น้ำยา CRRT</t>
  </si>
  <si>
    <t>วาล์วควบคุมความดันอากาศ (PEEP valve )</t>
  </si>
  <si>
    <t>แผ่นกรองฝุ่นเคริองช่วยหายใจ(Air Filter)</t>
  </si>
  <si>
    <t>ชุดสายECMO</t>
  </si>
  <si>
    <t xml:space="preserve"> เคมีบำบัดผู้ป่วยนอก</t>
  </si>
  <si>
    <t>ชัวปลัก 2 หาง (sur-plug)  (เริ่มใช้1พค-30 มิถุนายน)</t>
  </si>
  <si>
    <t>เข็มแทง port (Port A cath needle)</t>
  </si>
  <si>
    <t>งานผู้ป่วยนอก</t>
  </si>
  <si>
    <t>Endosampler with 10 cc syringe</t>
  </si>
  <si>
    <t>เฝือกพลาสติก 3" (10 ม้วน)</t>
  </si>
  <si>
    <t>เฝือกพลาสติก 4" (10 ม้วน)</t>
  </si>
  <si>
    <t>เฝือกพลาสติก 5" (10 ม้วน)</t>
  </si>
  <si>
    <t>Stockinette 3"</t>
  </si>
  <si>
    <t>Stockinette 4"</t>
  </si>
  <si>
    <t>Aluminium splint 1"</t>
  </si>
  <si>
    <t>Aluminium splint 3/4"</t>
  </si>
  <si>
    <t>Aluminium splint 1/2"</t>
  </si>
  <si>
    <t>Mouth piece (กรวยกระดาษ)</t>
  </si>
  <si>
    <t>สมุดประจำตัวผู้ป่วยเบาหวาน/ความดันโลหิตสูง</t>
  </si>
  <si>
    <t>เล่ม</t>
  </si>
  <si>
    <t>สมุดประจำตัวผู้ป่วย COPD,Asthma</t>
  </si>
  <si>
    <t>กลุ่มงานศัลยกรรมกระดูกและข้อ/ ทางเดินปัสสาวะ</t>
  </si>
  <si>
    <t>กระดาษพิมพ์ EKG รุ่นNIHON KOHDEN ขนาด210 mm</t>
  </si>
  <si>
    <t xml:space="preserve"> -</t>
  </si>
  <si>
    <t>ผ้าสำลีสีขาวคล้องแขน</t>
  </si>
  <si>
    <t>สายสวนปัสสาวะด้วยตนเอง เบอร์ 10</t>
  </si>
  <si>
    <t>สายสวนปัสสาวะด้วยตนเอง เบอร์ 12</t>
  </si>
  <si>
    <t>สายสวนปัสสาวะด้วยตนเอง เบอร์ 14</t>
  </si>
  <si>
    <t>สายสวนปัสสาวะด้วยตนเอง เบอร์ 16</t>
  </si>
  <si>
    <t xml:space="preserve">ถุงรองรับปัสสาวะ (Urostomy Bag) </t>
  </si>
  <si>
    <t>กลุ่มงานโสต ศอ นาสิก</t>
  </si>
  <si>
    <t>100/810/075</t>
  </si>
  <si>
    <t>ท่อเจาะคอบลูไลน์อัลต้าชนิดมีแคนนูล่า7.5</t>
  </si>
  <si>
    <t>100/810/070</t>
  </si>
  <si>
    <t>ท่อเจาะคอบลูไลน์อัลต้าชนิดมีแคนนูล่า7</t>
  </si>
  <si>
    <t>100/810/060</t>
  </si>
  <si>
    <t>ท่อเจาะคอบลูไลน์อัลต้าชนิดมีแคนนูล่า6.0</t>
  </si>
  <si>
    <t>กลุ่มงานสูติ นรีเวชกรรม</t>
  </si>
  <si>
    <t>กระดาษ EKG Cardioline AR2100</t>
  </si>
  <si>
    <t>กระดาษ EFM ยี่ห้อ CTG7</t>
  </si>
  <si>
    <t>คู่มือการปฏิบัติตัวหลังคลอด</t>
  </si>
  <si>
    <t>ห้องคลอด LTC PC</t>
  </si>
  <si>
    <t>ไส้กรองละเอียดเครื่องผลิตออกซิเจนยี่ห้อ Yuwell ขนาด 10 ลิตร</t>
  </si>
  <si>
    <t>ไส้กรองละเอียดเครื่องผลิตออกซิเจนยี่ห้อ Yuwell ขนาด 5,8 ลิตร</t>
  </si>
  <si>
    <t>ไส้กรองละเอียดเครื่องผลิตออกซิเจนยี่ห้อ sysmed ขนาด 5,10 ลิตร</t>
  </si>
  <si>
    <t>ไส้กรองละเอียดเครื่องผลิตออกซิเจนรุ่น JAY-5 ขนาด 5,8 ลิตร</t>
  </si>
  <si>
    <t>ไส้กรองหยาบเครื่องผลิตออกซิเจนยี่ห้อ Yuwell ขนาด 5,8,10 ลิตร</t>
  </si>
  <si>
    <t>ไส้กรองหยาบเครื่องผลิตออกซิเจนยี่ห้อ sysmedขนาด 5,10 ลิตร</t>
  </si>
  <si>
    <t>ไส้กรองหยาบเครื่องผลิตออกซิเจนยี่ห้อJAY-5 ขนาด 5,8 ลิตร</t>
  </si>
  <si>
    <t>แผ่นกรองอากาศละเอียดเครื่องช่วยหายใจชนิดควบคุมความดัน(Bipap)</t>
  </si>
  <si>
    <t>แผ่นกรองหยาบเครื่องช่วยหายใจชนิดควบความดัน(Bipapยี่ห้อฟิลิปส์)</t>
  </si>
  <si>
    <t>ข้อต่อออกซิเจนเครื่องช่วยหายใจชนิดควบคุมความดัน(Bipap ยี่ห้อฟิลิปส์)</t>
  </si>
  <si>
    <t>ข้อต่อระบายการหายใจเครื่องช่วยหายใจชนิดควบคุมความดัน(Bipap ยี่ห้อฟิลิปส์)</t>
  </si>
  <si>
    <t>แผ่นกรองอากาศละเอียดเครื่องอัดอากาศแรงดันบวก(CPAPยี่ห้อฟิลิปส์ )</t>
  </si>
  <si>
    <t>แผ่นกรองอากาศหยาบเครื่องอัดอากาศแรงดันบวก(CPAP AutoBMC)</t>
  </si>
  <si>
    <t>แผ่นกรองหยาบเครื่องอัดอากาศแรงดันบวก(CPAPยี่ห้อฟิลิปส์)</t>
  </si>
  <si>
    <t>แผ่นกรองเครื่องพ่นยายี่ห้อRossmax</t>
  </si>
  <si>
    <t>ถุงตวงเลือด</t>
  </si>
  <si>
    <t xml:space="preserve">ถุงมือล้วงรก </t>
  </si>
  <si>
    <t>กระดาษ NST เครื่องบริษัท EDAN (corometrics AAO / CAO 4305)</t>
  </si>
  <si>
    <t>กระดาษ TOITU รุ่นใหม่  MT 516 (ไม่มีรู)</t>
  </si>
  <si>
    <t>กล่องพัสดุไปรษณีย์ไทย</t>
  </si>
  <si>
    <t>งานอุบัติเหตุและฉุกเฉิน</t>
  </si>
  <si>
    <t xml:space="preserve">เฝือกดามคอชนิดแข็ง (Hard collar) </t>
  </si>
  <si>
    <t>อุปกรณ์ช่วยเปิดทางเดินหายใจ (Laryngeal mask airway, LMA)</t>
  </si>
  <si>
    <t>เข็มให้สารละลายทางไขกระดูก (Intraosseous access needle)45 mm EZ-IO</t>
  </si>
  <si>
    <t>เข็มให้สารละลายทางไขกระดูก (Intraosseous access needle)25 mm EZ-IO</t>
  </si>
  <si>
    <t>เข็มให้สารละลายทางไขกระดูก (Intraosseous access needle)15 mm EZ-IO</t>
  </si>
  <si>
    <t>ชุดปิดแผล EZ-IO Stabilizer Dressing</t>
  </si>
  <si>
    <t xml:space="preserve">วัสดุปิดเส้นเลือด EZ-IO Vascular Access Pack Soft Sided </t>
  </si>
  <si>
    <t xml:space="preserve">แผ่นตรวจ แลคเตต (Lactate strip ) </t>
  </si>
  <si>
    <t>กลุ่มงานศัลยกรรม</t>
  </si>
  <si>
    <t>แผ่น stripเจาะฮีโมโกลบิน</t>
  </si>
  <si>
    <t>50แผ่น</t>
  </si>
  <si>
    <t>NA</t>
  </si>
  <si>
    <t xml:space="preserve">Philadelphia Collar Size  M </t>
  </si>
  <si>
    <t>1อัน</t>
  </si>
  <si>
    <t>Philadelphia Collar Size  L</t>
  </si>
  <si>
    <t>กลุ่มงานกุมารเวชกรรม</t>
  </si>
  <si>
    <t>Set curcit ออกซิเจน Hiflow</t>
  </si>
  <si>
    <t>สาย nasal Canular สำหรับ ออกซิเจน Hiflow</t>
  </si>
  <si>
    <t>แผ่นกรองอากาศตู้อบขนาดสั้น</t>
  </si>
  <si>
    <t>2013608-0013</t>
  </si>
  <si>
    <t>แผ่นกรองอากาศตู้อบขนาดยาว</t>
  </si>
  <si>
    <t xml:space="preserve">ชุดcercuit Hiflow </t>
  </si>
  <si>
    <t xml:space="preserve">Nasal canula สำหรับ Hiflow </t>
  </si>
  <si>
    <t>ขวดนมขนาด 8 ออนซ์</t>
  </si>
  <si>
    <t>แพค</t>
  </si>
  <si>
    <t>จุกนมชนิดยางธรรมชาติ SIZE S</t>
  </si>
  <si>
    <t>จุกนมกันสำลัก</t>
  </si>
  <si>
    <t>ครีมอาบน้ำเด็ก</t>
  </si>
  <si>
    <t>กลุ่มงานอายุรกรรม</t>
  </si>
  <si>
    <t>กระดาษพิมพ์ EKGรุ่น NIHON KOHDEN CADIOFAX    M</t>
  </si>
  <si>
    <t>กระดาษบันทึก  EKG   เครื่องกระตุกหัวใจ Phillip  DFM 100</t>
  </si>
  <si>
    <t>ชุดน้ำยาตรวจวิเคราะห์ความเป็นกรดด่างก๊าซสารอิเลคโตรไลท์และสารเมตาโบไลท์ในเลือด</t>
  </si>
  <si>
    <t>test</t>
  </si>
  <si>
    <t>หมายเหตุ  :  ค่าใช้จ่ายทุกรายการสามารถถั่วเฉลี่ยกันได้</t>
  </si>
  <si>
    <t>ปี 2562</t>
  </si>
  <si>
    <t>ในปี 63</t>
  </si>
  <si>
    <t>จัดซื้อปี 63</t>
  </si>
  <si>
    <t>ค่าเครื่องดูดบริหารปอด</t>
  </si>
  <si>
    <t>เซทให้น้ำเกลือเด็ก set saline</t>
  </si>
  <si>
    <t xml:space="preserve">  </t>
  </si>
  <si>
    <t xml:space="preserve"> </t>
  </si>
  <si>
    <t>แผนจัดซื้อเวชภัณฑ์ที่มิใช่ยา  ประเภทวัสดุการแพทย์</t>
  </si>
  <si>
    <t>ประจำปีงบประมาณ 2563</t>
  </si>
  <si>
    <t>ยอรวมจัดซื้อจริง</t>
  </si>
  <si>
    <t>ตค-ธค</t>
  </si>
  <si>
    <t>มค-มีค</t>
  </si>
  <si>
    <t>เมย-มิย</t>
  </si>
  <si>
    <t>กค-กย</t>
  </si>
  <si>
    <t>มูลค่า (บาท)</t>
  </si>
  <si>
    <t xml:space="preserve">กลุ่มงานศัลยกรรมออร์โธปิดิกส์ (อ.3บน อ.3ล่าง) </t>
  </si>
  <si>
    <t>10077106 -73011</t>
  </si>
  <si>
    <t>อุปกรณ์สวมปลอกขา (SCD Express Sleeves) THIGH  LENG-SMALL</t>
  </si>
  <si>
    <t>100771061-73012</t>
  </si>
  <si>
    <t>อุปกรณ์สวมปลอกขา (SCD Express Sleeves) THIGH  LENG-MEDIUM</t>
  </si>
  <si>
    <t>100771062-73013</t>
  </si>
  <si>
    <t>อุปกรณ์สวมปลอกขา (SCD Express Sleeves) THIGH  LENG-LARGE</t>
  </si>
  <si>
    <t>-</t>
  </si>
  <si>
    <t>Lactate  Strip</t>
  </si>
  <si>
    <t>กลุ่มงานผู้ป่วยนอก</t>
  </si>
  <si>
    <t>Endosampler with syringe 10 ml.</t>
  </si>
  <si>
    <t>Stockenette ขนาด2นิ้ว</t>
  </si>
  <si>
    <t>Stockenette ขนาด3นิ้ว</t>
  </si>
  <si>
    <t>Mouth peach (กรวยกระดาษ)</t>
  </si>
  <si>
    <t>ศูนย์มะเร็ง</t>
  </si>
  <si>
    <t>SUTECEN WINGED Y-SITE 20G/20MM</t>
  </si>
  <si>
    <t>Surplug Needle free connector 20 cm 2 head (15pcs/box)</t>
  </si>
  <si>
    <t>มะเร็งและจิตเวช</t>
  </si>
  <si>
    <t xml:space="preserve">collar mask </t>
  </si>
  <si>
    <t>เข็มสำหรับ แทง PORT A cath</t>
  </si>
  <si>
    <t>จักษุ โสต ศอ นาสิก</t>
  </si>
  <si>
    <t>กระดาษย้อมสีฟลูออเรสซีน  (1 บน)</t>
  </si>
  <si>
    <t>อุบัติเหตุและฉุกเฉิน</t>
  </si>
  <si>
    <t>Paddle AED</t>
  </si>
  <si>
    <t>ดวง</t>
  </si>
  <si>
    <t>เฝือกดามคอชนิดแข็ง(hard collar)</t>
  </si>
  <si>
    <t>กุมารเวชกรรม (NS)</t>
  </si>
  <si>
    <t>IV catheter No 24 ชนิดคมพิเศษ</t>
  </si>
  <si>
    <t>Injection plug สำหรับทารกแรกเกิดชนิดใส</t>
  </si>
  <si>
    <t>ชุด Neo-tee</t>
  </si>
  <si>
    <t>MU Tip suction</t>
  </si>
  <si>
    <t>3020102-0018</t>
  </si>
  <si>
    <t>RAM canular size S</t>
  </si>
  <si>
    <t xml:space="preserve">RAM canular size  L   </t>
  </si>
  <si>
    <t>2013608-0015</t>
  </si>
  <si>
    <t>ผู้ป่วยหนัก</t>
  </si>
  <si>
    <t>Sputum Collection</t>
  </si>
  <si>
    <t>ACE Spacer(กระบอกพ่นละอองยา)</t>
  </si>
  <si>
    <t>perfusion connectors</t>
  </si>
  <si>
    <t>เข็มพลาสติค ( intravenous catheter) No.20 ((มีความคมพิเศษ))</t>
  </si>
  <si>
    <t xml:space="preserve">แผ่นกรองฝุ่นเคริองช่วยหายใจ(Air Filter)             </t>
  </si>
  <si>
    <t xml:space="preserve">Reuse Expiratory  bacteria filter(Re/x800(Bennet)   </t>
  </si>
  <si>
    <t xml:space="preserve">Reuse Inspiratory bacteria filter(Neumovent)         </t>
  </si>
  <si>
    <t>ชุด nasal Cannula optiflow (Size S)</t>
  </si>
  <si>
    <t>จุกพร้อมหลอดแก้ว 2 รู</t>
  </si>
  <si>
    <t>Multipore (ปลาสเตอร์ติดท่อหลอดลมคอ)</t>
  </si>
  <si>
    <t>IV catheter  no. 24 (มีความคมพิเศษ)</t>
  </si>
  <si>
    <t>IV catheter  no. 26 (มีความคมพิเศษ)</t>
  </si>
  <si>
    <t>สายออกซิเจน  RAM Cannula   size  m</t>
  </si>
  <si>
    <t>สายออกซิเจน  RAM Cannula  size   S</t>
  </si>
  <si>
    <t xml:space="preserve">ชุดสาย picc line  </t>
  </si>
  <si>
    <t xml:space="preserve">ชุดสายเครื่องช่วยหายใจความถี่สูง </t>
  </si>
  <si>
    <t>สายไฟเชื่อมต่อระหว่างเครื่องทำความชื้นและชุดสายวงจรผู้ป่วย</t>
  </si>
  <si>
    <t>ชุด nasal Cannula Hi-flow size S</t>
  </si>
  <si>
    <t>ชุด nasal Cannula Hi-flow size m</t>
  </si>
  <si>
    <t>Bacteria fillter proximal line 1/8 นิ้ว</t>
  </si>
  <si>
    <t>Bacteria fillte  3/8 OD</t>
  </si>
  <si>
    <t>ชุดพ่นยา สำหรับเครื่องช่วยหายใจ</t>
  </si>
  <si>
    <t>minimum volume extention tube with t-conector</t>
  </si>
  <si>
    <t>injection plug สำหรับเด็กแรกเกิด(ชนิดใส)</t>
  </si>
  <si>
    <t>oxygen flow senser เครื่องช่วยหายใจเด็กแรกเกิด</t>
  </si>
  <si>
    <t>ภาชนะใส่น้ำทำความชื้นเครื่องช่วยหายใจชนิดเติมน้ำอัตโนมัติ</t>
  </si>
  <si>
    <t>set</t>
  </si>
  <si>
    <t>แผง</t>
  </si>
  <si>
    <t>ห้องคลอด</t>
  </si>
  <si>
    <t>ถุงยางอนามัย 49 มม.</t>
  </si>
  <si>
    <t>ถุงยางอนามัย 52 มม.</t>
  </si>
  <si>
    <t>เจลหล่อลื่น</t>
  </si>
  <si>
    <t>น้ำยาสารเคมีผสม (พ่นหมอกควัน)</t>
  </si>
  <si>
    <t>ลิตร</t>
  </si>
  <si>
    <t>สเปรย์ฉีดพ่นสารเคมี</t>
  </si>
  <si>
    <t>มิลลิลิตร</t>
  </si>
  <si>
    <t>โลชั่นทากันยุง</t>
  </si>
  <si>
    <t>น้ำยาตรวจ SI- 2</t>
  </si>
  <si>
    <t>น้ำยาตรวจสารบอแรกซ์</t>
  </si>
  <si>
    <t>น้ำยาตรวจสารฟอร์มาลีน</t>
  </si>
  <si>
    <t>น้ำยาตรวจสารฟอกขาว</t>
  </si>
  <si>
    <t>น้ำยาตรวจสารกันรา</t>
  </si>
  <si>
    <t>น้ำยาตรวจน้ำมันทอดซ้ำ</t>
  </si>
  <si>
    <t xml:space="preserve">                 แผนการจัดซื่อเวชภัณฑ์ที่มิใช่ยา  ประเภทวัสดุการแพทย์</t>
  </si>
  <si>
    <t xml:space="preserve">  ประจำปีงบประมาณ  2563</t>
  </si>
  <si>
    <t>ยอดรวมซื้อจริง</t>
  </si>
  <si>
    <t>ปี2559</t>
  </si>
  <si>
    <t>ปี2560</t>
  </si>
  <si>
    <t>ปี2561</t>
  </si>
  <si>
    <t>ปี2562</t>
  </si>
  <si>
    <t>(ม.ค.-มี.ค.)</t>
  </si>
  <si>
    <t>(เม.ย.-มิ.ย.)</t>
  </si>
  <si>
    <t>(ก.ค.-ก.ย.)</t>
  </si>
  <si>
    <t>ในปี63</t>
  </si>
  <si>
    <t>OPER</t>
  </si>
  <si>
    <t>2STEPS SELF ETCH CLEARFIL( SE bond)</t>
  </si>
  <si>
    <t xml:space="preserve">1ชุด </t>
  </si>
  <si>
    <t>3 STEPS TOTAL ETCH (Optibond FL )</t>
  </si>
  <si>
    <t>ENDOSURG</t>
  </si>
  <si>
    <t>ABOU-RASS CALIBRATED EXPLORER#3 DE#MAR-EX3</t>
  </si>
  <si>
    <t xml:space="preserve"> 1ตัว</t>
  </si>
  <si>
    <t>ABOU-RASS STRAIGHT APICAL-1#MRS SAC1</t>
  </si>
  <si>
    <t>ABOU-RASS SUGICAL CURETTE#3 SE#MAR-SC</t>
  </si>
  <si>
    <t>TECH</t>
  </si>
  <si>
    <t>ACETAL CLAST</t>
  </si>
  <si>
    <t>ACRYLIC FOR TEMP CROWN สี A3, A3.5 LIQUID</t>
  </si>
  <si>
    <t>1ขวด</t>
  </si>
  <si>
    <t>ACRYLIC FOR TEMP CROWN สี A3, A3.5 POWDER</t>
  </si>
  <si>
    <t>PROS</t>
  </si>
  <si>
    <t>ACRYLIC SELF CURE  IVORY LIQUID</t>
  </si>
  <si>
    <t>ACRYLIC SELF CURE  IVORY POWER</t>
  </si>
  <si>
    <t xml:space="preserve">ACRYLIC SELFCURE PINK FAST SET ผง+น้ำ </t>
  </si>
  <si>
    <t>ACRYLICEFORTEMPCROWNสีA3 (POWDER )</t>
  </si>
  <si>
    <t>ACRYLICEFORTEMPCROWNสีA3.5 (POWDER )</t>
  </si>
  <si>
    <t>ADAMSCLASPS 8mm</t>
  </si>
  <si>
    <t>ENDO</t>
  </si>
  <si>
    <t>AH plus  RESIN BASED SEALER</t>
  </si>
  <si>
    <t xml:space="preserve"> กล่อง</t>
  </si>
  <si>
    <t>ALCOHOL TORCH</t>
  </si>
  <si>
    <t xml:space="preserve">ALGINATE </t>
  </si>
  <si>
    <t xml:space="preserve"> 500g</t>
  </si>
  <si>
    <t>PROS-IN</t>
  </si>
  <si>
    <t>ALGINATE SPATULA</t>
  </si>
  <si>
    <t>ALUWAX</t>
  </si>
  <si>
    <t xml:space="preserve">SURG </t>
  </si>
  <si>
    <t>ALVOGIL</t>
  </si>
  <si>
    <t xml:space="preserve">AMALGAM CAPSUL                      </t>
  </si>
  <si>
    <t>กป</t>
  </si>
  <si>
    <t xml:space="preserve"> 500capsul</t>
  </si>
  <si>
    <t>INS</t>
  </si>
  <si>
    <t>AMALGAM CARRIER D/E</t>
  </si>
  <si>
    <t>ANGLE ELEVERTOR R/L</t>
  </si>
  <si>
    <t>ARCH  BAR ROLL</t>
  </si>
  <si>
    <t>MIS</t>
  </si>
  <si>
    <t>ARTICULATING PAPER U</t>
  </si>
  <si>
    <t xml:space="preserve"> เล่ม</t>
  </si>
  <si>
    <t>6เล่ม</t>
  </si>
  <si>
    <t>PROST</t>
  </si>
  <si>
    <t>ARTICULATINGPAPER แบบตรง</t>
  </si>
  <si>
    <t>TECH-IN</t>
  </si>
  <si>
    <t xml:space="preserve">ARTICULATOR SMALL </t>
  </si>
  <si>
    <t xml:space="preserve"> ตัว</t>
  </si>
  <si>
    <t>ARTICULATOR SMALL (ทองเหลือง)</t>
  </si>
  <si>
    <t>AUTO MIX TIP</t>
  </si>
  <si>
    <t>48ชิ้น</t>
  </si>
  <si>
    <t>BALLBURNISHER</t>
  </si>
  <si>
    <t>ORTHO</t>
  </si>
  <si>
    <t>BAND 2 TUBE</t>
  </si>
  <si>
    <t>BAND 3 TUBE</t>
  </si>
  <si>
    <t>BAND LOCK</t>
  </si>
  <si>
    <t xml:space="preserve"> ชุด</t>
  </si>
  <si>
    <t xml:space="preserve"> 2หลอด</t>
  </si>
  <si>
    <t>BAND PRIMOLAR</t>
  </si>
  <si>
    <t>1ตัว</t>
  </si>
  <si>
    <t>BAND REMOVER</t>
  </si>
  <si>
    <t>BAND SECTIONAL MATRIX SYSTEM  REFILL</t>
  </si>
  <si>
    <t>BAND SINGLE TUBE FIRST MOLAR</t>
  </si>
  <si>
    <t>BARBED BROACH ขาว</t>
  </si>
  <si>
    <t xml:space="preserve"> แผง</t>
  </si>
  <si>
    <t xml:space="preserve"> 10ตัว/แผง</t>
  </si>
  <si>
    <t>BARBED BROACH แดง</t>
  </si>
  <si>
    <t>BARBED BROACH เหลือง</t>
  </si>
  <si>
    <t>ORAL MED</t>
  </si>
  <si>
    <t>BIOPSY PUNCH</t>
  </si>
  <si>
    <t>BIRDBEAKEPLIER</t>
  </si>
  <si>
    <t>BLADE HOLDER</t>
  </si>
  <si>
    <t>BLADES NO 12</t>
  </si>
  <si>
    <t xml:space="preserve"> 100/กล่อง</t>
  </si>
  <si>
    <t>BLUEINLAYWAX</t>
  </si>
  <si>
    <t>BONDING</t>
  </si>
  <si>
    <t xml:space="preserve"> 1ขวด</t>
  </si>
  <si>
    <t>BONDING ENLIGHT ( จัดฟัน )</t>
  </si>
  <si>
    <t>BRACKET FORCEP</t>
  </si>
  <si>
    <t>BRACKET MINI DAIMOND ROธH</t>
  </si>
  <si>
    <t>BRACKET REMOVER</t>
  </si>
  <si>
    <t>BUR</t>
  </si>
  <si>
    <t>BUR ASTROPOL FLAME เล็ก REFILL สีเทา,ชมพู</t>
  </si>
  <si>
    <t>BUR CA COMPOSITE INTENSIVE POLISHING  NO4205L</t>
  </si>
  <si>
    <t>BUR CA FLAME  GREEN STONE</t>
  </si>
  <si>
    <t xml:space="preserve">BUR CA ROUND STEEL012    </t>
  </si>
  <si>
    <t xml:space="preserve"> 10ตัว</t>
  </si>
  <si>
    <t>BUR CA ROUND STEEL014</t>
  </si>
  <si>
    <t xml:space="preserve">BUR CA ROUND STEEL016    </t>
  </si>
  <si>
    <t xml:space="preserve">BUR CA ROUND STEEL018    </t>
  </si>
  <si>
    <t xml:space="preserve">BUR CA ROUND STEEL021    </t>
  </si>
  <si>
    <t>BUR FG  COMPOSITE POLISHING KERR NO 5205L</t>
  </si>
  <si>
    <t>BUR FG CARBIDE FINISHING  7902 KERR</t>
  </si>
  <si>
    <t>BUR FG DIAMOMD FINISH + POLISHING RUGBY</t>
  </si>
  <si>
    <t xml:space="preserve">BUR FG DIAMOMD FINISH COMPOSHAP </t>
  </si>
  <si>
    <t xml:space="preserve">BUR FG DIAMOND FISSUE 008  </t>
  </si>
  <si>
    <t xml:space="preserve">BUR FG DIAMOND FISSUE 009   </t>
  </si>
  <si>
    <t xml:space="preserve">BUR FG DIAMOND FISSUE 010  </t>
  </si>
  <si>
    <t xml:space="preserve">BUR FG DIAMOND FISSUE 012  </t>
  </si>
  <si>
    <t>BUR FG DIAMOND FISSUE 014</t>
  </si>
  <si>
    <t xml:space="preserve"> 5ตัว</t>
  </si>
  <si>
    <t>BUR FG DIAMOND INVERTED CONE</t>
  </si>
  <si>
    <t>BUR FG DIAMOND ROUND009</t>
  </si>
  <si>
    <t>BUR FG DIAMOND ROUND012</t>
  </si>
  <si>
    <t>BUR FG DIAMOND ROUND014</t>
  </si>
  <si>
    <t>BUR FG DIAMOND ROUND016</t>
  </si>
  <si>
    <t>BUR FG DIAMOND ROUND018</t>
  </si>
  <si>
    <t>BUR FG DIAMOND ROUND021</t>
  </si>
  <si>
    <t xml:space="preserve">BUR FG FLAME  WHITE STONE </t>
  </si>
  <si>
    <t xml:space="preserve">BUR FG FLAME GREEN STONE </t>
  </si>
  <si>
    <t xml:space="preserve">BUR FG ROUND  WHITE STONE </t>
  </si>
  <si>
    <t>BUR FG ROUND CARBIDE</t>
  </si>
  <si>
    <t>BUR HP CARBIDE CUTTER</t>
  </si>
  <si>
    <t>BUR HP DIAMOMD 878.060,863L014</t>
  </si>
  <si>
    <t xml:space="preserve">BUR HP FISSUE CARBIDE  </t>
  </si>
  <si>
    <t>BUR HP FISSURE STEEL BUR  010 4,2  012 4,5</t>
  </si>
  <si>
    <t xml:space="preserve">BUR HP FLAME  GREEN  WHITE STONE </t>
  </si>
  <si>
    <t>BUR HP FLAME  GREEN # 671/60</t>
  </si>
  <si>
    <t xml:space="preserve">BUR HP ROUND CARBIDE </t>
  </si>
  <si>
    <t>BUR HP ROUND DIAMOND 050 ( 801 SG )</t>
  </si>
  <si>
    <t>BUR HP ROUND STEEL BUR C1 005 1/4,C1 006 1/2</t>
  </si>
  <si>
    <t xml:space="preserve">BUR HP SILICONE  ขัดฟันปลอม </t>
  </si>
  <si>
    <t>BUR HP STONE แดง,เขียว ใหญ่</t>
  </si>
  <si>
    <t>BUR HP TAPER STEEL BUR  010 4,2  012 4,5</t>
  </si>
  <si>
    <t>MTU</t>
  </si>
  <si>
    <t>BUR SAFE TIP TAPER DIAMOND</t>
  </si>
  <si>
    <t>BURCABROWNSILILCONE</t>
  </si>
  <si>
    <t>12ตัว</t>
  </si>
  <si>
    <t>BURCAFLAMEGREENSTONE</t>
  </si>
  <si>
    <t>BURCAGREENSILILCONE</t>
  </si>
  <si>
    <t>BURCAROUNDSTEELLONGSHANK012</t>
  </si>
  <si>
    <t>BURCAROUNDSTEELLONGSHANK014</t>
  </si>
  <si>
    <t>BURCAROUNDSTEELLONGSHANK016</t>
  </si>
  <si>
    <t>BURCASTEELFISSURE #009</t>
  </si>
  <si>
    <t>BURCASTEELINVERTEDCONE#008</t>
  </si>
  <si>
    <t>BURFGDIAMOND RUGBY</t>
  </si>
  <si>
    <t>BURHPINVERTED STONE เขียว</t>
  </si>
  <si>
    <t>BUTANE  FUEL ( Gas refill )</t>
  </si>
  <si>
    <t>1กระป๋อง</t>
  </si>
  <si>
    <t>C -CHAIN</t>
  </si>
  <si>
    <t>CALCIUM  HYDROXIDE</t>
  </si>
  <si>
    <t>CALCIUM  HYDROXIDE (แบบฉีด )</t>
  </si>
  <si>
    <t>CAVIT  ขวด</t>
  </si>
  <si>
    <t xml:space="preserve"> ขวด</t>
  </si>
  <si>
    <t xml:space="preserve"> 50 g</t>
  </si>
  <si>
    <t>CAVITY CONDITIONER</t>
  </si>
  <si>
    <t>CELLULOID STRIP</t>
  </si>
  <si>
    <t xml:space="preserve"> 40g</t>
  </si>
  <si>
    <t xml:space="preserve">กล่อง </t>
  </si>
  <si>
    <t>CEPHALOMETRIC TRACING TEMPLATE</t>
  </si>
  <si>
    <t>CHLOHEXIDINE 2%</t>
  </si>
  <si>
    <t xml:space="preserve">CHLORINAT SODA SOLUTION 2.5 % 1000 ml </t>
  </si>
  <si>
    <t>CLEAR PHOTOGRAPHIC CHEEK RETRAC</t>
  </si>
  <si>
    <t>CLOSED COIL SPRING</t>
  </si>
  <si>
    <t>CLOVE</t>
  </si>
  <si>
    <t xml:space="preserve">PERIO </t>
  </si>
  <si>
    <t>COE - PAX</t>
  </si>
  <si>
    <t>COLOR CORD INSTRUMENT RING</t>
  </si>
  <si>
    <t>MAXILLO</t>
  </si>
  <si>
    <t>COLUMBIA</t>
  </si>
  <si>
    <t>COMPOSIT CORE BUIL UP</t>
  </si>
  <si>
    <t xml:space="preserve">COMPOSIT FLOW (3M)                         </t>
  </si>
  <si>
    <t>2หลอด/กล่อง</t>
  </si>
  <si>
    <t>CONTOURING PLIER</t>
  </si>
  <si>
    <t>CORWIN-HEGAR WIRE TWISTER</t>
  </si>
  <si>
    <t xml:space="preserve">COSMO ARTIFICIAL TEETH </t>
  </si>
  <si>
    <t>COTTON PLIERS</t>
  </si>
  <si>
    <t>PERIO</t>
  </si>
  <si>
    <t>CURETTEAFTERFIVE</t>
  </si>
  <si>
    <t>CURETTEFURCATION</t>
  </si>
  <si>
    <t>CURETTEGRACEY</t>
  </si>
  <si>
    <t>CURETTEMINIFIVE</t>
  </si>
  <si>
    <t>CURETTETITANIUM</t>
  </si>
  <si>
    <t>CURETTEUNIVERSAL</t>
  </si>
  <si>
    <t>DAPPENDISH</t>
  </si>
  <si>
    <t>DENTA  CLEAN</t>
  </si>
  <si>
    <t>DENTA PLAST POWDER AND  LIQUID</t>
  </si>
  <si>
    <t>SUR</t>
  </si>
  <si>
    <t>DENTAL  NEEDLE  27 G LONG</t>
  </si>
  <si>
    <t>DENTAL  NEEDLE  27 G SHORT</t>
  </si>
  <si>
    <t>GEN</t>
  </si>
  <si>
    <t>DENTAL FILM เด็ก</t>
  </si>
  <si>
    <t>DENTAL FILM ผู้ใหญ่</t>
  </si>
  <si>
    <t>DENTAL FLUX SOLDER</t>
  </si>
  <si>
    <t>SURG-IN</t>
  </si>
  <si>
    <t xml:space="preserve">DENTAL SYRINGE </t>
  </si>
  <si>
    <t>DENTFIX</t>
  </si>
  <si>
    <t>100แผ่น</t>
  </si>
  <si>
    <t>DEVELOPER ( 5 ลิตร )</t>
  </si>
  <si>
    <t>DIE STONE</t>
  </si>
  <si>
    <t xml:space="preserve"> กิโลกรัม</t>
  </si>
  <si>
    <t>DIRECT BOND BUTTON</t>
  </si>
  <si>
    <t>DISK กากเพชร 916DF220</t>
  </si>
  <si>
    <t>DISTALENCUTTER</t>
  </si>
  <si>
    <t xml:space="preserve">DYCAL </t>
  </si>
  <si>
    <t>DYCAL CARRIER</t>
  </si>
  <si>
    <t>EDTA</t>
  </si>
  <si>
    <t>ENDO PLUGGER</t>
  </si>
  <si>
    <t>ENDO-IN</t>
  </si>
  <si>
    <t>ENDO RAY</t>
  </si>
  <si>
    <t>ENDO STOPER</t>
  </si>
  <si>
    <t>ENHANCE</t>
  </si>
  <si>
    <t>ERYTHROSINE 6%</t>
  </si>
  <si>
    <t>PEDO</t>
  </si>
  <si>
    <t>ESTHETIC ZICMA</t>
  </si>
  <si>
    <t>1หลอด</t>
  </si>
  <si>
    <t xml:space="preserve">ETCHING Gel                             </t>
  </si>
  <si>
    <t>FACE SHIELD</t>
  </si>
  <si>
    <t>FACE SHIELD REFILL</t>
  </si>
  <si>
    <t>FACEMASK</t>
  </si>
  <si>
    <t>FERRIC SULFATE</t>
  </si>
  <si>
    <t>FILE SCALERS</t>
  </si>
  <si>
    <t>FIXER ( 5 ลิตร )</t>
  </si>
  <si>
    <t xml:space="preserve">FLUORIDE GEL 60 SECON </t>
  </si>
  <si>
    <t xml:space="preserve">FLUORIDE VARNISH                  </t>
  </si>
  <si>
    <t>FORCEPS 150</t>
  </si>
  <si>
    <t>FORCEPS 151S</t>
  </si>
  <si>
    <t>FORCEPS 69</t>
  </si>
  <si>
    <t>FORCEPS 89</t>
  </si>
  <si>
    <t>FORCEPS 90</t>
  </si>
  <si>
    <t>FORMOCRESOL 20ML</t>
  </si>
  <si>
    <t>FORSUS SIZE 25</t>
  </si>
  <si>
    <t>FORSUS SIZE 29</t>
  </si>
  <si>
    <t>FORSUS SIZE 32</t>
  </si>
  <si>
    <t>FUJI 2 LC ( ผง 3,095     น้ำ 2,435 )</t>
  </si>
  <si>
    <t>GAS SOLDER TORCH</t>
  </si>
  <si>
    <t>GATE GLIDEN DRILL1</t>
  </si>
  <si>
    <t>4ตัว</t>
  </si>
  <si>
    <t>GATE GLIDEN DRILL2</t>
  </si>
  <si>
    <t>GATE GLIDEN DRILL3</t>
  </si>
  <si>
    <t>GATE GLIDEN DRILL4</t>
  </si>
  <si>
    <t>GAUZE PACKER</t>
  </si>
  <si>
    <t>GC  PLIER  (ที่จับครอบฟัน)</t>
  </si>
  <si>
    <t xml:space="preserve">GI BASE                                       </t>
  </si>
  <si>
    <t xml:space="preserve">GI FIBER FOR POSTERIOR                                                                               </t>
  </si>
  <si>
    <t xml:space="preserve">1ตัว </t>
  </si>
  <si>
    <t>GI FILLING SELF CURE CAPSULE</t>
  </si>
  <si>
    <t>GLASS LAB</t>
  </si>
  <si>
    <t>GREEN STICK COMPOUND</t>
  </si>
  <si>
    <t>6ตัว</t>
  </si>
  <si>
    <t>OPER-IN</t>
  </si>
  <si>
    <t>GROOVE FORMER</t>
  </si>
  <si>
    <t>จ้าง</t>
  </si>
  <si>
    <t>GS ANGLED ABUTMENT</t>
  </si>
  <si>
    <t>GS TEMPORARY ABUTMENT WITH SCREW</t>
  </si>
  <si>
    <t>GS TRANSFER ABUTMENT</t>
  </si>
  <si>
    <t>GS ZIOCERA ABUTMENT WITH SCREW</t>
  </si>
  <si>
    <t xml:space="preserve">GUTTA PERCHA  STANDARD </t>
  </si>
  <si>
    <t>GUTTA PERCHA NON STANDARD FF</t>
  </si>
  <si>
    <t>GUTTA PERCHA NON STANDARD MF</t>
  </si>
  <si>
    <t>GUTTA PERCHA PROTAPPERF1</t>
  </si>
  <si>
    <t>GUTTA PERCHA PROTAPPERF2</t>
  </si>
  <si>
    <t>GUTTA PERCHA PROTAPPERF3</t>
  </si>
  <si>
    <t>GUTTAPERCHA PROTAPER NEXT</t>
  </si>
  <si>
    <t>H FILE 21 MM #08 - 40 ( MAILLEFER )</t>
  </si>
  <si>
    <t>6ตัว/กล่อง</t>
  </si>
  <si>
    <t>HALFROUNDBAKE</t>
  </si>
  <si>
    <t>HARD WIRD CUTTER</t>
  </si>
  <si>
    <t>HEADGIER</t>
  </si>
  <si>
    <t>HEAT CURE CLEAR ACRYLIC RESIN (POWDER)</t>
  </si>
  <si>
    <t>ก.ก</t>
  </si>
  <si>
    <t>HEAT CURE CLEAR MONOMER 500 cc</t>
  </si>
  <si>
    <t>HEAT SHOCK  BASIS TWIN CURE LIQUID 500CC</t>
  </si>
  <si>
    <t>HEAT SHOCK  BASIS TWIN CURE POWDER 1KG</t>
  </si>
  <si>
    <t>HIGHIMPACT ACRYLIC RESIN</t>
  </si>
  <si>
    <t>HYDROFLUORIC ACID</t>
  </si>
  <si>
    <t>X-RAY</t>
  </si>
  <si>
    <t>IMAGES PLATE</t>
  </si>
  <si>
    <t>INSTANT TRAY MIX</t>
  </si>
  <si>
    <t xml:space="preserve"> BUR</t>
  </si>
  <si>
    <t>INTENSIVE FG DAIMON TAPER</t>
  </si>
  <si>
    <t>INTERMAXILLARYELASTIC</t>
  </si>
  <si>
    <t>INTERPROXIMAL CAVER  HU-FRIEDY (ด้ามใหญ่)</t>
  </si>
  <si>
    <t>INTRA ORAL TIP</t>
  </si>
  <si>
    <t>IRM</t>
  </si>
  <si>
    <t>IRRIGATION NEEDLE SAFE TIP</t>
  </si>
  <si>
    <t>IVORY MATRIX RETAINER</t>
  </si>
  <si>
    <t>TECH/ORTHO</t>
  </si>
  <si>
    <t>IVORY WAX</t>
  </si>
  <si>
    <t>IVORYINLAYWAX</t>
  </si>
  <si>
    <t>K FILE 21 MM  ( MAILLEFER )</t>
  </si>
  <si>
    <t>6/กล่อง</t>
  </si>
  <si>
    <t>K FILE 25 MM NO  ( MAILLEFER )</t>
  </si>
  <si>
    <t>K FILE 31 MM ( MAILLEFER )</t>
  </si>
  <si>
    <t>KOBAYASHI HOOK ( สำเร้จรูป )</t>
  </si>
  <si>
    <t>LARGRANGE DOUBLE CURVED</t>
  </si>
  <si>
    <t>LENTULO 17MM</t>
  </si>
  <si>
    <t>LENTULO 21mm</t>
  </si>
  <si>
    <t>LIGATURE CUTTER</t>
  </si>
  <si>
    <t>LIGATURE WIRE#0.012(สำหรับทำ ook)</t>
  </si>
  <si>
    <t xml:space="preserve">LIGHT CURE BLOCK OUT RESIN KIT </t>
  </si>
  <si>
    <t>LUXATOR</t>
  </si>
  <si>
    <t>MAJOR DENT ARTIFICIAL TEETH</t>
  </si>
  <si>
    <t>1แผง</t>
  </si>
  <si>
    <t>MANDREL FOR CARBORUNDUM DISK</t>
  </si>
  <si>
    <t>MANDREL SPIRAL</t>
  </si>
  <si>
    <t>MATRIX BAND NO 101 แบบปีกนก</t>
  </si>
  <si>
    <t>12ชิ้น</t>
  </si>
  <si>
    <t>MATRIX BAND NO 12</t>
  </si>
  <si>
    <t>MATRIX BAND NO 13</t>
  </si>
  <si>
    <t>MATRIX BAND NO 15 MOLAR เตี้ย</t>
  </si>
  <si>
    <t>MATRIX BAND NO 16 MOLAR เตี้ย</t>
  </si>
  <si>
    <t>MATRIX BAND T- BAND M</t>
  </si>
  <si>
    <t>MATRIX BAND T- BAND S</t>
  </si>
  <si>
    <t>MATRIX HOLDER TOFFERMINE</t>
  </si>
  <si>
    <t xml:space="preserve">MENDREL POP ON </t>
  </si>
  <si>
    <t>MERON</t>
  </si>
  <si>
    <t>MICRO BRUSH X</t>
  </si>
  <si>
    <t>MICRO CONDENSER/BURNISHER LARGE</t>
  </si>
  <si>
    <t>MICRO MIRROR ROUND 5.0mm</t>
  </si>
  <si>
    <t>MICRO RETRO FILLING INSTRUMENT#LR</t>
  </si>
  <si>
    <t>MICRO RETRO FILLING INSTRUMENT#LT</t>
  </si>
  <si>
    <t>MICROBRUSH  FINE</t>
  </si>
  <si>
    <t>MICROBRUSH  SUPPERFINE</t>
  </si>
  <si>
    <t>ORTHO-IN</t>
  </si>
  <si>
    <t>MIRROR BUCCAL</t>
  </si>
  <si>
    <t>MIRROR OCCLUSAL</t>
  </si>
  <si>
    <t>MIXING PAD</t>
  </si>
  <si>
    <t xml:space="preserve"> เลม</t>
  </si>
  <si>
    <t>MOLAR BAND</t>
  </si>
  <si>
    <t>MOLT CURETTE</t>
  </si>
  <si>
    <t>MOLT NO 9 PERIOSTEUM</t>
  </si>
  <si>
    <t xml:space="preserve">MONOMER SELF CURING 500 cc </t>
  </si>
  <si>
    <t xml:space="preserve">MOUTH GAG เด็ก </t>
  </si>
  <si>
    <t xml:space="preserve">MOUTH MIRROR  </t>
  </si>
  <si>
    <t>MOUTH MIRROR   FRONT SURFACE</t>
  </si>
  <si>
    <t>MOUTH MIRROR  HANDLE</t>
  </si>
  <si>
    <t>MOUTH PROP ( ผู้ใหญ่ )</t>
  </si>
  <si>
    <t>MTA</t>
  </si>
  <si>
    <t>N 95</t>
  </si>
  <si>
    <t>NABER PROBE DUBBLE END FURCATION PROBE</t>
  </si>
  <si>
    <t>NEEDLE HOLDER MAYO HEGAR</t>
  </si>
  <si>
    <t>NENTRAL F ( สำหรับคนไข้ฉายแสง)</t>
  </si>
  <si>
    <t>NITI .012 U/L</t>
  </si>
  <si>
    <t>NITI ORMCO .014U/L</t>
  </si>
  <si>
    <t>NITI ORMCO .016 X .022 U/L</t>
  </si>
  <si>
    <t>NITI ORMCO .016U/L</t>
  </si>
  <si>
    <t>O - RINGE</t>
  </si>
  <si>
    <t>OCCLUSAL PLANE</t>
  </si>
  <si>
    <t xml:space="preserve">ORTHO STONE 10kg / กล่อง </t>
  </si>
  <si>
    <t>ORTHO WAX</t>
  </si>
  <si>
    <t>OSTEOTOME SET</t>
  </si>
  <si>
    <t>P10 ULTRASONIC TIPS SCALER</t>
  </si>
  <si>
    <t>P5 ULTRASONIC TIPS PERIODONTICS</t>
  </si>
  <si>
    <t>P5 ULTRASONIC TIPS SCALER</t>
  </si>
  <si>
    <t>PAPER POINT L</t>
  </si>
  <si>
    <t>PAPER POINT M</t>
  </si>
  <si>
    <t>PAPER POINT S</t>
  </si>
  <si>
    <t>PAPER POINT SS</t>
  </si>
  <si>
    <t>PART FIRDER</t>
  </si>
  <si>
    <t>PCM ฐานฟันปลอมแบบนิ่ม</t>
  </si>
  <si>
    <t>PEESO DRILL #1</t>
  </si>
  <si>
    <t xml:space="preserve">PEESO DRILL #2 </t>
  </si>
  <si>
    <t xml:space="preserve">PEESO DRILL #3 </t>
  </si>
  <si>
    <t>PERIODENTAL PROB</t>
  </si>
  <si>
    <t>PERIOSTEAL ELEVATOR</t>
  </si>
  <si>
    <t>PERIOSTEAL RETRACTOR</t>
  </si>
  <si>
    <t xml:space="preserve">PINK BASE PLATE WAX </t>
  </si>
  <si>
    <t xml:space="preserve">PIP  </t>
  </si>
  <si>
    <t>กระปุก</t>
  </si>
  <si>
    <t>PLASTER KNIFE</t>
  </si>
  <si>
    <t xml:space="preserve">PLASTER REMOVER </t>
  </si>
  <si>
    <t>1ลิตร</t>
  </si>
  <si>
    <t>PLASTIC ( เซลโลเฟน )</t>
  </si>
  <si>
    <t>1ม้วน</t>
  </si>
  <si>
    <t>PLASTIC SPATULA</t>
  </si>
  <si>
    <t>PLATEแก้วใหญ่</t>
  </si>
  <si>
    <t>POLISHINGPAST</t>
  </si>
  <si>
    <t xml:space="preserve"> กระป๋อง</t>
  </si>
  <si>
    <t>POLYCARBORNAT CROW REFILL</t>
  </si>
  <si>
    <t>POLYCARBORNAT CROWN</t>
  </si>
  <si>
    <t>POLYCARBOXYLAT CEMENT</t>
  </si>
  <si>
    <t>POLYMER PLATE FOR NIGHT GUARD 2 mm</t>
  </si>
  <si>
    <t>POLYSULFIDE MEDIUM BODY</t>
  </si>
  <si>
    <t>POLYSULFINE ADHESIVE</t>
  </si>
  <si>
    <t>POLYSULFINE LIGHT BODY</t>
  </si>
  <si>
    <t>POP-ON DISC 1/2 C</t>
  </si>
  <si>
    <t>1ถุง</t>
  </si>
  <si>
    <t>POP-ON DISC 1/2 F</t>
  </si>
  <si>
    <t>POP-ON DISC 1/2 M</t>
  </si>
  <si>
    <t>POP-ON DISC 1/2 SF</t>
  </si>
  <si>
    <t>POP-ON DISC 3/8  SF</t>
  </si>
  <si>
    <t xml:space="preserve">POP-ON DISC 3/8 C </t>
  </si>
  <si>
    <t>POP-ON DISC 3/8 F</t>
  </si>
  <si>
    <t>POP-ON DISC 3/8 M</t>
  </si>
  <si>
    <t>PORCELAIN REPAIR KIT</t>
  </si>
  <si>
    <t>PREFABBRICATED FIBER POST #0.5</t>
  </si>
  <si>
    <t>10ชิ้น</t>
  </si>
  <si>
    <t>PREFABBRICATED FIBER POST #1</t>
  </si>
  <si>
    <t>PREFABBRICATED FIBER POST #2</t>
  </si>
  <si>
    <t>PREFABBRICATED FIBER POST #3</t>
  </si>
  <si>
    <t>PREFABBRICATEDWAXBITEBLOCK</t>
  </si>
  <si>
    <t>PRIPPLE HODE ขนาดความยาวต่างๆ</t>
  </si>
  <si>
    <t>PROPHY PAST  ( NUPRO  )</t>
  </si>
  <si>
    <t>PROTAPER</t>
  </si>
  <si>
    <t>PROTAPER NEXT</t>
  </si>
  <si>
    <t>PUMICE # 1 ( 500กรัม )</t>
  </si>
  <si>
    <t xml:space="preserve"> 500กรัม</t>
  </si>
  <si>
    <t>PUMICE # 2 ( 500กรัม )</t>
  </si>
  <si>
    <t>PUMICE # 3 ( 500กรัม )</t>
  </si>
  <si>
    <t>PUMICE (1kg)</t>
  </si>
  <si>
    <t>กิโล</t>
  </si>
  <si>
    <t>RACESTYPTINE HEMOSTATIC</t>
  </si>
  <si>
    <t>RC PREP ( 9 gm )</t>
  </si>
  <si>
    <t xml:space="preserve"> หลอด</t>
  </si>
  <si>
    <t>RELYX U 200</t>
  </si>
  <si>
    <t>RELYX UICEM</t>
  </si>
  <si>
    <t>RESIN CEMENT DUAL CURE</t>
  </si>
  <si>
    <t>RESIN COMPOSIT NANO FILL A2</t>
  </si>
  <si>
    <t>RESIN COMPOSIT NANO FILL A3</t>
  </si>
  <si>
    <t>RESIN COMPOSIT NANO FILL A4</t>
  </si>
  <si>
    <t>RESIN COMPOSIT NANO FILLA3.5</t>
  </si>
  <si>
    <t xml:space="preserve">RESIN COMPOSIT NANO HYBRID A2                       </t>
  </si>
  <si>
    <t xml:space="preserve">RESIN COMPOSIT NANO HYBRID A3                       </t>
  </si>
  <si>
    <t xml:space="preserve">RESIN COMPOSIT NANO HYBRID A3.5                       </t>
  </si>
  <si>
    <t xml:space="preserve">RESIN COMPOSIT NANO HYBRID A4                        </t>
  </si>
  <si>
    <t>RESIN MODIFIED GLASS IONOMER</t>
  </si>
  <si>
    <t>RESINCOMPOSIT(NANO)สี cervical</t>
  </si>
  <si>
    <t>RETRACTION CORD  NO 00</t>
  </si>
  <si>
    <t>RETRACTION CORD  NO 000</t>
  </si>
  <si>
    <t>RETRACTION CORD ไม่มียาห้ามเลือด NO 0</t>
  </si>
  <si>
    <t>RETRACTION CORD ไม่มียาห้ามเลือด NO 1</t>
  </si>
  <si>
    <t>RIGID LAB ANALOG</t>
  </si>
  <si>
    <t>1ชิ้น</t>
  </si>
  <si>
    <t>ROACH CAVER</t>
  </si>
  <si>
    <t>ROOT CANAL CEMENT</t>
  </si>
  <si>
    <t>ROOT TIP ANGLE</t>
  </si>
  <si>
    <t>ROTATING WEDGE</t>
  </si>
  <si>
    <t>RUBBER DAM CLAMP NO 0</t>
  </si>
  <si>
    <t>RUBBER DAM CLAMP NO 1</t>
  </si>
  <si>
    <t>RUBBER DAM CLAMP NO 13A</t>
  </si>
  <si>
    <t>RUBBER DAM CLAMP NO 14</t>
  </si>
  <si>
    <t>RUBBER DAM CLAMP NO 14A</t>
  </si>
  <si>
    <t>RUBBER DAM CLAMP NO 2</t>
  </si>
  <si>
    <t>RUBBER DAM CLAMP NO 8</t>
  </si>
  <si>
    <t>RUBBER DAM CLAMP NO 9</t>
  </si>
  <si>
    <t>RUBBER DAM FORCEP ( IVORY  )</t>
  </si>
  <si>
    <t>RUBBER DAM PUNCH</t>
  </si>
  <si>
    <t>RUBBER DAM SHEET 5X5</t>
  </si>
  <si>
    <t>RUBBER DAM SHEET 6X6</t>
  </si>
  <si>
    <t>RUBBER MIXING BOWL ผสมอะคริลิก เล็ก</t>
  </si>
  <si>
    <t>RUBBER MIXING BOWL ผสมอะคริลิก ใหญ่</t>
  </si>
  <si>
    <t xml:space="preserve">SALIVA EJECTOR                             </t>
  </si>
  <si>
    <t>SANPAPER STRIP TDV</t>
  </si>
  <si>
    <t>SURG</t>
  </si>
  <si>
    <t>SCALPEL BLADE 12D</t>
  </si>
  <si>
    <t>SCALPEL BLADE 15C</t>
  </si>
  <si>
    <t>SCREW ขยาย 2 ทาง (RPE )</t>
  </si>
  <si>
    <t>SCREW ขยาย 3  ทาง ( RPE )</t>
  </si>
  <si>
    <t>SEALANT</t>
  </si>
  <si>
    <t>SELF CURE ACRYLICE RESIN ( ชมพู )</t>
  </si>
  <si>
    <t xml:space="preserve">SELF CURE CLEAR ACRYLIC RESIN(งาน Ortho Retainer ) </t>
  </si>
  <si>
    <t>SELF CURE CLEAR MONOMER 500 cc ( งาน Ortho Retainer )</t>
  </si>
  <si>
    <t>SELF CURE PINK MONOMER  500 cc</t>
  </si>
  <si>
    <t>SEPARATE PLASTIC</t>
  </si>
  <si>
    <t>SERGICEL</t>
  </si>
  <si>
    <t>SHARPENING STONE</t>
  </si>
  <si>
    <t>SICKEL</t>
  </si>
  <si>
    <t>SILICONE  ADHESIVE</t>
  </si>
  <si>
    <t xml:space="preserve">SILICONE IMPRESSION ADITIONAL LIGHT GUNTYPE </t>
  </si>
  <si>
    <t>SILICONE IMPRESSION ADITIONAL PUTTY</t>
  </si>
  <si>
    <t>SILICONE IMPRESSION CONDEN ACTIVAT ( SPEEDEX )</t>
  </si>
  <si>
    <t>SILICONE IMPRESSION CONDEN LIGHT ( SPEEDEX  )</t>
  </si>
  <si>
    <t>SILICONE IMPRESSION CONDEN PUTTY ( SPEEDEX)</t>
  </si>
  <si>
    <t>SILICONE REGIST ( AUTOMIX )</t>
  </si>
  <si>
    <t>SINUS LIFT SET</t>
  </si>
  <si>
    <t>SODIUM PERBORATE</t>
  </si>
  <si>
    <t>SOFT TRAY SHEET 0.9MM</t>
  </si>
  <si>
    <t>SOFT TRAY SHEET MEDIUM</t>
  </si>
  <si>
    <t>SOFT TRAY SHEET REGULAR ( 2 มม. )</t>
  </si>
  <si>
    <t>SOF-TRAY REGULAR 0.035in(25แผ่น)</t>
  </si>
  <si>
    <t>SOLF- LINER</t>
  </si>
  <si>
    <t>1ชุด</t>
  </si>
  <si>
    <t>SPRAY HANDPIECE</t>
  </si>
  <si>
    <t xml:space="preserve"> กป</t>
  </si>
  <si>
    <t xml:space="preserve"> 500ml</t>
  </si>
  <si>
    <t>SPREADER D11T</t>
  </si>
  <si>
    <t>SPREADER D11TS</t>
  </si>
  <si>
    <t>SSC  ฟันหน้า</t>
  </si>
  <si>
    <t>SSC  ฟันหลัง/SSC ฟันแท้</t>
  </si>
  <si>
    <t>STAINLESS  STEEL  LIGATURE  WIRE ( มัดarch bar )</t>
  </si>
  <si>
    <t>STAINLESS STEEL WIRE .016 U/L</t>
  </si>
  <si>
    <t>STAINLESS STEEL WIRE .016 X .022 U/L</t>
  </si>
  <si>
    <t>STAINLESS STEEL WIRE .018 U/L</t>
  </si>
  <si>
    <t>STAINLESS STEEL WIRE .018 X .025U/L</t>
  </si>
  <si>
    <t>STAINLESS STEEL WIRE .019 X .025 U/L</t>
  </si>
  <si>
    <t>STAINLESSSTEEL .019X0.25 POSTED ARC ทุกขนาด</t>
  </si>
  <si>
    <t>STEP BEND PLIER</t>
  </si>
  <si>
    <t>STONE  เขียว ( 10 ก.ก)</t>
  </si>
  <si>
    <t>STRAIGHT ARCHWIRES CAN 16 X 22</t>
  </si>
  <si>
    <t>STRAIGHT ARCHWIRES CAN 17 X 25</t>
  </si>
  <si>
    <t>STRIPPING</t>
  </si>
  <si>
    <t>SUCTION TIP FRAZIER NO 8 ,10, 12</t>
  </si>
  <si>
    <t>SURFACE DISINFECTANT WIPES</t>
  </si>
  <si>
    <t>TEACTION  LIGATUER</t>
  </si>
  <si>
    <t>TEMPBOND</t>
  </si>
  <si>
    <t>TEMPBOND NE</t>
  </si>
  <si>
    <t>TALBOT SOLUTION</t>
  </si>
  <si>
    <t>THREE JAW WIRE BENDING</t>
  </si>
  <si>
    <t>TISSUE CONDITIONER</t>
  </si>
  <si>
    <t>TMA T LOOP ขนาด 0.017 X 0.025   24 mm</t>
  </si>
  <si>
    <t>TMA T LOOP ขนาด 0.017 X 0.025   26 mm</t>
  </si>
  <si>
    <t>TMA T LOOP ขนาด 0.017 X 0.025   28 mm</t>
  </si>
  <si>
    <t>TMA T LOOP ขนาด 0.017 X 0.025   30 mm</t>
  </si>
  <si>
    <t>TMA T LOOP ขนาด 0.017 X 0.025   34 mm</t>
  </si>
  <si>
    <t>TMA T LOOP ขนาด 0.017 X 0.025   36 mm</t>
  </si>
  <si>
    <t>TMA T LOOP ขนาด 0.017 X 0.025   38 mm</t>
  </si>
  <si>
    <t>TMA T LOOP ขนาด 0.017 X 0.025   40 mm</t>
  </si>
  <si>
    <t>TOFFLEMINE  MEDESY</t>
  </si>
  <si>
    <t>TOPICAL GEL</t>
  </si>
  <si>
    <t>TORQUE PLIER</t>
  </si>
  <si>
    <t>TRACING PAPER</t>
  </si>
  <si>
    <t>TRAY 5 X 9</t>
  </si>
  <si>
    <t>TRAY FLUORIDE FOME L</t>
  </si>
  <si>
    <t>แพ็ก</t>
  </si>
  <si>
    <t>TRAY FLUORIDE FOME M</t>
  </si>
  <si>
    <t>TRAY FLUORIDE FOME S</t>
  </si>
  <si>
    <t>TREPHINE BUR</t>
  </si>
  <si>
    <t>TS ANGLED ABUTMENT WITHSCREW</t>
  </si>
  <si>
    <t>TS NP-CAST ABUTMENT</t>
  </si>
  <si>
    <t>TUNGSTAINCARBIDE</t>
  </si>
  <si>
    <t>TWEEDPLIER</t>
  </si>
  <si>
    <t>UNISAL WATER</t>
  </si>
  <si>
    <t>UNIVERSAL BONDING  3M</t>
  </si>
  <si>
    <t>UTILITY WAX</t>
  </si>
  <si>
    <t>V BEND PLIER</t>
  </si>
  <si>
    <t xml:space="preserve">VERTEX  RAPID SIMPLIFIED # 7, </t>
  </si>
  <si>
    <t xml:space="preserve"> กิโล</t>
  </si>
  <si>
    <t xml:space="preserve"> 1กิโล</t>
  </si>
  <si>
    <t>VITAPEX</t>
  </si>
  <si>
    <t>หลวด</t>
  </si>
  <si>
    <t>WATER BATH</t>
  </si>
  <si>
    <t>WAX CAVER</t>
  </si>
  <si>
    <t xml:space="preserve"> 1อัน</t>
  </si>
  <si>
    <t>WAX PALATAL PATTERN</t>
  </si>
  <si>
    <t>WAX SPATULAR</t>
  </si>
  <si>
    <t>WEDGE L</t>
  </si>
  <si>
    <t>WEDGE M</t>
  </si>
  <si>
    <t>WEDGE S</t>
  </si>
  <si>
    <t>WEDGE สี</t>
  </si>
  <si>
    <t>WIRE 0.015 TF (TWISTFLAX WIRE)</t>
  </si>
  <si>
    <t>WIRE 0.0175 TF (TWISTFLAX WIRE)</t>
  </si>
  <si>
    <t>WIRE CUTTER SCISSORS</t>
  </si>
  <si>
    <t>WIREGUARDPLIER</t>
  </si>
  <si>
    <t>XCP</t>
  </si>
  <si>
    <t>ZINC OXIDE EUGENAL PASTE</t>
  </si>
  <si>
    <t>ZINC OXIDE WHIT OUT ACETATE</t>
  </si>
  <si>
    <t xml:space="preserve"> 1แผง</t>
  </si>
  <si>
    <t xml:space="preserve">ZINC PHOSPHATE CEMENT </t>
  </si>
  <si>
    <t xml:space="preserve"> 50g</t>
  </si>
  <si>
    <t>กรรไกรตัดลวดในปาก</t>
  </si>
  <si>
    <t>กรรไกรตัดไหม 14.5 cm ( HU-FRIEDY )</t>
  </si>
  <si>
    <t>กระดาษทรายตราจรเข้(นอรเวย์) NO 0,1,2</t>
  </si>
  <si>
    <t>กระดาษทรายน้ำเบอร์1000</t>
  </si>
  <si>
    <t>1แผ่น</t>
  </si>
  <si>
    <t>กระดาษทรายน้ำเบอร์400</t>
  </si>
  <si>
    <t>IMPLANT</t>
  </si>
  <si>
    <t>กระดูกเทียม แบบแกนเล็ก0.5กรัม</t>
  </si>
  <si>
    <t>กระดูกเทียม แบบแกนเล็ก1.0กรัม</t>
  </si>
  <si>
    <t>กระดูกเทียม แบบแกนใหญ่1.0กรัม</t>
  </si>
  <si>
    <t>กระดูกเทียมแบบ แกนใหญ่0.5กรัม</t>
  </si>
  <si>
    <t>ก้านจับกระดาษทราย</t>
  </si>
  <si>
    <t xml:space="preserve">กาวแยก </t>
  </si>
  <si>
    <t>1 ลิตร</t>
  </si>
  <si>
    <t>แก้วใสขนาด 1 นิ้ว</t>
  </si>
  <si>
    <t>ไขวัว ใหญ่ สีขาว</t>
  </si>
  <si>
    <t>1 ก้อน</t>
  </si>
  <si>
    <t>ก้อน</t>
  </si>
  <si>
    <t>คีมดัดลวด 325</t>
  </si>
  <si>
    <t>คีมตัดปูน</t>
  </si>
  <si>
    <t>LAB</t>
  </si>
  <si>
    <t>เครื่องมือคงสภาพฟัน</t>
  </si>
  <si>
    <t>ราย</t>
  </si>
  <si>
    <t>จุกยางหลอดดูดน้ำลาย</t>
  </si>
  <si>
    <t>ชุดรากเทียม</t>
  </si>
  <si>
    <t>ตะแกรง Stainless (งานฟันปลอม)</t>
  </si>
  <si>
    <t>ตะแกรงทองเหลือง</t>
  </si>
  <si>
    <t>ถ้วยยางผสมอะคริลิกขนาด 2นิ้ว</t>
  </si>
  <si>
    <t>ถุงมือกันร้อน</t>
  </si>
  <si>
    <t>1 คู่</t>
  </si>
  <si>
    <t>ถุงมือสำหรับตรวจโรค NO XS</t>
  </si>
  <si>
    <t xml:space="preserve"> ชิ้น</t>
  </si>
  <si>
    <t>100/กล่อง</t>
  </si>
  <si>
    <t>ที่ใส่ FILE</t>
  </si>
  <si>
    <t>GEN-IN</t>
  </si>
  <si>
    <t>ที่หนีบฟิล์มเดี่ยว</t>
  </si>
  <si>
    <t xml:space="preserve">น้ำยาล้างระบบ SUCTION </t>
  </si>
  <si>
    <t>เนื้อเยื่อเทียม 15X20 มิลลิเมตร</t>
  </si>
  <si>
    <t>ใบเลื่อยฉลุ</t>
  </si>
  <si>
    <t>ใบเลื่อยเล็ก</t>
  </si>
  <si>
    <t xml:space="preserve">ปูนปลาสเตอร์ </t>
  </si>
  <si>
    <t>กระสอบ</t>
  </si>
  <si>
    <t>25กก</t>
  </si>
  <si>
    <t>แปรงขนม้า กลม</t>
  </si>
  <si>
    <t>แปรงขนม้า ขนาด 1 นิ้ว</t>
  </si>
  <si>
    <t>ผ้าขัดงาน 1" (รูตรงกลางเล็ก )</t>
  </si>
  <si>
    <t>ผ้าขัดงาน 4" (รูตรงกลางเล็ก )</t>
  </si>
  <si>
    <t>ผ้าขัดมัน (แกนกลางเป็นพลาสติก )ø 3นิ้ว</t>
  </si>
  <si>
    <t>พู่กันเบอร์10</t>
  </si>
  <si>
    <t>ฟันปลอมติดแน่น</t>
  </si>
  <si>
    <t>ฟันปลอมถอดได้</t>
  </si>
  <si>
    <t>ไม้พลาสติกกันแสง</t>
  </si>
  <si>
    <t>ยาทาลดอาการเสียวฟัน</t>
  </si>
  <si>
    <t>ลวด # 18 - # 23 STAINLESS WIRE ( ดัดตะขอและ REST )</t>
  </si>
  <si>
    <t>ลวด SOLDER</t>
  </si>
  <si>
    <t>หัวขัดยางกลม</t>
  </si>
  <si>
    <t>หัวขัดยางเขียวยางแดง</t>
  </si>
  <si>
    <t>หัวขัดยางเขียวยางแดง torpedo</t>
  </si>
  <si>
    <t>ไหมเย็บ DEMALON 5/0 ( ไหมติดเข็ม )</t>
  </si>
  <si>
    <t>ไหมเย็บ THYSILE 4/0 ( ไหมติดเข็ม )</t>
  </si>
  <si>
    <t>ไหมเย็บ VICRYL 4-0 , 5-0</t>
  </si>
  <si>
    <t>หน่วยงาน รังสีวิทยา   จังหวัดสุรินทร์</t>
  </si>
  <si>
    <t xml:space="preserve">รังสีวินิจฉัย  </t>
  </si>
  <si>
    <t>Coiled  tube</t>
  </si>
  <si>
    <t>Single Front Loading 200  ml</t>
  </si>
  <si>
    <t>Y-Connection</t>
  </si>
  <si>
    <t>หน้ากากยึดตรึงผู้ป่วย</t>
  </si>
  <si>
    <t>แผ่นตะกั่วขนาด 50x50</t>
  </si>
  <si>
    <t>กราฟโครมิกฟิล์ม</t>
  </si>
  <si>
    <t>รังสีรักษา</t>
  </si>
  <si>
    <t>20403-0002</t>
  </si>
  <si>
    <t>generator Tc-99m (ผลิตสารกัมมันตรังสีเทคนิเที่ยม)</t>
  </si>
  <si>
    <t>500 mci</t>
  </si>
  <si>
    <t>20305-0027</t>
  </si>
  <si>
    <t>I-131 capsule 100 mCi</t>
  </si>
  <si>
    <t>20305-0019</t>
  </si>
  <si>
    <t>I-131 capsule 150 mCi</t>
  </si>
  <si>
    <t>I-131 solution 100 mCi</t>
  </si>
  <si>
    <t>20305-0018</t>
  </si>
  <si>
    <t>I-131 solution 150 mCi</t>
  </si>
  <si>
    <t>20305-0009</t>
  </si>
  <si>
    <t>MDP cold kit</t>
  </si>
  <si>
    <t>20305-0010</t>
  </si>
  <si>
    <t>DTPA cold kit</t>
  </si>
  <si>
    <t>20305-0012</t>
  </si>
  <si>
    <t>MAA cold kit</t>
  </si>
  <si>
    <t>20305-0015</t>
  </si>
  <si>
    <t>MIBI cold kit</t>
  </si>
  <si>
    <t>20305-0016</t>
  </si>
  <si>
    <t>MAG3 cold kit</t>
  </si>
  <si>
    <t>20305-0013</t>
  </si>
  <si>
    <t>DISIDA cold kit</t>
  </si>
  <si>
    <t>20305-0011</t>
  </si>
  <si>
    <t>Phytate cold kit</t>
  </si>
  <si>
    <t>20305-0008</t>
  </si>
  <si>
    <t>Stanouse / PYP cold kit</t>
  </si>
  <si>
    <t>20305-0014</t>
  </si>
  <si>
    <t>DMSA cold kit</t>
  </si>
  <si>
    <t>20305-0024</t>
  </si>
  <si>
    <t>Tl-201 Thallium 201</t>
  </si>
  <si>
    <t>20401-0003</t>
  </si>
  <si>
    <t>HSA cold kit</t>
  </si>
  <si>
    <t>Sm-153 EDTMP (Samarium 153) kit</t>
  </si>
  <si>
    <t>Sr-89</t>
  </si>
  <si>
    <t>20305-0007</t>
  </si>
  <si>
    <t>Luekocyte kit</t>
  </si>
  <si>
    <t>20305-0025</t>
  </si>
  <si>
    <t>MIBG kit</t>
  </si>
  <si>
    <t>Gallium-67</t>
  </si>
  <si>
    <t>Ra-223</t>
  </si>
  <si>
    <t xml:space="preserve"> เวชศาสตร์นิวเคลียร์</t>
  </si>
  <si>
    <t>หมวดวัสดุสำเร็จรูป</t>
  </si>
  <si>
    <t xml:space="preserve">ชุด Platform </t>
  </si>
  <si>
    <t>ไม้ค้ำยันไม้</t>
  </si>
  <si>
    <t>ไม้ค้ำยันอลูมิเนียม</t>
  </si>
  <si>
    <t>ไม้เท้าตาบอด</t>
  </si>
  <si>
    <t>รถเข็นนั่งคนพิการเด็ก</t>
  </si>
  <si>
    <t>คัน</t>
  </si>
  <si>
    <t>รถเข็นนั่งคนพิการผู้ใหญ่</t>
  </si>
  <si>
    <t>รถสามล้อโยก</t>
  </si>
  <si>
    <t>รองเท้าชนิดหนังสำหรับผู้ป่วยเบาหวานเกิดแผล</t>
  </si>
  <si>
    <t>ลูกยางสีเทาเสริมแหวนเหล็ก</t>
  </si>
  <si>
    <t>Anterior Wheel walker</t>
  </si>
  <si>
    <t xml:space="preserve">Jewett Brace </t>
  </si>
  <si>
    <t>Hinge Knee (ปรับอาศา)</t>
  </si>
  <si>
    <t>Knight brace</t>
  </si>
  <si>
    <t>Knight talor brace</t>
  </si>
  <si>
    <t xml:space="preserve">Knee support (แบบยาว) </t>
  </si>
  <si>
    <t>L-S support</t>
  </si>
  <si>
    <t>Soft collar</t>
  </si>
  <si>
    <t>SOMI brace</t>
  </si>
  <si>
    <t>One Point Cane</t>
  </si>
  <si>
    <t>Talor brace</t>
  </si>
  <si>
    <t>Tennis elbow support</t>
  </si>
  <si>
    <t>Thumb support</t>
  </si>
  <si>
    <t>Three Point Cane</t>
  </si>
  <si>
    <t>Walker 1.5 mm</t>
  </si>
  <si>
    <t>wrist support แบบมีแกน</t>
  </si>
  <si>
    <t>Digital ring electrode</t>
  </si>
  <si>
    <t>Staintess steel disceleletorodes separate</t>
  </si>
  <si>
    <t>หมวดวัสดุใช้ผลิต</t>
  </si>
  <si>
    <t>กาวขาว bondtech</t>
  </si>
  <si>
    <t>กาวยางพรีเมียร</t>
  </si>
  <si>
    <t>ข้อเข่าเทียมแกนนอกแบบไม้</t>
  </si>
  <si>
    <t>ข้าง</t>
  </si>
  <si>
    <t>ข้อThrough knee</t>
  </si>
  <si>
    <t>ข้อupright KAFO 4 mm + stirrup</t>
  </si>
  <si>
    <t>ข้อupright KAFO 6 mm + stirrup</t>
  </si>
  <si>
    <t>ด้ายเย็บจักรไนลอน (หลอดใหญ่)</t>
  </si>
  <si>
    <t>ตัวทำปฏิกิริยา (ผงฮาร์ดดินเนอร์)</t>
  </si>
  <si>
    <t>กก.</t>
  </si>
  <si>
    <t>ตัวเร่งปฏิกิริยา</t>
  </si>
  <si>
    <t>เท้าเทียม</t>
  </si>
  <si>
    <t>เท้าเทียมเด็ก</t>
  </si>
  <si>
    <t>เท้าSyme</t>
  </si>
  <si>
    <t>ทินเนอร์</t>
  </si>
  <si>
    <t>ปี๊บ</t>
  </si>
  <si>
    <t>น็อตยึดแบบเกลียวตลอด</t>
  </si>
  <si>
    <t>ใบบุ้งชนิดโค้ง</t>
  </si>
  <si>
    <t>ใบบุ้งชนิดกลม</t>
  </si>
  <si>
    <t>ปูนพลาสเตอร์</t>
  </si>
  <si>
    <t>เป๊กย้ำหัวโตพร้อมตัวผู้-ตัวเมีย (ตัวเล็ก)</t>
  </si>
  <si>
    <t>เป๊กย้ำหัวโตพร้อมตัวผู้-ตัวเมีย (ตัวใหญ่)</t>
  </si>
  <si>
    <t>แป้นยึดสายเข็มขัดขาเทียม</t>
  </si>
  <si>
    <t>พีไลท์หนา 5 mm</t>
  </si>
  <si>
    <t>พื้นนีโอไลท์ 3 mm.ลายเม็ดข้าวสาร สีดำ</t>
  </si>
  <si>
    <t>โฟลีพรอนฟีลีน หนา 3 มม.</t>
  </si>
  <si>
    <t>โฟลีพรอนฟีลีน หนา 5 มม.</t>
  </si>
  <si>
    <t xml:space="preserve">โฟมเสริมพื้นรองเท้าขนาด 5 mm </t>
  </si>
  <si>
    <t>โฟมเหลือง ขนาด 3 mm</t>
  </si>
  <si>
    <t>ไม้ทำขาเทียมขนาด 4*4 นิ้ว</t>
  </si>
  <si>
    <t>ท่อน</t>
  </si>
  <si>
    <t>ริจิดโฟม+ตัวเร่งปฏิกิริยา</t>
  </si>
  <si>
    <t>เรซิ่น 355E (20 กิโลกรัม)</t>
  </si>
  <si>
    <t>ปิ๊ป</t>
  </si>
  <si>
    <t>สายเข็มขัดขาเทียม AK</t>
  </si>
  <si>
    <t>สายเข็มขัดขาดเทียม BK</t>
  </si>
  <si>
    <t>สต๊อกกิเนส 2" (ยาว 20 หลา/ม้วน)</t>
  </si>
  <si>
    <t>สต๊อกกิเนส 3" (ยาว 20 หลา/ม้วน)</t>
  </si>
  <si>
    <t>สต๊อกกิเนส 4" (ยาว 20 หลา/ม้วน)</t>
  </si>
  <si>
    <t>สต๊อกกิเนส 5" (ยาว 20 หลา/ม้วน)</t>
  </si>
  <si>
    <t>สักหลาด (ยาว 50 หลา ) หน้ากว้าง1.50 ม./ม้วน</t>
  </si>
  <si>
    <t>ส่วนประกอบชุดขาเทียมendoskeletal ของเหนือเข่า</t>
  </si>
  <si>
    <t>ส่วนประกอบชุดขาเทียมendoskeletal ของใต้เข่า</t>
  </si>
  <si>
    <t>สีแต่งขาเทียม</t>
  </si>
  <si>
    <t xml:space="preserve">หนังซับในวัว </t>
  </si>
  <si>
    <t>หนังหน้าสำหรับตัดรองเท้า</t>
  </si>
  <si>
    <t>หนังฟอกฟาด</t>
  </si>
  <si>
    <t>ห่วงวงรีขนาด 1 นิ้ว</t>
  </si>
  <si>
    <t>ห่วงวงรีขนาด 2 นิ้ว</t>
  </si>
  <si>
    <t>Fiber grass</t>
  </si>
  <si>
    <t>Impression Foam</t>
  </si>
  <si>
    <t>Neopren</t>
  </si>
  <si>
    <t>เมตร</t>
  </si>
  <si>
    <t>PVA (1 ม. X 50 หลา)</t>
  </si>
  <si>
    <t>Sealing resin</t>
  </si>
  <si>
    <t>ปิ๊บ</t>
  </si>
  <si>
    <t>Sportolon 3 mm</t>
  </si>
  <si>
    <t>Thermoplastic 3.2 m (45x60 ซม.)</t>
  </si>
  <si>
    <t>Nora 3 mm</t>
  </si>
  <si>
    <t>หมวดวัสดุบำรุงรักษา</t>
  </si>
  <si>
    <t>กระดาษทรายสายพานขนาด 1.5 นิ้ว</t>
  </si>
  <si>
    <t>กระดาษทรายสายพานขนาด 4 นิ้ว</t>
  </si>
  <si>
    <t>กระดาษทรายแบบม้วน</t>
  </si>
  <si>
    <t>แก้วกระดาษขนาด22 ออนซ์ 50ใบ/แถว</t>
  </si>
  <si>
    <t>แถว</t>
  </si>
  <si>
    <t>ไขควงแฉก</t>
  </si>
  <si>
    <t>ไขควงแบน</t>
  </si>
  <si>
    <t>ไขควงสกัดขนาดใหญ่</t>
  </si>
  <si>
    <t>คีมตัดสายไฟ</t>
  </si>
  <si>
    <t>คีมล็อค</t>
  </si>
  <si>
    <t>ค้อนยาง</t>
  </si>
  <si>
    <t>ค้อนเหล็ก</t>
  </si>
  <si>
    <t>ชุดตุ๊ดตู่</t>
  </si>
  <si>
    <t>ชุดตอกหมุด</t>
  </si>
  <si>
    <t>ดินสอเขียนเฝือก</t>
  </si>
  <si>
    <t>ดอกสว่านขนาด 1/8 หุน</t>
  </si>
  <si>
    <t>ดอกสว่านขนาด 3/8 หุน</t>
  </si>
  <si>
    <t>ตะเกียบไม้ไผ่ 100 คู่/ห่อ</t>
  </si>
  <si>
    <t>ตะไบเหล็ก</t>
  </si>
  <si>
    <t>เทปพันสายไฟ</t>
  </si>
  <si>
    <t>ท่อแป็บประปาขนาด 4 หุน (อย่างหนา)</t>
  </si>
  <si>
    <t>ใบเลื่อยตัดเหล็กอย่างดี</t>
  </si>
  <si>
    <t>ใบเลื่อยสายพาน</t>
  </si>
  <si>
    <t>แปรงขัดบุ้งแต่งปูน</t>
  </si>
  <si>
    <t xml:space="preserve">ไม้อัดขนาด 15 มิลลิเมตร </t>
  </si>
  <si>
    <t>ลวดเชื่อมเหล็ก ขนาด 3mm</t>
  </si>
  <si>
    <t>เลื่อยตัดเหล็ก</t>
  </si>
  <si>
    <t>เลื่อยลันดา</t>
  </si>
  <si>
    <t>สิ่วเล็บมือขนาด 1/2"</t>
  </si>
  <si>
    <t>หัวบุ้งแต่งไม้ 729w8 เบอร์1</t>
  </si>
  <si>
    <t>หัวบุ้งแต่งไม้ 729w8 เบอร์2</t>
  </si>
  <si>
    <t>หัวบุ้งแต่งไม้ 729w8 เบอร์3</t>
  </si>
  <si>
    <t>หัวสักหลาดขัดให้เรียบ</t>
  </si>
  <si>
    <t>อะไหล่ใบมีดหัวขุด</t>
  </si>
  <si>
    <t>อะไหล่หัวขุดสำหรับไม้และริจิดโฟม</t>
  </si>
  <si>
    <t>อะไหล่ใบเลื่อยตัดเฝือกแบบกลม</t>
  </si>
  <si>
    <t>อะไหล่ใบเลื่อยตัดเฝือกแบบแบน</t>
  </si>
  <si>
    <t>อะไหล่ใบเลื่อย jig saw</t>
  </si>
  <si>
    <t>G001-0001</t>
  </si>
  <si>
    <t>A.V.Fistula No.15 x 1” (แบบหมุนได้)</t>
  </si>
  <si>
    <t>G001-0002</t>
  </si>
  <si>
    <t>A.V.Fistula No.16 x 1” (แบบหมุนได้)</t>
  </si>
  <si>
    <t>G001-0003</t>
  </si>
  <si>
    <t>A.V.Fistula No.17 x 1” (แบบหมุนได้)</t>
  </si>
  <si>
    <t>G002-0004</t>
  </si>
  <si>
    <t>Blood Tubing 6.6 min บริษัท Kavasumi</t>
  </si>
  <si>
    <t>Set</t>
  </si>
  <si>
    <t>G002-0003</t>
  </si>
  <si>
    <t>G005-0005</t>
  </si>
  <si>
    <t xml:space="preserve">Extend life PD Tranfer set  </t>
  </si>
  <si>
    <t>G007-0003</t>
  </si>
  <si>
    <t>Filter dummy diasafe</t>
  </si>
  <si>
    <t>G005-0004</t>
  </si>
  <si>
    <t>Frekaderm Spray 250 ml</t>
  </si>
  <si>
    <t>G008-0005</t>
  </si>
  <si>
    <t>Outport clamp</t>
  </si>
  <si>
    <t>G007-0002</t>
  </si>
  <si>
    <t xml:space="preserve">Set Diasafe Plus </t>
  </si>
  <si>
    <t>G007-0001</t>
  </si>
  <si>
    <t xml:space="preserve">Set online plus 5008 </t>
  </si>
  <si>
    <t>G004-0002</t>
  </si>
  <si>
    <t>เกลือโซเดียมคลอไรด์</t>
  </si>
  <si>
    <t>G009-0007</t>
  </si>
  <si>
    <t>ตัวกรองเลือดผู้ป่วยเด็กเล็ก Sureflux  50 E</t>
  </si>
  <si>
    <t>G008-0004</t>
  </si>
  <si>
    <t>G009-0001</t>
  </si>
  <si>
    <t xml:space="preserve">ตัวกรองเลือดผู้ใหญ่ Acute HD  Low Flux (Membrane = Synthetic) (Membrane = Synthetic)
</t>
  </si>
  <si>
    <t>G009-0003</t>
  </si>
  <si>
    <t>G009-0004</t>
  </si>
  <si>
    <t>G004-0003</t>
  </si>
  <si>
    <t>น้ำยาอบเครื่องไตเทียม Citrosteril 6 ลิตร</t>
  </si>
  <si>
    <t>กล.</t>
  </si>
  <si>
    <t>G004-0001</t>
  </si>
  <si>
    <t>น้ำยาอบตัวกรอง Peracetic 4 - 5% (5 ลิตร)</t>
  </si>
  <si>
    <t>G003-0001</t>
  </si>
  <si>
    <t>น้ำยาไบคาร์บอร์เนต A (5.5 ลิตร)</t>
  </si>
  <si>
    <t>G003-0004</t>
  </si>
  <si>
    <t>น้ำยาไบคาร์บอร์เนต B (6 ลิตร)</t>
  </si>
  <si>
    <t>G008-0001</t>
  </si>
  <si>
    <t>สายTenckhoff ; Adult  Coiled  2 cuff, 57 cm</t>
  </si>
  <si>
    <t>G008-0002</t>
  </si>
  <si>
    <t>สายTenckhoff ;Paeditic Coiled ,  1 Cuff  40.25 cm</t>
  </si>
  <si>
    <t>G008-0003</t>
  </si>
  <si>
    <t>สายTenckhoff ;Paeditic Straight  32.25 cm</t>
  </si>
  <si>
    <t>G009-0008</t>
  </si>
  <si>
    <t xml:space="preserve">สายสวนหลอดเลือดเด็กเล็ก 7 F x 10 cm. </t>
  </si>
  <si>
    <t>สายสวนหลอดเลือดเด็กโต 9 FR x 12 cm.</t>
  </si>
  <si>
    <t>G005-0006</t>
  </si>
  <si>
    <t>สายสวนหลอดเลือดเด็กโต 11 FR x 15 cm.</t>
  </si>
  <si>
    <t>G005-0003</t>
  </si>
  <si>
    <t xml:space="preserve">สายสวนหลอดเลือดผู้ใหญ่ 11 FR x 20 Cm. Femoral Set  </t>
  </si>
  <si>
    <t>G005-0001</t>
  </si>
  <si>
    <t xml:space="preserve">สายสวนหลอดเลือดผู้ใหญ่ 11.5 FR x 12 Cm. IJC </t>
  </si>
  <si>
    <t>G005-0002</t>
  </si>
  <si>
    <t>สายสวนหลอดเลือดผู้ใหญ่ 11.5 FR x 15 cm.</t>
  </si>
  <si>
    <t>ห้องผ่าตัดชั้น 4</t>
  </si>
  <si>
    <t>ไหมเย็บศัลยกรรมทั่วไป (ชั้น 4)</t>
  </si>
  <si>
    <t>Catgut Chrom No. 1 ไม่ติดเข็ม 150 cm</t>
  </si>
  <si>
    <t>Catgut Chrom No.4/0 HR 17 ® 17 mm ยาว 75 cm</t>
  </si>
  <si>
    <t>Dermalon 2/0 C-17 39 mm ยาว 75 cm</t>
  </si>
  <si>
    <t>Dermalon 3/0 C-13 19 mm ยาว 45 cm</t>
  </si>
  <si>
    <t>Dermalon 3/0 C-14 24 mm ยาว 75 cm</t>
  </si>
  <si>
    <t>Dermalon 3/0 C-16 30 mm ยาว 75 cm</t>
  </si>
  <si>
    <t>Dermalon 4/0 C-13 19 mm ยาว 45 cm</t>
  </si>
  <si>
    <t>Dermalon 5/0 C-1 12mm ยาว 45 cm</t>
  </si>
  <si>
    <t>Dermalon 6/0 C-1 12mm ยาว 45 cm</t>
  </si>
  <si>
    <t>Dafilon5/0 © 16 mm ยาว 75 cm</t>
  </si>
  <si>
    <t>Mersilk No.1 ไม่ติดเข็ม ขนาด 13 x 60 cm</t>
  </si>
  <si>
    <t>Mersilk No.2/0 ไม่ติดเข็ม ขนาด 13 x 60 cm</t>
  </si>
  <si>
    <t>Mersilk 2/0 ® 25 mm.ยาว 75 cm</t>
  </si>
  <si>
    <t>Mersilk No.3/0 ไม่ติดเข็ม ขนาด 13 x 60 cm</t>
  </si>
  <si>
    <t>Mersilk No.3/0 ® 20 mm</t>
  </si>
  <si>
    <t>Mersilk No.4/0 ไม่ติดเข็ม ขนาด 13 x 60 cm</t>
  </si>
  <si>
    <t>Mersilk No.4/0 ® 17 mm</t>
  </si>
  <si>
    <t>Mersilk No.4/0 ® 20 mm</t>
  </si>
  <si>
    <t>Monosyn No.1/0 DRN 64 mm</t>
  </si>
  <si>
    <t>Monosyn No 4/0 DS 19 © 19 mm ยาว 45 cm</t>
  </si>
  <si>
    <t>Monosyn No 4/0 DS 17 ® 17 mm ยาว 45 cm</t>
  </si>
  <si>
    <t>PDS No. 1 MO - 2 ® 40 mm. ยาว 150 cm</t>
  </si>
  <si>
    <t>Prolene 2/0 MH - 1 ® 30 mm ยาว 75 cm</t>
  </si>
  <si>
    <t>Prolene No 2/0 ST70 ® 70 mm เข็มตรง ยาว 75 cm</t>
  </si>
  <si>
    <t>Prolene 3/0 SH - 1 ® 22 mm ยาว 75 cm</t>
  </si>
  <si>
    <t>Prolene 4/0 SH - 2 double 20 mm ยาว 90 cm</t>
  </si>
  <si>
    <t>Prolene 5/0 C - 1 ® เข็ม 13 mm ยาว 75 cm</t>
  </si>
  <si>
    <t>Prolene 6/0 C - 1 ® double 13 mm ยาว 75 cm</t>
  </si>
  <si>
    <t>Prolene 7/0 BV175-8 double 8 mm ยาว 60 cm</t>
  </si>
  <si>
    <t>Sofilon No. 1 ไม่ติดเข็ม ขนาด 2 x 100 cm</t>
  </si>
  <si>
    <t>Thysilk No. 0 ไม่ติดเข็ม ขนาด 5 x 60 cm</t>
  </si>
  <si>
    <t>Thysilk No 2/0 ไม่ติดเข็ม ขนาด 5 x 60 cm</t>
  </si>
  <si>
    <t>Thysilk 3/0 ไม่ติดเข็ม ขนาด 5 x 60 cm</t>
  </si>
  <si>
    <t>Thysilk 2/0 ® 26 mm ยาว 75 cm</t>
  </si>
  <si>
    <t>Vicryl No 0 MH Plus ® 36 mm ยาว 90 cm</t>
  </si>
  <si>
    <t>Vicryl No.1 CT ® 40 mm plus ยาว 90 cm</t>
  </si>
  <si>
    <t>Vicryl 2/0 SH Plus ® 26 mm ยาว 70 cm</t>
  </si>
  <si>
    <t>Vicryl No 2/0 ASH - 35 ® 36 mm เข็ม J ยาว 75 cm</t>
  </si>
  <si>
    <t>Vicryl 3/0 SH - 1 Plus ® 22 mm ยาว 70 cm</t>
  </si>
  <si>
    <t>Vicryl 3/0 SH Plus ® 26 mm ยาว 70 cm</t>
  </si>
  <si>
    <t>Vicryl 3/0 PS-2 © 19 mm plus ยาว 70 cm</t>
  </si>
  <si>
    <t>Vicryl 4/0 C - 1 coat ® 13 mm ยาว 60 cm</t>
  </si>
  <si>
    <t>Vicryl 4/0 Plus ® 17 mm ยาว 70 cm</t>
  </si>
  <si>
    <t>Vicryl 4/0 Plus © 19 mm ยาว 70 cm</t>
  </si>
  <si>
    <t>Vicryl 5/0 coat ® 17 mm ยาว 75 cm</t>
  </si>
  <si>
    <t>Vicryl 5/0 P-3 plus Cutting 13 mm ยาว 45 cm</t>
  </si>
  <si>
    <t>ไหมเย็บแผนกศัลยกรรมเด็ก (ชั้น 4)</t>
  </si>
  <si>
    <t>Monosyn 5/0 PC - 5 © 11 mm ยาว 45 cm</t>
  </si>
  <si>
    <t>Monosyn 5/0 PC - 5 © 13 mm ยาว 45 cm</t>
  </si>
  <si>
    <t>ไหมเย็บแผนกศัลยกรรมตกแต่ง (ชั้น 4)</t>
  </si>
  <si>
    <t>Prolene No.6/0 ©11 มม. ยาว 45 cm</t>
  </si>
  <si>
    <t>Dermabone มินิ</t>
  </si>
  <si>
    <t>แผนกวัสดุการแพทย์ทั่วไป (ชั้น 4)</t>
  </si>
  <si>
    <t>Leuko Strip 13 x 102 mm</t>
  </si>
  <si>
    <t>Leuko Strip 6.4 x 102 mm</t>
  </si>
  <si>
    <t>Opsite Flexifix 15 cm x 10 m</t>
  </si>
  <si>
    <t>Penrose drain 18 x 1 "</t>
  </si>
  <si>
    <t>Penrose drain 18 x 1/2 "</t>
  </si>
  <si>
    <t>Penrose drain 18 x 1/4 "</t>
  </si>
  <si>
    <t>Penrose drain 18 x 3/4 "</t>
  </si>
  <si>
    <t>Electric Tip Cleaner 3.5 mm x 3.5 mm</t>
  </si>
  <si>
    <t>Blade Skin Graft</t>
  </si>
  <si>
    <t>Bone wax</t>
  </si>
  <si>
    <t>Swab 15 x 15 x 12 ply</t>
  </si>
  <si>
    <t>Plant Based hemostatic power (ผง stop bleeding)</t>
  </si>
  <si>
    <t>Plate ผู้ใหญ่ มีสาย Valleylab disp.</t>
  </si>
  <si>
    <t>Plate เด็กเล็กมีสาย Valleylab</t>
  </si>
  <si>
    <t>Plate Newborn มีสาย Valleylab</t>
  </si>
  <si>
    <t>9200 Avagard sol us wedge bottle</t>
  </si>
  <si>
    <t>Opsite 40 x 42 m</t>
  </si>
  <si>
    <t>Opsite 45 x 55 m</t>
  </si>
  <si>
    <t>หัวจี้แหลม</t>
  </si>
  <si>
    <t>หัวจี้กลาง</t>
  </si>
  <si>
    <t>หัวจี้ยาว</t>
  </si>
  <si>
    <t>สายยางแดง No.8</t>
  </si>
  <si>
    <t>สายยางแดง No.10</t>
  </si>
  <si>
    <t>สายยางแดง No.12</t>
  </si>
  <si>
    <t>สายยางแดง No.14</t>
  </si>
  <si>
    <t>ฟองน้ำ</t>
  </si>
  <si>
    <t>สาย Suction ขนาด 3 เมตร</t>
  </si>
  <si>
    <t>ขวด Soft drain 200 cc</t>
  </si>
  <si>
    <t>ขวด Soft drain 400 cc</t>
  </si>
  <si>
    <t>สาย Soft drain Flat single 4 x 10 mm , 80 cms</t>
  </si>
  <si>
    <t>ด้ามจับไฟ Disposable</t>
  </si>
  <si>
    <t>Surgical Skin Marker , Sterile ( 1x100)</t>
  </si>
  <si>
    <t>สายจี้ Foot switch</t>
  </si>
  <si>
    <t>สายจี้ Hand switch</t>
  </si>
  <si>
    <t>V-Wipes Hospital Grade disinfectant wips</t>
  </si>
  <si>
    <t>Mesh graft 15 x 15 cms</t>
  </si>
  <si>
    <t>Spongostan 7 x 5 x 1 cms</t>
  </si>
  <si>
    <t>Spongostan ฟิล์ม</t>
  </si>
  <si>
    <t>Surgicel 10 x 20 cms</t>
  </si>
  <si>
    <t>Surgicel 5 x 7 cms</t>
  </si>
  <si>
    <t>Skin Staple 35 wide</t>
  </si>
  <si>
    <t>Cranio plastic kit</t>
  </si>
  <si>
    <t>Gown Disposable</t>
  </si>
  <si>
    <t>วัสดุการแพทย์แผนกศัลยกรรม (ชั้น 4)</t>
  </si>
  <si>
    <t>Mesh graft Utropro Hernia แบบ 2 ชั้น</t>
  </si>
  <si>
    <t>Sangstaken tube No. 14</t>
  </si>
  <si>
    <t>Sangstaken tube No. 16</t>
  </si>
  <si>
    <t>Sangstaken tube No. 18</t>
  </si>
  <si>
    <t>Sangstaken tube No. 21</t>
  </si>
  <si>
    <t>T-Tube No.5</t>
  </si>
  <si>
    <t>T-Tube No.6</t>
  </si>
  <si>
    <t>T-Tube No.7</t>
  </si>
  <si>
    <t>T-Tube No.8</t>
  </si>
  <si>
    <t>Vascular graft 16 x 8 cm</t>
  </si>
  <si>
    <t>Vascular graft 18 x 9 mm</t>
  </si>
  <si>
    <t>Fogaty Cathter No.2</t>
  </si>
  <si>
    <t>Fogaty Cathter No.3</t>
  </si>
  <si>
    <t>Fogaty Cathter No.4</t>
  </si>
  <si>
    <t>Fogaty Cathter No.5</t>
  </si>
  <si>
    <t>Needle Bx. 16 G x 100 mm</t>
  </si>
  <si>
    <t>ใบมีด Dermatome</t>
  </si>
  <si>
    <t>Silicone loop 1 mm 45 cm (เหลือง)</t>
  </si>
  <si>
    <t>Silicone loop 1 mm 45 cm (น้ำเงิน)</t>
  </si>
  <si>
    <t>Silicone loop 1 mm 45 cm (แดง)</t>
  </si>
  <si>
    <t>ไซริงค์หัวล็อค 3 cc</t>
  </si>
  <si>
    <t>ไซริงค์หัวล็อค 5 cc</t>
  </si>
  <si>
    <t>ไซริงค์หัวล็อค 10 cc</t>
  </si>
  <si>
    <t>ไซริงค์หัวล็อค 20 cc</t>
  </si>
  <si>
    <t>วัสดุการแพทย์แผนกศัลยกรรมเด็ก (ชั้น 4)</t>
  </si>
  <si>
    <t>Umbilical Catheter No.2.5</t>
  </si>
  <si>
    <t>Umbilical Catheter No.3.5</t>
  </si>
  <si>
    <t>Umbilical Catheter No.5</t>
  </si>
  <si>
    <t>Foley 's cath No.6</t>
  </si>
  <si>
    <t>Tagaderm+Pad 5 x 7 cm</t>
  </si>
  <si>
    <t>Tagaderm+Pad 6 x 10 cm</t>
  </si>
  <si>
    <t>Thoracic cath No.12</t>
  </si>
  <si>
    <t>Thoracic cath No.14</t>
  </si>
  <si>
    <t>Alexis retractor size xs</t>
  </si>
  <si>
    <t>วัสดุการแพทย์แผนกศัลยกรรมระบบปัสสาวะ (ชั้น 4)</t>
  </si>
  <si>
    <t>Four Wings No 12</t>
  </si>
  <si>
    <t>Four Wings No 14</t>
  </si>
  <si>
    <t>Four Wings No 16</t>
  </si>
  <si>
    <t>Four Wings No 18</t>
  </si>
  <si>
    <t>Four Wings No 20</t>
  </si>
  <si>
    <t>Four Wings No 22</t>
  </si>
  <si>
    <t>Four Wings No 24</t>
  </si>
  <si>
    <t>Four Wings No 26</t>
  </si>
  <si>
    <t>Four Wings No 28</t>
  </si>
  <si>
    <t>Four Wings No 30</t>
  </si>
  <si>
    <t>Four Wings No 32</t>
  </si>
  <si>
    <t>Nephrostomy Cath no.12</t>
  </si>
  <si>
    <t>Nephrostomy Cath no.14</t>
  </si>
  <si>
    <t>Silicone Foley' s Cath No. 14</t>
  </si>
  <si>
    <t>Silicone Foley' s Cath No. 16</t>
  </si>
  <si>
    <t>Silicone Foley' s Cath No. 18</t>
  </si>
  <si>
    <t>Silicone Foley' s Cath No. 20</t>
  </si>
  <si>
    <t>Silicone Foley' s Cath No. 22</t>
  </si>
  <si>
    <t>Silicone Foley' s Cath No. 24</t>
  </si>
  <si>
    <t>Tieman Catheter No. 12</t>
  </si>
  <si>
    <t>Tieman Catheter No. 14</t>
  </si>
  <si>
    <t>Tieman Catheter No. 16</t>
  </si>
  <si>
    <t>Tieman Catheter No. 18</t>
  </si>
  <si>
    <t>Tieman Catheter No. 20</t>
  </si>
  <si>
    <t>Tieman Catheter No. 22</t>
  </si>
  <si>
    <t>Tieman Catheter No.24</t>
  </si>
  <si>
    <t>Trocar Cystostomy No. 12</t>
  </si>
  <si>
    <t>Internal Ureteral Catheter No. 4.8 ปลายเปิด</t>
  </si>
  <si>
    <t>Internal Ureteral Catheter No. 6 ปลายเปิด</t>
  </si>
  <si>
    <t>Hiwire Ureteral access (HW-035150) (Guide wrie)</t>
  </si>
  <si>
    <t>Needle Bx. 18 G x 200 mm</t>
  </si>
  <si>
    <t>Disposable two part trocar needle (090020-ET)</t>
  </si>
  <si>
    <t>Zerotip stone Retrival Basket 2.4 Fr. / 120 cm /12 mm</t>
  </si>
  <si>
    <t>Zerotip stone Retrival Basket 1.9 Fr. / 120 cm /12 mm</t>
  </si>
  <si>
    <t>Amplatz sheath 18. Fr x 16 cm</t>
  </si>
  <si>
    <t>Amplatz sheath 28. Fr x 16 cm</t>
  </si>
  <si>
    <t>Amplatz sheath 28. Fr x 20 cm</t>
  </si>
  <si>
    <t>Amplatz sheath 28. Fr x 30 cm</t>
  </si>
  <si>
    <t>Amplatz sheath 30. Fr x 25 cm</t>
  </si>
  <si>
    <t>Navigation Ureteral access sheath 11/13 x 36 cm</t>
  </si>
  <si>
    <t>Navigation Ureteral access sheath 11/13 x 46 cm</t>
  </si>
  <si>
    <t>Navigation Ureteral access sheath 12/14 x 36 cm</t>
  </si>
  <si>
    <t>Navigation Ureteral access sheath 12/14 x 46 cm</t>
  </si>
  <si>
    <t>Reusetion electrode size M สำหรับ Bipolar</t>
  </si>
  <si>
    <t>Resection electrode size L สำหรับ Bipolar</t>
  </si>
  <si>
    <t>Loop ขาเดียว แบบ Cold knife , straight</t>
  </si>
  <si>
    <t>แปรงล้างเครื่องมือ ท่อสายและอุปกรณ์ทางการแพทย์</t>
  </si>
  <si>
    <t>สาย Suction 4 mm for Combine Ultrasonic</t>
  </si>
  <si>
    <t>Bulb imgate for urs</t>
  </si>
  <si>
    <t>วัสดุการแพทย์แผนกศัลยกรรมตกแต่ง (ชั้น 4)</t>
  </si>
  <si>
    <t>versajet  hand pice 15  14 mm</t>
  </si>
  <si>
    <t>versajet  hand pice 45  14 mm</t>
  </si>
  <si>
    <t>วัสดุการแพทย์แผนกหู คอ จมูก (ชั้น 4)</t>
  </si>
  <si>
    <t>Nasal Packing 45 mm</t>
  </si>
  <si>
    <t>Nasal Packing 80 mm</t>
  </si>
  <si>
    <t>Tonsil snare 0.3 mm</t>
  </si>
  <si>
    <t>Tonsil snare 0.4 mm</t>
  </si>
  <si>
    <t>วัสดุการแพทย์แผนกศัลยกรรมประสาท (ชั้น 4)</t>
  </si>
  <si>
    <t>Mottanoid No L</t>
  </si>
  <si>
    <t>Mottanoid No M</t>
  </si>
  <si>
    <t>Mottanoid No S</t>
  </si>
  <si>
    <t>Mottanoid No SS</t>
  </si>
  <si>
    <t>Dura  เทียม  ขนาด  Small 8x10 cm.</t>
  </si>
  <si>
    <t>EV-Drain Plate</t>
  </si>
  <si>
    <t>EV-Drain Set ( 5 Set / Box )</t>
  </si>
  <si>
    <t>Craniotome blade, medium (NSK)</t>
  </si>
  <si>
    <t>Round fluted bur, short, 2,0 mm</t>
  </si>
  <si>
    <t>Round fluted bur, short, 3,0 mm</t>
  </si>
  <si>
    <t>Round fluted bur, short, 4,0 mm</t>
  </si>
  <si>
    <t>Round fluted bur, short, 5,0 mm</t>
  </si>
  <si>
    <t>Round fluted bur, short, 6,0 mm</t>
  </si>
  <si>
    <t>Round loop electrode for cutting ¾ ” 1.91 cm diameter 2.1 ” (5.3 dm) overall length</t>
  </si>
  <si>
    <t>Round loop electrode for cutting 1/4 ” 0.64 cm diameter 1 3/4 ” (4.45 dm) overall length</t>
  </si>
  <si>
    <t>Round loop electrode for cutting and biopsies 3/8 ” 0.95 cm diameter 2” (5.08 dm) overall length</t>
  </si>
  <si>
    <t>CSF Lumboperitoneal cathter system</t>
  </si>
  <si>
    <t>Raneysclp CLP dispose</t>
  </si>
  <si>
    <t>V-P Shunt burr hole 12 mm, High pressure</t>
  </si>
  <si>
    <t>V-P Shunt burr hole 12 mm, Low pressure</t>
  </si>
  <si>
    <t>V-P Shunt burr hole 12 mm, Medium pressure</t>
  </si>
  <si>
    <t>V-P Shunt burr hole 16 mm, High pressure</t>
  </si>
  <si>
    <t>V-P Shunt burr hole 16 mm, Low pressure</t>
  </si>
  <si>
    <t>V-P Shunt burr hole 16 mm,Meduim pressure</t>
  </si>
  <si>
    <t>V-P Shunt,Contour,Small,High pressure</t>
  </si>
  <si>
    <t>V-P Shunt,Contour,Small,Low pressure</t>
  </si>
  <si>
    <t>V-P Shunt,Contour,Small,Meduim pressure</t>
  </si>
  <si>
    <t>Floseal 5 ml</t>
  </si>
  <si>
    <t>สายยางเหลือง No.201 (DURA)</t>
  </si>
  <si>
    <t>วัสดุการแพทย์ Scope เด็ก (ชั้น 4)</t>
  </si>
  <si>
    <t>Graspeing forceps แบบ Rat tooth ชนิด Reuse (working length 1900 mm) Zminimum channel 2.0 mm.)</t>
  </si>
  <si>
    <t>Graspeing forceps ชนิด Reuse V-shaped (Minimum channel 2.0 mm)</t>
  </si>
  <si>
    <t>Disposable Biopsy forceps Minimum channel 2.0 mm</t>
  </si>
  <si>
    <t>FG handle MH -479</t>
  </si>
  <si>
    <t>Graspeing forceps แบบ Basket ชนิด reuse (Minimum channel 2.0 mm)</t>
  </si>
  <si>
    <t>Disposable injector NM No.23 Working length 1650 mm Minimum channel siZe 2.0 mm</t>
  </si>
  <si>
    <t>Disposable injector NM No.25 Working length 1650 mm Minimum channel siZe 2.0 mm</t>
  </si>
  <si>
    <t>Disposable injector NM No.23 Working length 1650 mm Minimum channel siZe 2.8 mm</t>
  </si>
  <si>
    <t>Disposable injector NM No.25 Working length 1650 mm Minimum channel siZe 2.8 mm</t>
  </si>
  <si>
    <t>ชุด PEG.ขนาด 24 Fr.pull method with safety sharpe</t>
  </si>
  <si>
    <t>injection needle Length 4 mmx180 cm. สำหรับกล้องเด็ก</t>
  </si>
  <si>
    <t>injection needle Length 4x 230 cm. สำหรับกล้องเด็ก</t>
  </si>
  <si>
    <t>วัสดุการแทพย์ (เข็ม) (ชั้น 4)</t>
  </si>
  <si>
    <t>เข็ม Cutting Style 1500 / Tempra size 1</t>
  </si>
  <si>
    <t>เข็ม Cutting Style 1500 / Tempra size 2</t>
  </si>
  <si>
    <t>เข็ม Cutting Style 1500 / Tempra size 3 ( tension suture )</t>
  </si>
  <si>
    <t>เข็ม Cutting Style 1500 / Tempra size 4</t>
  </si>
  <si>
    <t>เข็ม Cutting Style 1500 / Tempra size 5</t>
  </si>
  <si>
    <t>เข็ม Cutting Style 1500 / Tempra size 6</t>
  </si>
  <si>
    <t>เข็ม Cutting Style 1500 / Tempra size 7</t>
  </si>
  <si>
    <t>เข็ม Cutting Style 1500 / Tempra size 8</t>
  </si>
  <si>
    <t>เข็ม Cutting Style 1500 / Tempra size 9</t>
  </si>
  <si>
    <t>เข็ม Cutting Style 1500 / Tempra size 10</t>
  </si>
  <si>
    <t>เข็ม Cutting Style 1500 / Tempra size 11</t>
  </si>
  <si>
    <t>เข็ม Cutting Style 1500 / Tempra size 12</t>
  </si>
  <si>
    <t>เข็ม Cutting Style 1500 / Tempra size 13</t>
  </si>
  <si>
    <t>เข็ม Cutting Style 1500 / Tempra size 14</t>
  </si>
  <si>
    <t>เข็ม Cutting Style 1500 / Tempra size 15</t>
  </si>
  <si>
    <t>เข็ม Cutting Style 1500 / Tempra size 16</t>
  </si>
  <si>
    <t>เข็ม Cutting Style 1500 / Tempra size 17</t>
  </si>
  <si>
    <t>เข็ม Cutting Style 1500 / Tempra size 18</t>
  </si>
  <si>
    <t>เข็ม Cutting Style 1500 / Tempra size 19</t>
  </si>
  <si>
    <t>เข็ม Cutting Style 1500 / Tempra size 20</t>
  </si>
  <si>
    <t>เข็ม Cutting Style 1500 / Tempra size 21</t>
  </si>
  <si>
    <t>เข็ม Cutting Style 1500 / Tempra size 22</t>
  </si>
  <si>
    <t>เข็ม Cutting Style 1500 / Tempra size 23</t>
  </si>
  <si>
    <t>เข็ม Cutting Style 1500 / Tempra size 24</t>
  </si>
  <si>
    <t>เข็ม Cutting Style 1500 / Tempra size 25</t>
  </si>
  <si>
    <t>เข็ม Cutting Style 1500 / Tempra size 26</t>
  </si>
  <si>
    <t>เข็ม Cutting Style 1500 / Tempra size 27</t>
  </si>
  <si>
    <t>เข็ม Cutting Style 1500 / Tempra size 28</t>
  </si>
  <si>
    <t>เข็ม Cutting Style 1500 / Tempra size 29</t>
  </si>
  <si>
    <t>เข็ม Cutting Style 1500 / Tempra size 30</t>
  </si>
  <si>
    <t>เข็ม Cutting Style 1500 / Tempra size 31</t>
  </si>
  <si>
    <t>เข็ม Cutting Style 1500 / Tempra size 32</t>
  </si>
  <si>
    <t>เข็ม Cutting Style 1500 / Tempra size 33</t>
  </si>
  <si>
    <t>เข็ม Round Style 1512 / Tempra size 1</t>
  </si>
  <si>
    <t>เข็ม Round Style 1512 / Tempra size 2</t>
  </si>
  <si>
    <t>เข็ม Round Style 1512 / Tempra size 3</t>
  </si>
  <si>
    <t>เข็ม Round Style 1512 / Tempra size 4</t>
  </si>
  <si>
    <t>เข็ม Round Style 1512 / Tempra size 5</t>
  </si>
  <si>
    <t>เข็ม Round Style 1512 / Tempra size 6</t>
  </si>
  <si>
    <t>เข็ม Round Style 1512 / Tempra size 7</t>
  </si>
  <si>
    <t>เข็ม Round Style 1512 / Tempra size 8</t>
  </si>
  <si>
    <t>เข็ม Round Style 1512 / Tempra size 9</t>
  </si>
  <si>
    <t>เข็ม Round Style 1512 / Tempra size 10</t>
  </si>
  <si>
    <t>เข็ม Round Style 1512 / Tempra size 11</t>
  </si>
  <si>
    <t>เข็ม Round Style 1512 / Tempra size 12</t>
  </si>
  <si>
    <t>เข็ม Round Style 1512 / Tempra size 13</t>
  </si>
  <si>
    <t>เข็ม Round Style 1512 / Tempra size 14</t>
  </si>
  <si>
    <t>เข็ม Round Style 1512 / Tempra size 15</t>
  </si>
  <si>
    <t>เข็ม Round Style 1512 / Tempra size 16</t>
  </si>
  <si>
    <t>เข็ม Round Style 1512 / Tempra size 17</t>
  </si>
  <si>
    <t>เข็ม Round Style 1512 / Tempra size 18</t>
  </si>
  <si>
    <t>เข็ม Round Style 1512 / Tempra size 19</t>
  </si>
  <si>
    <t>เข็ม Round Style 1512 / Tempra size 20</t>
  </si>
  <si>
    <t>เข็ม Round Style 1512 / Tempra size 21</t>
  </si>
  <si>
    <t>เข็ม Round Style 1512 / Tempra size 22</t>
  </si>
  <si>
    <t>เข็ม Round Style 1512 / Tempra size 23</t>
  </si>
  <si>
    <t>เข็ม Round Style 1790 / Tempra size 24</t>
  </si>
  <si>
    <t>เข็ม Round Style 1790 / Tempra size 25</t>
  </si>
  <si>
    <t>เข็ม Round Style 1790 / Tempra size 26</t>
  </si>
  <si>
    <t>เข็ม Round Style 1790 / Tempra size 27</t>
  </si>
  <si>
    <t>เข็ม Round Style 1790 / Tempra size 28</t>
  </si>
  <si>
    <t>เข็ม Round Style 1790 / Tempra size 29</t>
  </si>
  <si>
    <t>เข็ม Round Style 1790 / Tempra size 30</t>
  </si>
  <si>
    <t>เข็ม Round Style 1790 / Tempra size 31</t>
  </si>
  <si>
    <t>เข็ม Round Style 1790 / Tempra size 32</t>
  </si>
  <si>
    <t>เข็ม Round Style 1790 / Tempra size 33</t>
  </si>
  <si>
    <t>เข็ม Round เย็บHernia style 1790 size 5 mayo</t>
  </si>
  <si>
    <t>เข็ม Cutting ชนิดตรง</t>
  </si>
  <si>
    <t>เข็มเย็บแผลชนิด Round เย็บ Dura No.26</t>
  </si>
  <si>
    <t>วัสดุพิเศษ LC (ชั้น 4)</t>
  </si>
  <si>
    <t>claw forceps (Endoclint)</t>
  </si>
  <si>
    <t>Ultra veress Intrasufflation Needle with Leur Lock</t>
  </si>
  <si>
    <t>เครื่องมือตัดต่อลำไส้อัติโนมัติขนาด60mm (Reloadable Linear Cutter with Safety lock out)</t>
  </si>
  <si>
    <t>เครื่องมือตัดต่อลำไส้อัติโนมัติขนาด100 mm (Reloadable Linear Cutter with Safety lock out)</t>
  </si>
  <si>
    <t>เครื่องมือตัดต่อลำไส้อัติโนมัติ ขนาด75 mm (Reloadable Linear Cutter with Safety lock out)</t>
  </si>
  <si>
    <t>เครื่องมือตัดต่อลำไส้อัติโนมัติ ขนาด 80 mm (Auto Suture Reloadable Stapler 3.8 mm</t>
  </si>
  <si>
    <t>เครื่องมือตัดลำไส้แบบโค้ง (Contour Curved Cutter Stapler)</t>
  </si>
  <si>
    <t>เครื่องมือต่อลำไส้อัติโนมัติแบบวงกลม (Curved Intraluminal Stapler)29 mm</t>
  </si>
  <si>
    <t>เครื่องมือต่อลำไส้อัติโนมัติแบบวงกลม (Curved Intraluminal Stapler)25 mm</t>
  </si>
  <si>
    <t>ชุดผ่าตัดริดสีดวงทวารอัติโนมัติ ขนาด 33 mm</t>
  </si>
  <si>
    <t>ถุง remove gall bladder</t>
  </si>
  <si>
    <t>Small clips (30 pcs / box)</t>
  </si>
  <si>
    <t>Small / Medium clips (30 pcs / box)</t>
  </si>
  <si>
    <t>Medium clips (30 pcs / box)</t>
  </si>
  <si>
    <t>Electro Surgery Probe Pluss II Pistol Grip</t>
  </si>
  <si>
    <t>Curved Endo disector Monopolar Cautery 5mm</t>
  </si>
  <si>
    <t>Endo Shears/Curved Scissor c Monopolar Cautery</t>
  </si>
  <si>
    <t>Grasper forceps</t>
  </si>
  <si>
    <t>Disposable Trocar 10 - 12 mm</t>
  </si>
  <si>
    <t>Disposable Trocar 5 mm</t>
  </si>
  <si>
    <t>Endo Ligaclip, Medium - Large</t>
  </si>
  <si>
    <t>Endo Ligaclip , Large</t>
  </si>
  <si>
    <t>ไส้ตัดต่อลำไส้ขนาด 60 mm</t>
  </si>
  <si>
    <t>ไส้ตัดต่อลำไส้ขนาด 75 mm</t>
  </si>
  <si>
    <t>ไส้ตัดต่อลำไส้ขนาด 80 mm</t>
  </si>
  <si>
    <t>ไส้ตัดต่อลำไส้ขนาด 100 mm</t>
  </si>
  <si>
    <t>ไส้ตัวตัดลำไส้แบบโค้ง(Curved Cutter Stapler Reload)</t>
  </si>
  <si>
    <t>DST Series EEA 28 mm Singleuse stapler</t>
  </si>
  <si>
    <t>Ligasure Marryland JAW 23 cm</t>
  </si>
  <si>
    <t>Ligasure SmaLL JAW</t>
  </si>
  <si>
    <t>Endo 5 mm  Applier</t>
  </si>
  <si>
    <t>Hemo-lock clips (Violet)</t>
  </si>
  <si>
    <t>Hemo-lock clips (Gold)</t>
  </si>
  <si>
    <t>วัสดุพิเศษ ERCP/PTBD (ชั้น 4)</t>
  </si>
  <si>
    <t>Autotome</t>
  </si>
  <si>
    <t>Balloon extractor 15 mm</t>
  </si>
  <si>
    <t>CRE balloon 10 - 12 mm</t>
  </si>
  <si>
    <t>CRE balloon 12 - 15 mm</t>
  </si>
  <si>
    <t>CRE ballooon 15-18 mm ยาว 240 CM</t>
  </si>
  <si>
    <t>CRE balloon 18-20 mm ยาว 240 CM</t>
  </si>
  <si>
    <t>Guidewire 0.025" ยาว 450 cm</t>
  </si>
  <si>
    <t>Visiglide 2 straight 0.035 mm</t>
  </si>
  <si>
    <t>Navipro floppy wire 0.025 mm ยาว 260 ซม.</t>
  </si>
  <si>
    <t>Hydra jagwire 0.035 ยาว 450 straight</t>
  </si>
  <si>
    <t>Hurriacane balloon 10 mm</t>
  </si>
  <si>
    <t>Hurriacane balloon 8 mm</t>
  </si>
  <si>
    <t>Introducer 7 Fr</t>
  </si>
  <si>
    <t>Microknife XL</t>
  </si>
  <si>
    <t>Oasis stent introducer set 10 FR</t>
  </si>
  <si>
    <t>Pigtail plastic biliary stent 10 Fr 10 cm</t>
  </si>
  <si>
    <t>Pigtail plastic biliary stent 10 Fr 15 cm</t>
  </si>
  <si>
    <t>Pigtail plastic biliary stent 10 Fr 5 cm</t>
  </si>
  <si>
    <t>Pigtail plastic biliary stent 7 Fr 10 cm</t>
  </si>
  <si>
    <t>Pigtail plastic biliary stent 7 Fr 15 cm</t>
  </si>
  <si>
    <t>Pigtail plastic biliary stent 7 Fr 7 cm</t>
  </si>
  <si>
    <t>Pigtail plastic biliary stent 7 Fr 5 cm</t>
  </si>
  <si>
    <t>Rat tooth Forceps</t>
  </si>
  <si>
    <t>Lithotriptor (Olympus)</t>
  </si>
  <si>
    <t>Basket สาย one step</t>
  </si>
  <si>
    <t>Trapezoid basket 3 cm</t>
  </si>
  <si>
    <t>Basket 4 wire spiral retrieval</t>
  </si>
  <si>
    <t>Stone Basket 8 wire</t>
  </si>
  <si>
    <t>Dormia basket 4 wire reuse</t>
  </si>
  <si>
    <t>Dormia basket 4 wire single use</t>
  </si>
  <si>
    <t>Flower Stone Basket 8 wire reuse</t>
  </si>
  <si>
    <t>Flower Stone Basket 8 wire single use</t>
  </si>
  <si>
    <t>Sketer single step 8 Fr.</t>
  </si>
  <si>
    <t>Sketer single step 10 Fr.</t>
  </si>
  <si>
    <t>Sketer single step 12 Fr.</t>
  </si>
  <si>
    <t>PTBD drainage bag 600 cc</t>
  </si>
  <si>
    <t>Sketer introducer set</t>
  </si>
  <si>
    <t>Shiba needle No 18 ยาว 15 cm.</t>
  </si>
  <si>
    <t>Guidewire 0.035" ยาว 450 cm</t>
  </si>
  <si>
    <t>PTBD set</t>
  </si>
  <si>
    <t>Sphincterotome 30 mm</t>
  </si>
  <si>
    <t>Bipolar hemostatic probe (dual plug)</t>
  </si>
  <si>
    <t>Endo Wing</t>
  </si>
  <si>
    <t>Hemospray endoscopic hemostat 10 Fr.</t>
  </si>
  <si>
    <t>colonic stent (Metalic)</t>
  </si>
  <si>
    <t>Biliary stent (Metalic)</t>
  </si>
  <si>
    <t>Coagrasper สายคีบห้ามเลือด (Colonscopy)</t>
  </si>
  <si>
    <t>Dual knife มีดตัดแบบหัวหมูสำหรับ ESD</t>
  </si>
  <si>
    <t>washing pipe ชนิด reuse ยาว (Colonoscope)</t>
  </si>
  <si>
    <t>IT knife 2 มีดตัดเลาะ ESD insulated tip (colonoscope)</t>
  </si>
  <si>
    <t>IT knife nano มีดตัดเลาะ ESD insulated tip (colonoscope)</t>
  </si>
  <si>
    <t>หมวด GI SCOPE (EGD/COLONOSCOPY) (ชั้น 4)</t>
  </si>
  <si>
    <t>Achalasia balloon</t>
  </si>
  <si>
    <t>สายตัดชิ้นเนื้อกระเพาะอาหาร Jumbo (single use)</t>
  </si>
  <si>
    <t>Grasping forcep alligator</t>
  </si>
  <si>
    <t>เข็มฉีด Colonoscope เบอร์ 23 ความยาว 2300 mm</t>
  </si>
  <si>
    <t>เข็มฉีด Colonoscope เบอร์ 25 ความยาว 2300 mm</t>
  </si>
  <si>
    <t>Rotatable snare</t>
  </si>
  <si>
    <t>ด้าม Polypectomy ชนิด Re use MH-264</t>
  </si>
  <si>
    <t>Single use polypectomy snare length 230cm Loop 15 mm</t>
  </si>
  <si>
    <t>Single use polypectomy snare length 2300 mm Loop 25 mm</t>
  </si>
  <si>
    <t>Rotatable clip</t>
  </si>
  <si>
    <t>Sing use electrical hemostasis forceps working length 1600 mm (hot biopsy)</t>
  </si>
  <si>
    <t>Single use Electrosurgical hemostatic forceps 2300mm</t>
  </si>
  <si>
    <t>Reuseable rat grasping forceps with insulated caoting working length 2300 mm 2.8 mm</t>
  </si>
  <si>
    <t>Reuseable tripod grasping forceps length 2300 mm 2.8 mm</t>
  </si>
  <si>
    <t>Reuseable pentapod grasping forceps working legth 2300 mm 2.8 mm</t>
  </si>
  <si>
    <t>bipolar probe ขนาด 7 Fr. With injector Gold probe</t>
  </si>
  <si>
    <t>bipolar probe ขนาด 7 Fr. Without injector Gold probe</t>
  </si>
  <si>
    <t>bipolar probe ขนาด 10 Fr. With injector Gold probe</t>
  </si>
  <si>
    <t>bipolar probe ขนาด 10 Fr. Without injector Gold probe</t>
  </si>
  <si>
    <t>Reusable distal attachment (straight)</t>
  </si>
  <si>
    <t>Reusable distal attachment ( oblique)</t>
  </si>
  <si>
    <t>Reusable distal attachment (wide oblique)</t>
  </si>
  <si>
    <t>Single use distal attachment ( soft wide oblique with rim)</t>
  </si>
  <si>
    <t>Single use distal attachment ( soft straight)</t>
  </si>
  <si>
    <t>Endo loop ligation device aapplicator working length 2300 mm 2.8 mm HX-20U-1.B</t>
  </si>
  <si>
    <t>FG Handle MA -479 for endo loop</t>
  </si>
  <si>
    <t>Endo loop openting width 30 mm MAJ-254</t>
  </si>
  <si>
    <t>Endo loop openting width 20 mm MAJ-340</t>
  </si>
  <si>
    <t>Reusable loop cutter</t>
  </si>
  <si>
    <t>สายจี้ APC for endoscope ห้ามเลือด</t>
  </si>
  <si>
    <t>สาย Adaptor APC</t>
  </si>
  <si>
    <t>อุปกรณ์ดักชิ้นเนื้อ(Suction poly trap )</t>
  </si>
  <si>
    <t>จุก Air water</t>
  </si>
  <si>
    <t>จุก Suction</t>
  </si>
  <si>
    <t>Instrument channel water tube MAJ-1607</t>
  </si>
  <si>
    <t>Instrument channel water tube MAJ-1606</t>
  </si>
  <si>
    <t>single use cleansing for TJF-Q180 50 ชิ้น/pack MAJ-1888</t>
  </si>
  <si>
    <t>single use cleansing combination brush BW-412T</t>
  </si>
  <si>
    <t>single use cleansing for TJF-Q150 แบบแปรงสีฟัน</t>
  </si>
  <si>
    <t>ชุดบันทึกข้อมูลควบคุมด้วยเท้า Endo smart 1 ปุ่ม</t>
  </si>
  <si>
    <t>สายสัญญาณวิดีโอ Endo smart ชุดบน</t>
  </si>
  <si>
    <t>เครื่องมือแผนกศัลยกรรม (ชั้น 4)</t>
  </si>
  <si>
    <t>Wire scissor ด้ามทอง</t>
  </si>
  <si>
    <t>St.Marks pelvis retractors, 130 x 60 mm</t>
  </si>
  <si>
    <t>St.Marks pelvis retractors, 180 x 60 mm</t>
  </si>
  <si>
    <t>Pool suction Tube</t>
  </si>
  <si>
    <t>เครื่องมือถ่างขยายปากแผล 14.1 cm x 14.1</t>
  </si>
  <si>
    <t>ตะขอเกี่ยวปากแผลแบบคมชนิดยืดหยุ่นได้</t>
  </si>
  <si>
    <t>Abdominal ring</t>
  </si>
  <si>
    <t>ด้ามมีด Skin graft</t>
  </si>
  <si>
    <t>เครื่องมือแผนกหู คอ จมูก (ชั้น 4)</t>
  </si>
  <si>
    <t>Suction tonsill</t>
  </si>
  <si>
    <t>Nasal Forceps size 2 11 cms</t>
  </si>
  <si>
    <t>Nasal Forceps 45 º size 2 11 cms</t>
  </si>
  <si>
    <t>Nasal Dressing Forceps 11 cms</t>
  </si>
  <si>
    <t>Nasal cutting forcep (Punch) เล็ก</t>
  </si>
  <si>
    <t>Nasal cutting forcep (Punch) ใหญ่</t>
  </si>
  <si>
    <t>Rigid Suction tube,W.leught 55 cm รหัส 10383 ENT</t>
  </si>
  <si>
    <t>หัวจี้ในจมูก</t>
  </si>
  <si>
    <t>หัวจี้ Bipolar</t>
  </si>
  <si>
    <t>Prismatic light deflectot</t>
  </si>
  <si>
    <t>Adenoid curretted ตัวใหญ่</t>
  </si>
  <si>
    <t>Negus tonsillen forceps curved</t>
  </si>
  <si>
    <t>Negus tonsillen forceps Full curved</t>
  </si>
  <si>
    <t>เครื่องมือแผนกศัลยกรรมระบบประสาท (ชั้น 4)</t>
  </si>
  <si>
    <t>Adson Cerebellar retractors</t>
  </si>
  <si>
    <t>Jamision Scissors 7 "</t>
  </si>
  <si>
    <t>Subcutaneous catherter passer small 38 cms</t>
  </si>
  <si>
    <t>Legend footed 8 cm. 2.3 mm taper</t>
  </si>
  <si>
    <t>Legend footed 8 cm. 2.3 mm spiral</t>
  </si>
  <si>
    <t>Legend footed 8 cm. 1.5 mm</t>
  </si>
  <si>
    <t>Legend ball 10 cm. 3 mm</t>
  </si>
  <si>
    <t>Legend ball 10 cm. 4 mm</t>
  </si>
  <si>
    <t>Legend ball 10 cm. 5 mm</t>
  </si>
  <si>
    <t>Legend ball 10 cm. 6 mm</t>
  </si>
  <si>
    <t>Legend diamond 10 cm. 4 mm</t>
  </si>
  <si>
    <t>Legend diamond 10 cm. 5 mm</t>
  </si>
  <si>
    <t>Flame Shape Cutter Ø 6,4 mm</t>
  </si>
  <si>
    <t>Diamond Ball Tip Cutter Ø 3,3 mm</t>
  </si>
  <si>
    <t>Round Fluted Burr shart 2.00 mm</t>
  </si>
  <si>
    <t>Round Fluted Burr shart 3.00 mm</t>
  </si>
  <si>
    <t>Round Fluted Burr shart 4.00 mm</t>
  </si>
  <si>
    <t>Round Fluted Burr shart 5.00 mm</t>
  </si>
  <si>
    <t>Round Fluted Burr shart 6.00 mm</t>
  </si>
  <si>
    <t>Fluted Ball Tip Cutter Ø 7,9 mm</t>
  </si>
  <si>
    <t>Diamond ball tip ,medium ขนาดต่างๆ</t>
  </si>
  <si>
    <t>Fluted ball tip,medium ขนาดต่างๆ</t>
  </si>
  <si>
    <t>High speed cutter,spiral medium</t>
  </si>
  <si>
    <t>Craniotome perforate 14 mm</t>
  </si>
  <si>
    <t>Neuro cutter medium,dia 1.8 mm</t>
  </si>
  <si>
    <t>Neuro diamond medium ขนาดต่างๆ</t>
  </si>
  <si>
    <t>Medium nose piece,straight 70 mm</t>
  </si>
  <si>
    <t>Twist Drill</t>
  </si>
  <si>
    <t>Hoen nerve hook STR</t>
  </si>
  <si>
    <t>Micro kerrison rong. 7" 40° ang 1 mm</t>
  </si>
  <si>
    <t>Micro kerrison rong. 7" 40° ang 2 mm</t>
  </si>
  <si>
    <t>Micro kerrison rong. 7" 40° ang 3 mm</t>
  </si>
  <si>
    <t>Micro kerrison rong. 7" 90° up 1 mm</t>
  </si>
  <si>
    <t>Micro kerrison rong. 7" 90° up 2 mm</t>
  </si>
  <si>
    <t>Micro kerrison rong. 7" 90° up 3 mm</t>
  </si>
  <si>
    <t>Spinal fusion curette ang. ทุกขนาด</t>
  </si>
  <si>
    <t>Spinal fusion curette ตรง ทุกขนาด</t>
  </si>
  <si>
    <t>หัวกรอทรงกลม (Ball Fluted) ทุกขนาด</t>
  </si>
  <si>
    <t>หัวกรอทรงไม้ขีดแบบละเอียด (Ball Diamond) ทุกขนาด</t>
  </si>
  <si>
    <t>หัวตัดแบบ Tapered ปลายหัวตัด</t>
  </si>
  <si>
    <t>Crani-A Adlt cranitome Attachment</t>
  </si>
  <si>
    <t>A-CRN 1.85 mm x 16 mm Fluted Router</t>
  </si>
  <si>
    <t>Forceps cush / Bayonet 7.5 "</t>
  </si>
  <si>
    <t>Beyer bone rongeur carred 7"</t>
  </si>
  <si>
    <t>Weitluner retractor shalf ยาว 11 cms</t>
  </si>
  <si>
    <t>Weitluner retractor blunt ยาว 11 cms</t>
  </si>
  <si>
    <t>Bipolar forceps 1.5 mm</t>
  </si>
  <si>
    <t>stille ronger flat jaw</t>
  </si>
  <si>
    <t>Bone currettage หัว Angle No.0</t>
  </si>
  <si>
    <t>Bone currettage หัว Angle No.00</t>
  </si>
  <si>
    <t>Bone currettage หัว Angle No.000</t>
  </si>
  <si>
    <t>Penfield dissector No.1</t>
  </si>
  <si>
    <t>Hone nerre hook STR</t>
  </si>
  <si>
    <t>Frazier ventricular needle</t>
  </si>
  <si>
    <t>Micro kerrision rong 7 "40 ◦ ang 1 mm</t>
  </si>
  <si>
    <t>Micro kerrision rong 7 "40 ◦ ang 2 mm</t>
  </si>
  <si>
    <t>Micro kerrision rong 7 "40 ◦ ang 3 mm</t>
  </si>
  <si>
    <t>เครื่องมือแผนกศัลยกรรมเด็ก (ชั้น 4)</t>
  </si>
  <si>
    <t>Flexible screen</t>
  </si>
  <si>
    <t>lone star retractor + hook</t>
  </si>
  <si>
    <t>supercut scissor 6 นิ้ว</t>
  </si>
  <si>
    <t>Rib Retractor เล็ก</t>
  </si>
  <si>
    <t>Rib Retractor กลาง</t>
  </si>
  <si>
    <t>Russion forceps 15 cm</t>
  </si>
  <si>
    <t>Fine forceps (nontooth)</t>
  </si>
  <si>
    <t>Right Angle 18 cm</t>
  </si>
  <si>
    <t>เครื่องมือแผนกศัลยกรรมระบบทางเดินปัสสาวะ (ชั้น 4)</t>
  </si>
  <si>
    <t>หม้อน้ำ Cystoscope ขนาดบรรจุ 6 ลิตร พร้อมเสาแขวน</t>
  </si>
  <si>
    <t>Luer-look tube connector (ก๊อกน้ำ)</t>
  </si>
  <si>
    <t>Sheath 17 Fr.</t>
  </si>
  <si>
    <t>Sheath 21 Fr.</t>
  </si>
  <si>
    <t>Tray พลาสติกนึ่งฆ่าเชื้อโรคอบแก๊สได้ ยาว 90-100 cm ลึก 145-160 mm</t>
  </si>
  <si>
    <t>Fonign body forceps 7 Fr.</t>
  </si>
  <si>
    <t>Grasping forceps for URS 4 Fr.</t>
  </si>
  <si>
    <t>Ncircle tiphes stone basket 2.2 Fr./115 cm /8 mm</t>
  </si>
  <si>
    <t>Ncircle tiphes stone basket 3 Fr./115 cm /8 mm</t>
  </si>
  <si>
    <t>Cone Tip Ureteral cathter 5 Fr.</t>
  </si>
  <si>
    <t>Grasping forceps for URS 5 Fr.</t>
  </si>
  <si>
    <t>Grasping forceps สำหรับกล้อง Nephroscope</t>
  </si>
  <si>
    <t>Ultrasonic probe 3.8 mm</t>
  </si>
  <si>
    <t>Foley cathter guide wire curve 455 mm</t>
  </si>
  <si>
    <t>Fine nontooth forceps 20 cm</t>
  </si>
  <si>
    <t>Needle holder ปากเล็ก 20.5 cm</t>
  </si>
  <si>
    <t>หมวด Implant Plastic (ชั้น 4)</t>
  </si>
  <si>
    <t>3 CM.Straight (3/32") SLEEVE</t>
  </si>
  <si>
    <t>ลวดมัดฟัน เบอร์ 24 ยาว 60 mm</t>
  </si>
  <si>
    <t>ลวดมัดฟัน เบอร์ 25 ยาว 70 mm</t>
  </si>
  <si>
    <t>ลวดมัดฟัน เบอร์ 26 ยาว 90 mm</t>
  </si>
  <si>
    <t>Arch bar</t>
  </si>
  <si>
    <t>Titanium Miniplate 16 Hole - Rigid</t>
  </si>
  <si>
    <t>Titanium Miniscrew 2.0 x 5 mm</t>
  </si>
  <si>
    <t>Titanium Miniscrew 2.0 x 6 mm</t>
  </si>
  <si>
    <t>Titanium Miniscrew 2.0 x 8 mm</t>
  </si>
  <si>
    <t>Titanium Miniscrew 2.0 x 10 mm</t>
  </si>
  <si>
    <t>Titanium Miniscrew 2.0 x 12 mm</t>
  </si>
  <si>
    <t>Titanium mesh plate 0.2 mm thick 99 x 74 mm</t>
  </si>
  <si>
    <t>Titanium straight plate 12 holes,0.6t</t>
  </si>
  <si>
    <t>Titanium Miniscrew 1.6 x 4 mm</t>
  </si>
  <si>
    <t>Titanium Miniscrew 1.6 x 5 mm</t>
  </si>
  <si>
    <t>Titanium Miniscrew 1.6 x 6 mm</t>
  </si>
  <si>
    <t>Titanium Miniscrew 1.6 x 8 mm</t>
  </si>
  <si>
    <t>Titanium Miniscrew 1.6 x 10 mm</t>
  </si>
  <si>
    <t>หมวดวัสดุพิเศษทำผ่าตัด LAP</t>
  </si>
  <si>
    <t>EGIA45AVM EGIA 45 ARTIC VASC MED SULU</t>
  </si>
  <si>
    <t>EGIA60AVM EGIA 60 ARTIC VASC MED SULU</t>
  </si>
  <si>
    <t>BOWEL CLAMP เครื่องมือช่วยจับเนื้อเยื่อ ขนาด 5 มม. จำนวน 1 ชุด ประกอบด้วย 1. ปากจับชิ้นเนื้อ 1 ชิ้น 2. ปลอกสำหรับปากจับชิ้นเนื้อ 1 ชิ้น</t>
  </si>
  <si>
    <t>GRASPER เครื่องมือช่วยจับเนื้อเยื่อ ขนาด 5 มม. จำนวน 1 ชุด ประกอบด้วย 1. ปากจับชิ้นเนื้อ 1 ชิ้น 2. ปลอกสำหรับปากจับชิ้นเนื้อ 1 ชิ้น</t>
  </si>
  <si>
    <t>DISSECT เครื่องมือปากคีบชนิดปลายเรียวโค้ง ขนาด 5 มม. จำนวน 1 ชุด ประกอบด้วย 1. ปากคีบชนิดปลายเรียวโค้ง 1 ชิ้น 2. ปลอกสำหรับปากจับชิ้นเนื้อ 1 ชิ้น 3. ด้ามจับ 1 ชิ้น</t>
  </si>
  <si>
    <t>SHEAR กรรไกรปลายโค้ง ขนาด 5 มม. จำนวน 1 ชุด ประกอบด้วย 1.กรรไกรปลายโค้ง 1 ชิ้น 2. ปลอกสำหรับปากจับชิ้นเนื้อ 1 ชิ้น 3. ด้ามจับ 1 ชิ้น</t>
  </si>
  <si>
    <t>NEEDLE HOLDERเครื่องมือจับเข็มด้วยการผ่าตัดผ่านกล้อง ขนาด 5 มม. จำนวน 1 คู่ ประกอบด้วย 1.เครื่องมือจับเข็มด้วยการผ่าตัดผ่านกล้องด้านขวา 2. เครื่องมือจับเข็มด้วยการผ่าตัดผ่านกล้องด้านซ้าย</t>
  </si>
  <si>
    <t>Chromic surgitie 053 cm</t>
  </si>
  <si>
    <t>รวม</t>
  </si>
  <si>
    <t>ไหมเย็บแผนกสูตินรีเวช (ชั้น 5)</t>
  </si>
  <si>
    <t>Catgut Chrom No.0 HR 375 ® 37 mm</t>
  </si>
  <si>
    <t>Catgut Chrom No.2/0 HR 37</t>
  </si>
  <si>
    <t>Plain No. 0 Non - Needled ยาว 150 cm</t>
  </si>
  <si>
    <t>Plain No. 2/0 ® 48 ยาว 75 cm</t>
  </si>
  <si>
    <t>Surgicel Fibrillar 1" x 2" (2.5 x 5. 1 cm )</t>
  </si>
  <si>
    <t>Surgicel Fibrillar 2" x 4" (5.1 x 10.2 cm )</t>
  </si>
  <si>
    <t>Safil No.3/0 เข็มตรง © 60 cm</t>
  </si>
  <si>
    <t>Safil No.1 HR 40 S ® 90 cm</t>
  </si>
  <si>
    <t>วัสดุการแพทย์แผนกสูตินรีเวช (ชั้น 5)</t>
  </si>
  <si>
    <t>Monsel's Solution</t>
  </si>
  <si>
    <t>1790 Mayo Catgut Trocar Point 1/2 Circle Ordinary eye No.4</t>
  </si>
  <si>
    <t>1512 Round Bodied 1/2 Cirdle Taper Point Sping eye No.12</t>
  </si>
  <si>
    <t>1512 Round Bodied 1/2 Cirdle Taper Point Sping eye No.15</t>
  </si>
  <si>
    <t>Staratafix Spiral PGA - PCL ( V - Lock )</t>
  </si>
  <si>
    <t>Surgiflo with Thrombin Kit</t>
  </si>
  <si>
    <t>Surgicel Snow 2.5 cm x 5 cm</t>
  </si>
  <si>
    <t>Surgicel NU - KNIT 1 x 1</t>
  </si>
  <si>
    <t>Surgicel NU - KNIT Hemostat 7.6 x 10.2 cm</t>
  </si>
  <si>
    <t>เครื่องมือผ่าตัด แผนกสูตินรีเวช (ชั้น 5)</t>
  </si>
  <si>
    <t>ชุด TG-MET Vaginal Tube SAT B</t>
  </si>
  <si>
    <t>ชุด TG-MET Vaginal Tube SAT B-SS</t>
  </si>
  <si>
    <t>ชุด TG-MET Vaginal Tube SAT B-S</t>
  </si>
  <si>
    <t>ชุด TG-MET Vaginal Tube SAT B-M</t>
  </si>
  <si>
    <t>ชุด TG-MET Vaginal Tube SAT B-L</t>
  </si>
  <si>
    <t>ชุด TG-MET Trocar 001</t>
  </si>
  <si>
    <t>ชุด TG-MET Trocar 002</t>
  </si>
  <si>
    <t>ชุด TG-MET Trocar Canular 001</t>
  </si>
  <si>
    <t>ชุด TG-MET Trocar Canular 002</t>
  </si>
  <si>
    <t>Verres Needle 6 "</t>
  </si>
  <si>
    <t>Trocar With Sleeve 10 mm</t>
  </si>
  <si>
    <t>Insert Grasping Forceps 5 mm (ปากเป็ด)</t>
  </si>
  <si>
    <t>Insert Grasping Forceps 5 mm (ปากจะเข้)</t>
  </si>
  <si>
    <t>Insert Allis Forcep 5 mm</t>
  </si>
  <si>
    <t>Insert Claw Forcep 5 mm</t>
  </si>
  <si>
    <t>Insert Dissecting 5 mm</t>
  </si>
  <si>
    <t>Suction Irrigate Tube</t>
  </si>
  <si>
    <t>Coagulating Shaped</t>
  </si>
  <si>
    <t>Plastic Handle (ด้ามสีดำ)</t>
  </si>
  <si>
    <t>Mental Outer Sheaths</t>
  </si>
  <si>
    <t>Mental Outer Sheaths Insulate 36 mm</t>
  </si>
  <si>
    <t>Insert Tena Culum 10 mm</t>
  </si>
  <si>
    <t>Insert Tena Culum 5 mm</t>
  </si>
  <si>
    <t>Intercecd</t>
  </si>
  <si>
    <t>Endopath Bipolar Forceps Macro</t>
  </si>
  <si>
    <t>Endopath Bipolar Forceps Micro</t>
  </si>
  <si>
    <t>Harmonic ACE + 5 mm Lap Shear 36 cml</t>
  </si>
  <si>
    <t>Endopath x ACT RET Cord Fix Pin (สายจี้ Bipolar)</t>
  </si>
  <si>
    <t>Hopkins F Telescope 30 4 mm 30 cm</t>
  </si>
  <si>
    <t>Bettocchi R Inner Sheath</t>
  </si>
  <si>
    <t>Bettocchi R Outer Sheath</t>
  </si>
  <si>
    <t>Bipolar and Grasping Forceps 5 Fr</t>
  </si>
  <si>
    <t>FF 151 Lap Protector 150 x 150 mm</t>
  </si>
  <si>
    <t>FF 0706 S Lap Protector 70 x 60 mm</t>
  </si>
  <si>
    <t>FF 0605 S Lap Protector 60 x 60 mm</t>
  </si>
  <si>
    <t>FF 1507 S Lap Protector 150 x 70 mm</t>
  </si>
  <si>
    <t>FF 1005 S Lap Protector 100 x 50 mm</t>
  </si>
  <si>
    <t>ไหมเย็บแผนกสูตินรีเวช (ชั้น 5 เกินแสน)</t>
  </si>
  <si>
    <t>Catgut Chrom No.1 HR 375 ® 37 mm</t>
  </si>
  <si>
    <t>Catgut Chrom No.2/0 HR 26 ® 26 mm</t>
  </si>
  <si>
    <t>ไหมเย็บแผนกจักษุ (ชั้น 5)</t>
  </si>
  <si>
    <t>10/0 Prolene Mixed</t>
  </si>
  <si>
    <t>8/0 Nylon (AU 5) เย็บ Trabeelolutomy</t>
  </si>
  <si>
    <t>5/0 Vicryl S - 24 8.0 mm 1/4C (ตา) เข็มคู่</t>
  </si>
  <si>
    <t>6/0 Vicryl S - 24 8.0 mm 1/4C (ตา) เข็มคู่</t>
  </si>
  <si>
    <t>8/0 Vicryl TG 140-8 6.5 mm.</t>
  </si>
  <si>
    <t>5/0 Surgidac 45 cm</t>
  </si>
  <si>
    <t>วัสดุการแพทย์แผนกจักษุ (ชั้น 5)</t>
  </si>
  <si>
    <t>Slit knife 15°</t>
  </si>
  <si>
    <t>Crescent knife</t>
  </si>
  <si>
    <t>Glass Ball No. 14</t>
  </si>
  <si>
    <t>Glass Ball No. 16</t>
  </si>
  <si>
    <t>Conformer</t>
  </si>
  <si>
    <t>IV Set</t>
  </si>
  <si>
    <t>ถุงมือ Gammex PF Micro-Grip</t>
  </si>
  <si>
    <t>Blade No. 11 (Feather)</t>
  </si>
  <si>
    <t>Flared stand ABS tip for PE</t>
  </si>
  <si>
    <t>High infusion sleeve 0.9 mm</t>
  </si>
  <si>
    <t>I/A Tip 0.3 mm</t>
  </si>
  <si>
    <t>Infinity anterior Vitrectomy pak</t>
  </si>
  <si>
    <t>ชุดสายฉีด silicone oil</t>
  </si>
  <si>
    <t>Silicone oil ชนิด Oxane HD syringe 10 ml</t>
  </si>
  <si>
    <t>ชวด</t>
  </si>
  <si>
    <t xml:space="preserve">PFCL </t>
  </si>
  <si>
    <t>25G Diathermy Probe Disposable</t>
  </si>
  <si>
    <t>Silicone Tire for Scleral buckling ( 287)</t>
  </si>
  <si>
    <t>laser probe 23 G</t>
  </si>
  <si>
    <t>laser probe 25 G</t>
  </si>
  <si>
    <t>silicone tube 2mm</t>
  </si>
  <si>
    <t>Opsite 15 x 28 cm</t>
  </si>
  <si>
    <t>BSS 500 Ml (ขวดแก้ว)</t>
  </si>
  <si>
    <t>แก็ส C3F8</t>
  </si>
  <si>
    <t>วัสดุการแพทย์แผนกจักษุ (อวัยวะเทียม) (ชั้น 5)</t>
  </si>
  <si>
    <t>เลนส์แก้วตาเทียมชนิดพับไม่ได้ (สำหรับทำ SF IOL)</t>
  </si>
  <si>
    <t>เครื่องมือผ่าตัด แผนกจักษุ (ชั้น 5)</t>
  </si>
  <si>
    <t>Eye Speculum (adult)</t>
  </si>
  <si>
    <t>McPherson Forceps</t>
  </si>
  <si>
    <t>Capsulorhexis Forceps</t>
  </si>
  <si>
    <t>Westcott Scissors</t>
  </si>
  <si>
    <t>Corneal Scissors</t>
  </si>
  <si>
    <t>Vannas</t>
  </si>
  <si>
    <t>Barraquer Needle Holder ( 9 mm)</t>
  </si>
  <si>
    <t>Castroviejo Needle Holder (10 mm)</t>
  </si>
  <si>
    <t>Castroviejo Needle Holder c lock(10 mm)</t>
  </si>
  <si>
    <t>Castroviejo Caliper</t>
  </si>
  <si>
    <t>Sinskey hook</t>
  </si>
  <si>
    <t>Lacrimal dilator double end</t>
  </si>
  <si>
    <t>Bowman lacrimal probe double end No.0000 และ000</t>
  </si>
  <si>
    <t>Bowman lacrimal probe double end No.00 และ0</t>
  </si>
  <si>
    <t>Bowman lacrimal probe double end No.1 และ2</t>
  </si>
  <si>
    <t>Lacrimal pigtail (adult)</t>
  </si>
  <si>
    <t>Lacrimal pigtail (child)</t>
  </si>
  <si>
    <t>Slilcone bulb</t>
  </si>
  <si>
    <t>Adaptor for Silivone buib</t>
  </si>
  <si>
    <t>Chalazion Clamp (เล็ก)</t>
  </si>
  <si>
    <t>Simcoe</t>
  </si>
  <si>
    <t>Container tray ใส่เครื่องมือ retina</t>
  </si>
  <si>
    <t>Container tray 1 ชั้น</t>
  </si>
  <si>
    <t>Container tray 1 ชั้น เล็ก</t>
  </si>
  <si>
    <t>สายจี้ bipolar ใช้กับเครื่อง Bovie รุ่น Aaron 950 ชนิด dispossable</t>
  </si>
  <si>
    <t>Corneal Forceps ( 0.12 mm )</t>
  </si>
  <si>
    <t>Eye Speculum c lock (adult)</t>
  </si>
  <si>
    <t>Contac lens wide</t>
  </si>
  <si>
    <t>ชุดเครื่องมือผ่าตัดต้อเนื้อ แผนกจักษุ (ชั้น 5)</t>
  </si>
  <si>
    <t>Corneal Forceps ( 0.12 Forceps)</t>
  </si>
  <si>
    <t>Bishop forceps</t>
  </si>
  <si>
    <t>McPherson forceps (E2002)</t>
  </si>
  <si>
    <t>เครื่องมือ Retina (ชั้น 5)</t>
  </si>
  <si>
    <t>Baraquer holder E3828</t>
  </si>
  <si>
    <t>Baraquer holder c lock (E3850)</t>
  </si>
  <si>
    <t>eye speculum c lock</t>
  </si>
  <si>
    <t>Advanced Disposable Forceps tip 23 GA</t>
  </si>
  <si>
    <t>Advanced Disposable Forceps tip 25 GA</t>
  </si>
  <si>
    <t>23 G scissors</t>
  </si>
  <si>
    <t>25 G scissors</t>
  </si>
  <si>
    <t>Revolution Handle red</t>
  </si>
  <si>
    <t>23 G soft tip</t>
  </si>
  <si>
    <t>25 G soft tip</t>
  </si>
  <si>
    <t>รายการเกินแสน</t>
  </si>
  <si>
    <t>ไหมเย็บแผนกจักษุ (ชั้น 5 เกินแสน)</t>
  </si>
  <si>
    <t>Nylon 10/0 C - 3 Double 6 mm. ( ตา ) ยาว 30 cm</t>
  </si>
  <si>
    <t>วัสดุการแพทย์แผนกจักษุ (อวัยวะเทียม) (ชั้น 5 เกินแสน)</t>
  </si>
  <si>
    <t>เลนส์แก้วตาเทียมชนิดพับได้ (Three Pieces)</t>
  </si>
  <si>
    <t>เลนส์แก้วตาเทียมชนิดพับได้ (Single Piece)</t>
  </si>
  <si>
    <t>เลนส์แก้วตาเทียมชนิดแข็ง พับไม่ได้</t>
  </si>
  <si>
    <t>วัสดุการแพทย์แผนกจักษุ (ชั้น 5 เกินแสน)</t>
  </si>
  <si>
    <t>Knift Phaco 3.0 mm</t>
  </si>
  <si>
    <t>Infinity Multipak pouch (สายน้ำ)</t>
  </si>
  <si>
    <t>Infinity multipak FMS basic</t>
  </si>
  <si>
    <t>Total Plus Pak 23 G</t>
  </si>
  <si>
    <t>Total Plus Pak 25 G</t>
  </si>
  <si>
    <t>Silicone oil ชนิด Oxane 5700 syringe 10 ml</t>
  </si>
  <si>
    <t>Combined pak 23 G</t>
  </si>
  <si>
    <t>Combined pak 25 G</t>
  </si>
  <si>
    <t>ไหมเย็บแผนกศัลยกรรมกระดูก (ชั้น 5)</t>
  </si>
  <si>
    <t>Ultabraid (ไหมเย็บซ่อมเอ็น)</t>
  </si>
  <si>
    <t>วัสดุการแพทย์ศัลยกรรมกระดูก (ชั้น 5)</t>
  </si>
  <si>
    <t>Bone Cement ผสม Antibiotic</t>
  </si>
  <si>
    <t>Hydroxyapatite 5 cc</t>
  </si>
  <si>
    <t>Ioban 35 x35 cm</t>
  </si>
  <si>
    <t>U-Drap sheet (30 ชิ้น /กล่อง)</t>
  </si>
  <si>
    <t>Arthroscope sheet</t>
  </si>
  <si>
    <t>Shoulder split sheet with pouch</t>
  </si>
  <si>
    <t>Knee Drap</t>
  </si>
  <si>
    <t>Hip Drape with pouch</t>
  </si>
  <si>
    <t>Cesarean section sheet with pouch</t>
  </si>
  <si>
    <t>Stockinate 7.5 x 20 m ( 3 นิ้ว )</t>
  </si>
  <si>
    <t>Stockinate 10 x 20 m ( 4 นิ้ว )</t>
  </si>
  <si>
    <t>Stockinate 15 x 20 m ( 6 นิ้ว )</t>
  </si>
  <si>
    <t>Stockinate 70 cms</t>
  </si>
  <si>
    <t>Stockinate 100 cms</t>
  </si>
  <si>
    <t>Marker pen</t>
  </si>
  <si>
    <t>ถุงเท้ายาวกันน้ำ Disposable (1 กล่องมี 50 คู่)</t>
  </si>
  <si>
    <t>Gammex Non - Latex PF size 6.5</t>
  </si>
  <si>
    <t>Gammex Non - Latex PF size 7</t>
  </si>
  <si>
    <t>Gammex Non - Latex PF size 7.5</t>
  </si>
  <si>
    <t>Gammex Non - Latex PF size 8</t>
  </si>
  <si>
    <t xml:space="preserve">สายจี้  Hand Swith </t>
  </si>
  <si>
    <t xml:space="preserve">สายจี้ Foot  Swith </t>
  </si>
  <si>
    <t>ผ้าผสมน้ำยาฆ่าเชื้อสำหรับเช็ดทำความสะอาดเครื่องมือในห้องผ่าตัดแบบใช้ครั้งเดียวทิ้ง</t>
  </si>
  <si>
    <t>น้ำยาเช็ดทำความสะอาดพื้นผิว อุปกรณ์ ผนังห้อง แบบ Spray ( Dis Imfectant Detergent foam for Surface )</t>
  </si>
  <si>
    <t>น้ำยาล้างมือเพื่อการผ่าตัด ขนาดบรรจุ 400-500 cc (บรรจุภัณฑ์แบบขวดพลาสติกทรงกลม พร้อมจุกปั๊ม Sterile Pack )</t>
  </si>
  <si>
    <t>วัสดุการแพทย์ศัลยกรรมกระดูก (ชั้น 5 เกินแสน)</t>
  </si>
  <si>
    <t>Ioban 60 x 45 cm</t>
  </si>
  <si>
    <t>เสื้อป้องกันรังสี X-Ray ชนิดเบาผสมทังสเตนแบบเต็มตัว + ปลอกคอกันรังสี</t>
  </si>
  <si>
    <t>เสื้อป้องกันรังสี X-Ray ชนิดเบาผสมทังสเตนแบบแยกท่อนบน - ล่าง + ปลอกคอกันรังสี</t>
  </si>
  <si>
    <t>เครื่องมือผ่าตัด แผนกศัลยกรรมกระดูก (ชั้น 5)</t>
  </si>
  <si>
    <t>Wire cutter large upto 2.5 mm (391.930)</t>
  </si>
  <si>
    <t>Marguard bone rongeur 7 " (KH.1888.20)</t>
  </si>
  <si>
    <t>Reduction Forcep rachet lock 140 mm(399.990) ใช้เป็นคู่</t>
  </si>
  <si>
    <t>Miskion Retractor 22 cm 7 x7 teeth sharp ใช้เป็นคู่</t>
  </si>
  <si>
    <t>399.400 Periostium ด้ามไม้ 6 mm. Slightly curred blade,straight edge</t>
  </si>
  <si>
    <t>399.320 Periostium Str.Sharp Str.edge Sharp 13 mm Wide</t>
  </si>
  <si>
    <t>Radivacdrain Needle No.12</t>
  </si>
  <si>
    <t>KH.1886.17 Mayfield bone Rengeur Curved 17 cm.</t>
  </si>
  <si>
    <t>PANA Spray Plus</t>
  </si>
  <si>
    <t>319.010 Depthgauge For 2.7 m To 4.0 mm</t>
  </si>
  <si>
    <t>Reposition Forcecp L 24 cm (K.H.1722.24 ) ใช้เป็นคู่</t>
  </si>
  <si>
    <t>314.030 Screw Driver Shaft (314.030) for 2.7 to 4.0 Screw เจาะจง AO</t>
  </si>
  <si>
    <t>Selezt Gelpi Laminectomy Retractor with Arm Bent at Right Angle 6 - 7 " (อุปกรณ์ใช้เป็นคู่ )</t>
  </si>
  <si>
    <t>หัวจี้ Bipolar ปลายมน ขนาด 1.5 mm</t>
  </si>
  <si>
    <t>Lambotte Osteot.23-24 cm 6.5 mm Str.</t>
  </si>
  <si>
    <t>Lambotte Osteot.23-24 cm 6.5 mm Curv.</t>
  </si>
  <si>
    <t>Lambotte Osteot.23-24 cm 15 mm Str.</t>
  </si>
  <si>
    <t>Lambotte Osteot.23-24 cm 15 mm Curv.</t>
  </si>
  <si>
    <t>Lambotte Osteot.23-24 cm 10 mm Str.</t>
  </si>
  <si>
    <t>Lambotte Osteot.23-24 cm 10 mm Curv.</t>
  </si>
  <si>
    <t>314.150 Screw Driver Shaft Hexagonal Large</t>
  </si>
  <si>
    <t>Retractor Forcep with Point Large (AO)</t>
  </si>
  <si>
    <t>310.890 Countersink Shaft 3.5 for Quick Coupling</t>
  </si>
  <si>
    <t>PDS -2cm-20 Round Fluted Burr Medium 2.0 mm for Primado</t>
  </si>
  <si>
    <t>PDS -2cm-30 Round Fluted Burr Medium 3.0 mm for Primado</t>
  </si>
  <si>
    <t>PDS -2cm-40 Round Fluted Burr Medium 4.0 mm for Primado</t>
  </si>
  <si>
    <t>PDS -2DM-20 Diamond Burr Medium 2.0 mm for Primado</t>
  </si>
  <si>
    <t>PDS -2DM-40 Diamond Burr Medium 4.0 mm for Primado</t>
  </si>
  <si>
    <t>Pin Cutter ใหญ่ Upto 6 mm</t>
  </si>
  <si>
    <t>PDS-2cm-50 Round Fluted Bur medium 5.0 mm</t>
  </si>
  <si>
    <t>PDS-2DM-50 Diamond Bur Medium 5.0 mm</t>
  </si>
  <si>
    <t>PDS-2CS-20 Round Fluted Bur สั้น 2.0 mm</t>
  </si>
  <si>
    <t>PDS-2CS-40 Round Fluted Bur สั้น 4.0 mm</t>
  </si>
  <si>
    <t>PDS-2CS-50 Round Fluted Bur สั้น 5.0 mm</t>
  </si>
  <si>
    <t>PDS-2DS-20 Diamond Bur สั้น 2.0 mm</t>
  </si>
  <si>
    <t>PDS-2DS-30 Diamond Bur สั้น 3.0 mm</t>
  </si>
  <si>
    <t>PDS-2DS-40 Diamond Bur สั้น 4.0 mm</t>
  </si>
  <si>
    <t>PDS-2DS-50 Diamond Bur สั้น 5.0 mm</t>
  </si>
  <si>
    <t>Freer Elevator 6 mm Sharp /Blunt</t>
  </si>
  <si>
    <t>Freer Elevator 5-5.5 mm Sharp /Blunt</t>
  </si>
  <si>
    <t>CS-0093 Phantom Blade 14 x 50 mm</t>
  </si>
  <si>
    <t>Volkman Bone Curelte L 170 mm Fix 0</t>
  </si>
  <si>
    <t>Volkman Bone Curelte L 170 mm Fix 1</t>
  </si>
  <si>
    <t>Volkman Bone Curelte L 170 mm Fix 2</t>
  </si>
  <si>
    <t>Volkman Bone Curelte L 170 mm Fix 3</t>
  </si>
  <si>
    <t>GBDM 101 Cufftouniquet 2 "</t>
  </si>
  <si>
    <t>GBDM 102 Cufftouniquet 3 "</t>
  </si>
  <si>
    <t>GBDM 104 Cufftouniquet 4 "</t>
  </si>
  <si>
    <t>GBDM 106 Cufftouniquet 6 "</t>
  </si>
  <si>
    <t>Dauble ?Air hose for Miniair pendrive (05.001.083)</t>
  </si>
  <si>
    <t>Distraction Screw L 12 mm</t>
  </si>
  <si>
    <t>Distraction Screw L 14 mm</t>
  </si>
  <si>
    <t>ปลอกคอกันรังสี (Thyroid Sheild</t>
  </si>
  <si>
    <t>399.360 Periostealelevator Slightly Curve Blade4 Round Edg 6 mm</t>
  </si>
  <si>
    <t>399.098 Reduction Forcep with Point Large Ratchet lock L 200 mm</t>
  </si>
  <si>
    <t>314.270 Screw Driver Hexagonal Large with Groov</t>
  </si>
  <si>
    <t>398.226 Peiartienlar Reduction Forcep Medium</t>
  </si>
  <si>
    <t>314.070 Screw Driver Hexagonal Small 2.5 mm with Groov</t>
  </si>
  <si>
    <t>314.060 Holding Sleeve for 314.070,314.020</t>
  </si>
  <si>
    <t>Leksell Still Bone Rongeur Jaw 7 mm L 24 mm</t>
  </si>
  <si>
    <t>อุปกรณ์ดันลำตัวจัดท่าคนไข้ผ่าตัด อะไหล่เตียงผ่าตัด Trumpf ( Lateral Support Trumpf)</t>
  </si>
  <si>
    <t>Screw Driver Hexagonal small 2.5 with groove with Holding Sleave</t>
  </si>
  <si>
    <t>เครื่องมือดัด Reconstruction Plate 3.5 mm/4.5mm</t>
  </si>
  <si>
    <t>Screw Driver Hexagonal Small 2.5 with Groov c Holding Sleeve</t>
  </si>
  <si>
    <t>Chest Roll ขนาดใหญ่ (50 x 18 x 15 ซม.)</t>
  </si>
  <si>
    <t>Chest Roll ขนาดกลาง (50 x 15 x 10 ซม.)</t>
  </si>
  <si>
    <t>Fracture table pad (33 x 30 x 0.8 ซม.)</t>
  </si>
  <si>
    <t xml:space="preserve">ไหมเย็บแผนกหลอดเลือดและหัวใจเทียม CVT (ชั้น 5)
</t>
  </si>
  <si>
    <t>Prolen 3/0 เข็ม Taper Cut 17 mm Double Arm ยาว 90 cm  W 8936</t>
  </si>
  <si>
    <t>Prolen 3/0 เข็ม Round 26 mm Double Arm ยาว 90 cm  W 8522</t>
  </si>
  <si>
    <t>Prolen 4/0 เข็ม Round  Visi-Black 20 mm Double Arm ยาว 90 cm  W 8340</t>
  </si>
  <si>
    <t>Prolen 4/0 เข็ม  Taper Cut 17 mm Double Arm ยาว 90 cm  W 8935</t>
  </si>
  <si>
    <t>Prolen 5/0 เข็ม Round  Visi-Black 13 mm Double Arm ยาว 60 cm  W 8310</t>
  </si>
  <si>
    <t>Prolen 5/0 เข็ม Round  17 mm Double Arm ยาว 90 cm  W 8556</t>
  </si>
  <si>
    <t>Prolen 6/0 เข็ม Round  cc 9.3 mm Double Arm ยาว 60 cm  W 8807</t>
  </si>
  <si>
    <t>Prolen 6/0 เข็ม Taper Cut ชนิด cc 13 mm Double Arm ยาว 60 cm  W 8707</t>
  </si>
  <si>
    <t>Prolene 7/0 เข็ม round ชนิด cc 9.3 mm ยาว 60 cm Double Arm EP8704SLH</t>
  </si>
  <si>
    <t>Prolene 7/0 เข็ม round 9.3 mm ยาว 60 cm Double Arm W 8702</t>
  </si>
  <si>
    <t>Prolene Hemoseal 5/0  Cutting 13 mm ชนิด cc ยาว 60 cm (W8664)</t>
  </si>
  <si>
    <t>Mersilk 0 เข็ม Round 30 mm ยาว 75 cm เข็มเดียว W334 H</t>
  </si>
  <si>
    <t>Ethibond  2/0 เข็ม Tapercut 17 mm ยาว 75 cm W 10B52</t>
  </si>
  <si>
    <t>Ethibond 2/0 เข็ม Taper cut 26 mm ยาว 75 cm  W 10B72</t>
  </si>
  <si>
    <t>Ethibond 2/0 เข็ม Taper cut 17 mm ยาว 90 cm  W 6937</t>
  </si>
  <si>
    <t>Ethibond Excle 2/0 เข็ม Taper cut 26 mm ยาว 90 cm  W 6987</t>
  </si>
  <si>
    <t>วัสดุการแพทย์แผนกหลอดเลือดและหัวใจเทียม CVT (ขั้น 5)</t>
  </si>
  <si>
    <t>Hemostatic  Clip  Size  S</t>
  </si>
  <si>
    <t>Hemostatic  Clip  Size  M</t>
  </si>
  <si>
    <t>Steel  Wire  No. 5</t>
  </si>
  <si>
    <t>Steel  Wire  No. 6</t>
  </si>
  <si>
    <t>Steel  Wire  No. 7</t>
  </si>
  <si>
    <t>Universal  Set  Reinforce  II</t>
  </si>
  <si>
    <t>แผ่น Plate  ผู้ใหญ่ไม่มีสาย</t>
  </si>
  <si>
    <t>Urine Meter 2,500 ml</t>
  </si>
  <si>
    <t>กล่องเข็มเล็กขนาด 20 ช่อง</t>
  </si>
  <si>
    <t>กล่องเข็มใหญ่ขนาด 40 ช่อง</t>
  </si>
  <si>
    <t>Bord PTFE Pledgets  Fectangle  4.8 x 6 mm</t>
  </si>
  <si>
    <t>EGIA  45  AVM  Vasc.Med</t>
  </si>
  <si>
    <t>EGIA  60  AVM  Vasc.Med</t>
  </si>
  <si>
    <t>EGIA  45  AMT  Med. Thick</t>
  </si>
  <si>
    <t>EGIA  60  AMT  Med. Thick</t>
  </si>
  <si>
    <t>EGIA  45  AXT  Extra. Thick</t>
  </si>
  <si>
    <t>EGIA  60  AXT  Extra. Thick</t>
  </si>
  <si>
    <t>Harmomic Synergy Dissecting Hook</t>
  </si>
  <si>
    <t>PTFE  Vascular  Graft   5 mm</t>
  </si>
  <si>
    <t>PTFE  Vascular  Graft   6 mm</t>
  </si>
  <si>
    <t>Enzyme  สำหรับเครื่อง  Ultrasonic  5  ลิตร</t>
  </si>
  <si>
    <t>แกลอน</t>
  </si>
  <si>
    <t>สายระบายของเหลวชนิดนุ่มท่อตรง 28 Fr</t>
  </si>
  <si>
    <t>สายระบายของเหลวชนิดนุ่มท่อตรง 32 Fr</t>
  </si>
  <si>
    <t>สายระบายของเหลวชนิดนุ่มท่อโค้ง 28 Fr</t>
  </si>
  <si>
    <t>สายระบายของเหลวชนิดนุ่มท่อโค้ง 32 Fr</t>
  </si>
  <si>
    <t>Thoracoport</t>
  </si>
  <si>
    <t>Wound  Protector  XS</t>
  </si>
  <si>
    <t>Wound  Protector  S</t>
  </si>
  <si>
    <t>Arterial Filter 125 ml (อุปกรณ์กรองฟอกอากาศทางเดิน</t>
  </si>
  <si>
    <t>Capiox RX 25 with reservoir (ปอดเทียมชนิดเมมเบลน)</t>
  </si>
  <si>
    <t>Tubing pack Adult</t>
  </si>
  <si>
    <t>Blood Cardioplegia Set</t>
  </si>
  <si>
    <t>Hemoconcentrator</t>
  </si>
  <si>
    <t>Pressure Tubing 24"/60 cm (Male-Male)</t>
  </si>
  <si>
    <t>Aortic Cannula Size 6.5 mm (20 French) 3/8" Tubing Connector</t>
  </si>
  <si>
    <t>Cardiotomy Suction</t>
  </si>
  <si>
    <t>Intracardiac Sump</t>
  </si>
  <si>
    <t>Vent Cathter with stylet</t>
  </si>
  <si>
    <t>Cardioplegia Adapters Vessel and aortic root Carnnulae (Multiple Perfusion)</t>
  </si>
  <si>
    <t>Straight Connector 1/2 - 1/2</t>
  </si>
  <si>
    <t>Straight Connector 1/4 - 1/4</t>
  </si>
  <si>
    <t>ACT Tube (หลอดทดสอบการแข็งตัวของเลือด)</t>
  </si>
  <si>
    <t>ลิ้นหัวใจเทียมชนิดจานแบน 2 แผ่น ปิด-เปิด ตำแหน่งเอออร์ติกและไมทรัล</t>
  </si>
  <si>
    <t>ขอบลิ้นหัวใจเทียมในตำแหน่งไมทรัล</t>
  </si>
  <si>
    <t>ขอบลิ้นหัวใจเทียมในตำแหน่งไตรคัสปิด</t>
  </si>
  <si>
    <t>ลิ้นเนื้อเยื่อ  Aortic / Mitral</t>
  </si>
  <si>
    <t>เครื่องมือแพทย์แผนกหลอดเลือดและหัวใจเทียม CVT (ขั้น 5)</t>
  </si>
  <si>
    <t>Set  AVF</t>
  </si>
  <si>
    <t>Sternum  Saw ไร้สาย (แบตเตอรี่)</t>
  </si>
  <si>
    <t>ชุดไฟส่องสวมศีรษะผ่าตัด</t>
  </si>
  <si>
    <t>ชุดเครื่องมือผ่าตัดแบบแผลเล็ก</t>
  </si>
  <si>
    <t xml:space="preserve">ชุดผ่าตัดส่องกล้องอวัยวะในช่องอก (VATS) </t>
  </si>
  <si>
    <t>Set  Open Heart</t>
  </si>
  <si>
    <t>Finochietto  Rib  Spreader  ML</t>
  </si>
  <si>
    <t>Morse  Adult  Sternal  Spreader</t>
  </si>
  <si>
    <t>Rochester  Peon Hemost  Straign</t>
  </si>
  <si>
    <t>Berry  Sternal  Wire  Twister</t>
  </si>
  <si>
    <t>Crawford  Suture  Holding  Ring</t>
  </si>
  <si>
    <t>Sefty  Pin</t>
  </si>
  <si>
    <t>Self -  Retaining  Retractor</t>
  </si>
  <si>
    <t>Cooley  Ped  Sternal  Retractor  3/4" x 5/8"</t>
  </si>
  <si>
    <t>Cooley  Ped  Sternal  Retractor  1-1/8" x 3/4"</t>
  </si>
  <si>
    <t>Implant ทั่วไป Ortho (ชั้น 5)</t>
  </si>
  <si>
    <t>2.01.27.08 Broad DCP Plate</t>
  </si>
  <si>
    <t>Broad DCP Plate 8 รู</t>
  </si>
  <si>
    <t>Broad DCP Plate 9 รู</t>
  </si>
  <si>
    <t>Broad DCP Plate 10 รู</t>
  </si>
  <si>
    <t>Broad DCP Plate 11 รู</t>
  </si>
  <si>
    <t>Broad DCP Plate 12 รู</t>
  </si>
  <si>
    <t>Broad DCP Plate 13 รู</t>
  </si>
  <si>
    <t>2.01.27.09 Narrow DCP Plate</t>
  </si>
  <si>
    <t>Narrow DCP Plate 6 รู</t>
  </si>
  <si>
    <t>Narrow DCP Plate 7 รู</t>
  </si>
  <si>
    <t>Narrow DCP Plate 8 รู</t>
  </si>
  <si>
    <t>Narrow DCP Plate 9 รู</t>
  </si>
  <si>
    <t>Narrow DCP Plate 10 รู</t>
  </si>
  <si>
    <t>Narrow DCP Plate 11 รู</t>
  </si>
  <si>
    <t>Narrow DCP Plate 12 รู</t>
  </si>
  <si>
    <t>2.01.27.10 Small DCP Plate</t>
  </si>
  <si>
    <t>Small DCP Plate 5 รู</t>
  </si>
  <si>
    <t>Small DCP Plate 6 รู</t>
  </si>
  <si>
    <t>Small DCP Plate 7 รู</t>
  </si>
  <si>
    <t>Small DCP Plate 8 รู</t>
  </si>
  <si>
    <t>Small DCP Plate 9 รู</t>
  </si>
  <si>
    <t>Small DCP Plate 10 รู</t>
  </si>
  <si>
    <t>Small DCP Plate 12 รู</t>
  </si>
  <si>
    <t>2.01.27.11 1/3 Tubular Plate</t>
  </si>
  <si>
    <t>1/3 Tubular Plate 6 รู</t>
  </si>
  <si>
    <t>1/3 Tubular Plate 7 รู</t>
  </si>
  <si>
    <t>1/3 Tubular Plate 8 รู</t>
  </si>
  <si>
    <t>1/3 Tubular Plate 9 รู</t>
  </si>
  <si>
    <t>1/3 Tubular Plate 10 รู</t>
  </si>
  <si>
    <t>1/3 Tubular Plate 11 รู</t>
  </si>
  <si>
    <t>1/3 Tubular Plate 12 รู</t>
  </si>
  <si>
    <t>2.01.27.13 T - Buttress</t>
  </si>
  <si>
    <t>T-Buttress Plate 4 รู</t>
  </si>
  <si>
    <t>T-Buttress Plate 5 รู</t>
  </si>
  <si>
    <t>2.01.27.14 T- Plate</t>
  </si>
  <si>
    <t>T-Plate 4 รู</t>
  </si>
  <si>
    <t>T-Plate 5 รู</t>
  </si>
  <si>
    <t>T-Plate 6 รู</t>
  </si>
  <si>
    <t>T-Plate 8 รู</t>
  </si>
  <si>
    <t>2.01.27.15 Small T-Plate</t>
  </si>
  <si>
    <t>Small T-Plate Rt. angle 3 x 3 รู</t>
  </si>
  <si>
    <t>Small T-Plate Rt. angle 4 x 3 รู</t>
  </si>
  <si>
    <t>Small T-Plate Rt. angle 4 x 4 รู</t>
  </si>
  <si>
    <t>Small T-Plate Rt. angle 5 x 3 รู</t>
  </si>
  <si>
    <t>Small T-Plate Rt. angle 5 x 4 รู</t>
  </si>
  <si>
    <t>Small T-Plate oblique angle 3 รู X 3</t>
  </si>
  <si>
    <t>2.01.27.16 4.5 Cortical Screw</t>
  </si>
  <si>
    <t>Cortical Screw 4.5 x 16 mm.</t>
  </si>
  <si>
    <t>Cortical Screw 4.5 x 18 mm.</t>
  </si>
  <si>
    <t>Cortical Screw 4.5 x 20 mm.</t>
  </si>
  <si>
    <t xml:space="preserve">Cortical Screw 4.5 x 22 mm. </t>
  </si>
  <si>
    <t xml:space="preserve">Cortical Screw 4.5 x 24 mm. </t>
  </si>
  <si>
    <t xml:space="preserve">Cortical Screw 4.5 x 26 mm. </t>
  </si>
  <si>
    <t xml:space="preserve">Cortical Screw 4.5 x 28 mm. </t>
  </si>
  <si>
    <t xml:space="preserve">Cortical Screw 4.5 x 30 mm. </t>
  </si>
  <si>
    <t xml:space="preserve">Cortical Screw 4.5 x 32 mm. </t>
  </si>
  <si>
    <t>Cortical Screw 4.5 x 34 mm.</t>
  </si>
  <si>
    <t xml:space="preserve">Cortical Screw 4.5 x 36 mm. </t>
  </si>
  <si>
    <t xml:space="preserve">Cortical Screw 4.5 x 38 mm. </t>
  </si>
  <si>
    <t xml:space="preserve">Cortical Screw 4.5 x 40 mm. </t>
  </si>
  <si>
    <t>Cortical Screw 4.5 x 42 mm.</t>
  </si>
  <si>
    <t>Cortical Screw 4.5 x 44 mm.</t>
  </si>
  <si>
    <t>Cortical Screw 4.5 x 52 mm.</t>
  </si>
  <si>
    <t>Cortical Screw 4.5 x 64 mm.</t>
  </si>
  <si>
    <t>Cortical Screw 4.5 x 70 mm.</t>
  </si>
  <si>
    <t>2.01.27.18 6.5 Cancellous Screw</t>
  </si>
  <si>
    <t>Cancellous Screw 6.5 x 25/16 mm</t>
  </si>
  <si>
    <t>Cancellous Screw 6.5 x 35/16 mm</t>
  </si>
  <si>
    <t>Cancellous Screw 6.5 x 40/16 mm</t>
  </si>
  <si>
    <t>Cancellous Screw 6.5 x 45/16 mm</t>
  </si>
  <si>
    <t>Cancellous Screw 6.5 x 50/16 mm</t>
  </si>
  <si>
    <t>Cancellous Screw 6.5 x 55/16 mm</t>
  </si>
  <si>
    <t>Cancellous Screw 6.5 x 60/16 mm</t>
  </si>
  <si>
    <t>Cancellous Screw 6.5 x 65/16 mm</t>
  </si>
  <si>
    <t>Cancellous Screw 6.5 x 75/16 mm</t>
  </si>
  <si>
    <t>Cancellous Screw 6.5 x 35/32 mm</t>
  </si>
  <si>
    <t>Cancellous Screw 6.5 x 40/32 mm</t>
  </si>
  <si>
    <t>Cancellous Screw 6.5 x 50/32 mm</t>
  </si>
  <si>
    <t>Cancellous Screw 6.5 x 55/32 mm</t>
  </si>
  <si>
    <t>Cancellous Screw 6.5 x 60/32 mm</t>
  </si>
  <si>
    <t>Cancellous Screw 6.5 x 65/32 mm</t>
  </si>
  <si>
    <t>Cancellous Screw 6.5 x 70/32 mm</t>
  </si>
  <si>
    <t>Cancellous Screw 6.5 x 75/32 mm</t>
  </si>
  <si>
    <t>Cancellous Screw 6.5 x 80/32 mm</t>
  </si>
  <si>
    <t>Cancellous Screw 6.5 x 85/32 mm</t>
  </si>
  <si>
    <t>Cancellous Screw Fully 6.5 x 25 mm</t>
  </si>
  <si>
    <t>Cancellous Screw Fully 6.5 x 30 mm</t>
  </si>
  <si>
    <t>Cancellous Screw Fully 6.5 x 35 mm</t>
  </si>
  <si>
    <t>Cancellous Screw Fully 6.5 x 40 mm</t>
  </si>
  <si>
    <t>Cancellous Screw Fully 6.5 x 45 mm</t>
  </si>
  <si>
    <t>Cancellous Screw Fully 6.5 x 50 mm</t>
  </si>
  <si>
    <t>Cancellous Screw Fully 6.5 x 55 mm</t>
  </si>
  <si>
    <t>Cancellous Screw Fully 6.5 x 60 mm</t>
  </si>
  <si>
    <t>Cancellous Screw Fully 6.5 x 80 mm</t>
  </si>
  <si>
    <t>Cancellous Screw Fully 6.5 x 85 mm</t>
  </si>
  <si>
    <t>2.01.27.19 3.5 Small Cortex Screw</t>
  </si>
  <si>
    <t>Small Cortical Screw 3.5 x 12 mm</t>
  </si>
  <si>
    <t>Small Cortical Screw 3.5 x 14 mm</t>
  </si>
  <si>
    <t>Small Cortical Screw 3.5 x 16 mm</t>
  </si>
  <si>
    <t>Small Cortical Screw 3.5 x 18 mm</t>
  </si>
  <si>
    <t>Small Cortical Screw 3.5 x 20 mm</t>
  </si>
  <si>
    <t>Small Cortical Screw 3.5 x 22 mm</t>
  </si>
  <si>
    <t>Small Cortical Screw 3.5 x 24 mm</t>
  </si>
  <si>
    <t>Small Cortical Screw 3.5 x 26 mm</t>
  </si>
  <si>
    <t>Small Cortical Screw 3.5 x 28 mm</t>
  </si>
  <si>
    <t>Small Cortical Screw 3.5 x 30 mm</t>
  </si>
  <si>
    <t>Small Cortical Screw 3.5 x 32 mm</t>
  </si>
  <si>
    <t>Small Cortical Screw 3.5 x 36 mm</t>
  </si>
  <si>
    <t>Small Cortical Screw 3.5 x 38 mm</t>
  </si>
  <si>
    <t>Small Cortical Screw 3.5 x 40 mm</t>
  </si>
  <si>
    <t>Small Cortical Screw 3.5 x 42 mm</t>
  </si>
  <si>
    <t>Small Cortical Screw 3.5 x 55 mm</t>
  </si>
  <si>
    <t>Small Cortical Screw 3.5 x 60 mm</t>
  </si>
  <si>
    <t>Small Cortical Screw 3.5 x 65 mm</t>
  </si>
  <si>
    <t>Small Cortical Screw 3.5 x 70 mm</t>
  </si>
  <si>
    <t>Small Cortical Screw 3.5 x 75 mm</t>
  </si>
  <si>
    <t>Small Cortical Screw 3.5 x 80 mm</t>
  </si>
  <si>
    <t>Small Cancellous Screw Short tread 4.0 x 30 mm</t>
  </si>
  <si>
    <t>Small Cancellous Screw Short tread 4.0 x 40 mm</t>
  </si>
  <si>
    <t>Small Cancellous Screw Short tread 4.0 x 45 mm</t>
  </si>
  <si>
    <t>Small Cancellous Screw Short tread 4.0 x 50 mm</t>
  </si>
  <si>
    <t>Small Cancellous Screw Short tread 4.0 x 55 mm</t>
  </si>
  <si>
    <t>Small Cancellous Screw Short tread 4.0 x 60 mm</t>
  </si>
  <si>
    <t>Small Cancellous Screw Short tread 4.0 x 65 mm</t>
  </si>
  <si>
    <t>Small Cancellous Screw Short tread 4.0 x 70 mm</t>
  </si>
  <si>
    <t>Small Cancellous Screw Short tread 4.0 x 75 mm</t>
  </si>
  <si>
    <t>Small Cancellous Screw Short tread 4.0 x 80 mm</t>
  </si>
  <si>
    <t>Small Cancellous Screw Semi thread 4.0 x 35 mm</t>
  </si>
  <si>
    <t>Small Cancellous Screw Semi thread 4.0 x 40 mm</t>
  </si>
  <si>
    <t>Small Cancellous Screw Semi thread 4.0 x 45 mm</t>
  </si>
  <si>
    <t>Small Cancellous Screw Semi thread 4.0 x 50 mm</t>
  </si>
  <si>
    <t>Small Cancellous Screw Semi thread 4.0 x 55 mm</t>
  </si>
  <si>
    <t>Small Cancellous Screw Semi thread 4.0 x 60 mm</t>
  </si>
  <si>
    <t>Small Cancellous Screw Semi thread 4.0 x 65 mm</t>
  </si>
  <si>
    <t>Small Cancellous Screw Semi thread 4.0 x 70 mm</t>
  </si>
  <si>
    <t>Small Cancellous Screw Semi thread 4.0 x 75 mm</t>
  </si>
  <si>
    <t>Small Cancellous Screw Semi thread 4.0 x 80 mm</t>
  </si>
  <si>
    <t>Small Cancellous Screw Full thread 4.0 x 14 mm</t>
  </si>
  <si>
    <t>Small Cancellous Screw Full thread 4.0 x 16 mm</t>
  </si>
  <si>
    <t>Small Cancellous Screw Full thread 4.0 x 18 mm</t>
  </si>
  <si>
    <t>Small Cancellous Screw Full thread 4.0 x 30 mm</t>
  </si>
  <si>
    <t>Small Cancellous Screw Full thread 4.0 x 36 mm</t>
  </si>
  <si>
    <t>Small Cancellous Screw Full thread 4.0 x 38 mm</t>
  </si>
  <si>
    <t>Small Cancellous Screw Full thread 4.0 x 45 mm</t>
  </si>
  <si>
    <t>Small Cancellous Screw Full thread 4.0 x 50 mm</t>
  </si>
  <si>
    <t>Small Cancellous Screw Full thread 4.0 x 55 mm</t>
  </si>
  <si>
    <t>Small Cancellous Screw Full thread 4.0 x 60 mm</t>
  </si>
  <si>
    <t>Small Cancellous Screw Full thread 4.0 x 70 mm</t>
  </si>
  <si>
    <t>2.01.27.20 DHS Plate with DHS Screw</t>
  </si>
  <si>
    <t>DHS Plate STD 135° 2 รู</t>
  </si>
  <si>
    <t>DHS Plate STD 135° 3 รู</t>
  </si>
  <si>
    <t>DHS lag Screw L 70 mm</t>
  </si>
  <si>
    <t>2.01.27.21 Copression Screw</t>
  </si>
  <si>
    <t>Compression Screw</t>
  </si>
  <si>
    <t>2.01.27.22 Washer</t>
  </si>
  <si>
    <t>Washer 7 mm for Small Screw</t>
  </si>
  <si>
    <t>Washer 13 mm for Small Screw 6.5 mm</t>
  </si>
  <si>
    <t>2.01.27.23 K- Wire</t>
  </si>
  <si>
    <t>K - Wire 0.8 x 150 mm 1 ด้าน</t>
  </si>
  <si>
    <t>K - Wire 1.20 x 150 mm 1 ด้าน</t>
  </si>
  <si>
    <t>K - Wire 1.4x 150 mm 1 ด้าน</t>
  </si>
  <si>
    <t>K - Wire 1.6 x 150 mm 1 ด้าน</t>
  </si>
  <si>
    <t>K - Wire 1.8 x 150 mm 1 ด้าน</t>
  </si>
  <si>
    <t>K - Wire 2.0 x 150 mm 1 ด้าน</t>
  </si>
  <si>
    <t>K - Wire 2.2 x 150 mm 1 ด้าน</t>
  </si>
  <si>
    <t>2.01.27.24 Steiman Pin</t>
  </si>
  <si>
    <t>Steinman pin 2.4 mm x 9 " หรือ 2.5 mm 9"</t>
  </si>
  <si>
    <t>Steinman pin 3.2 mm x 9 "</t>
  </si>
  <si>
    <t>Steinman pin 4.5 mm x 9 "</t>
  </si>
  <si>
    <t>2.01.27.28 External Fixator</t>
  </si>
  <si>
    <t>External fixator Adjust Clamp</t>
  </si>
  <si>
    <t>External fixator open Clamp</t>
  </si>
  <si>
    <t>External fixator single Clamp</t>
  </si>
  <si>
    <t>External fixator Twin Clamp</t>
  </si>
  <si>
    <t>External fixator Tube to tube clamp</t>
  </si>
  <si>
    <t>External Universal Joint two tube clamp</t>
  </si>
  <si>
    <t>External Fixation Rod 11 mm x 200 mm</t>
  </si>
  <si>
    <t>External Fixation Rod 11 mm x 250 mm</t>
  </si>
  <si>
    <t>External Fixation Rod 11 mm x 300 mm</t>
  </si>
  <si>
    <t>External Fixation Rod 11 mm x 400 mm</t>
  </si>
  <si>
    <t>2.01.27.29 Schan Scerw</t>
  </si>
  <si>
    <t>Schan Scerw 5.0x 150mm</t>
  </si>
  <si>
    <t>Schan Scerw 5.0x 175mm</t>
  </si>
  <si>
    <t>2.01.27.30 Drill bit</t>
  </si>
  <si>
    <t>Drill bit 2.5 mm long 180 /155 mm</t>
  </si>
  <si>
    <t xml:space="preserve">Drill bit 2.5 mm สั้น L110/85 mm  (310.250) </t>
  </si>
  <si>
    <t>Drill bit 3.2 mm ยาว 195/170 mm  (310.290)</t>
  </si>
  <si>
    <t xml:space="preserve">Drill bit 3.2 mm สั้น  L 145/120 mm  (310.310) </t>
  </si>
  <si>
    <t>Drill bit 3.5 mm ยาว  195/170 mm (310.370)</t>
  </si>
  <si>
    <t>Drill bit 3.5 mm  L 100/85 mm (310.350)</t>
  </si>
  <si>
    <t>2.01.27.31 Taping</t>
  </si>
  <si>
    <t>Tap for Cancellous Scerw 4.0 mm</t>
  </si>
  <si>
    <t>Tap for Cortex Scerw dia 3.5 mm</t>
  </si>
  <si>
    <t>Tap for Cortex Scerw dia 4.5 mm</t>
  </si>
  <si>
    <t>Tap for Cortex Scerw dia 6.5 mm</t>
  </si>
  <si>
    <t>2.01.27.32 Wirre Coil</t>
  </si>
  <si>
    <t>A - O Wire Coil dia 1.0 mm ตั้งแต่ L 10 m (มีแถบสีบอกตามขนาด )</t>
  </si>
  <si>
    <t>A - O Wire Coil dia 1.25 mm ตั้งแต่ L 10 m (มีแถบสีบอกตามขนาด )</t>
  </si>
  <si>
    <t>A - O Wire Coil dia 1.5 mm ตั้งแต่ L 10 m (มีแถบสีบอกตามขนาด )</t>
  </si>
  <si>
    <t>2.01.27.34 Reconstruction Plate</t>
  </si>
  <si>
    <t>Reconstraction plate 3.5 mm str. 22 รู</t>
  </si>
  <si>
    <t>Reconstraction plate 3.5 mm str. 24 รู</t>
  </si>
  <si>
    <t>Special oil Synthes dispensor (519.970)</t>
  </si>
  <si>
    <t>หมวดเครื่องมือทั่วไป (ชั้น 5)</t>
  </si>
  <si>
    <t>Adson tooth Forceps 5 " ( 12 cms)</t>
  </si>
  <si>
    <t>Adson non tooth Forceps 5 "(12 cms)</t>
  </si>
  <si>
    <t>Arterial clamp โค้ง 5 1/2 นิ้ว ( 14 cms )</t>
  </si>
  <si>
    <t>Arterial clamp ตรง 5 1/2 นิ้ว ( 14 cms )</t>
  </si>
  <si>
    <t>Intestinal Clamp ตรงใหญ่</t>
  </si>
  <si>
    <t>Intestinal Clamp โค้งใหญ่</t>
  </si>
  <si>
    <t>Babcock Forceps 7 1/2" ( 19 cms )</t>
  </si>
  <si>
    <t>Babcock Forceps ยาว 24 cms</t>
  </si>
  <si>
    <t>Iodine cups 6 ออนซ์</t>
  </si>
  <si>
    <t>Kocher clamps โค้ง 20 cms</t>
  </si>
  <si>
    <t>Kocher clamps ตรง 20 cms</t>
  </si>
  <si>
    <t>Long non tooth Forceps 24.5 cms</t>
  </si>
  <si>
    <t>Mayo Scissors 17 cms (BC557R) โค้ง Blunt</t>
  </si>
  <si>
    <t>Metzenbaum Scissiors 11.5 cms (BC165R) โค้ง Blent</t>
  </si>
  <si>
    <t>Metzenbaum Scissiors 18 cms (BC606R) โค้ง Blunt</t>
  </si>
  <si>
    <t>Mosquito clamp 12 cms โค้ง</t>
  </si>
  <si>
    <t>Right Angle 18 cms</t>
  </si>
  <si>
    <t>Right Angle 20 cms</t>
  </si>
  <si>
    <t>Stitch Scissor 11.5 cms ตรง P/B ตรง Sharp</t>
  </si>
  <si>
    <t>Stitch Scissor 13 cms ตรง P/B</t>
  </si>
  <si>
    <t>Stitch Scissor 14.5 cms ตรง P/B</t>
  </si>
  <si>
    <t>Stitch Scissor 15 cms ตรง P/B</t>
  </si>
  <si>
    <t>Suction Tube No. 12</t>
  </si>
  <si>
    <t>Towel Clip 9 cms</t>
  </si>
  <si>
    <t>Needle Holder (ด้ามทอง) 18 cms</t>
  </si>
  <si>
    <t>Blade Handle Skin Graft</t>
  </si>
  <si>
    <t>Needle Holder (ด้ามทอง ) 20 cms</t>
  </si>
  <si>
    <t>ชามรูปไต กลาง 20 cms (8นิ้ว)</t>
  </si>
  <si>
    <t>ชามรูปไต กลาง 25 cms (10 นิ้ว)</t>
  </si>
  <si>
    <t>ชามรูปไต ขนาดใหญ่ 30 cms (12 นิ้ว)</t>
  </si>
  <si>
    <t>Pool suction Tube ขนาดยาว (Dia 4 - 7 mm)</t>
  </si>
  <si>
    <t>US Army Retractor Blade ตรง</t>
  </si>
  <si>
    <t>Radivac Drain Needle No. 12</t>
  </si>
  <si>
    <t>Radivac Drain Needle No. 10</t>
  </si>
  <si>
    <t>Radivac Drain Needle No. 8</t>
  </si>
  <si>
    <t>Gigli Saw Wire ยาว 60 cm</t>
  </si>
  <si>
    <t>ด้าม Gigli Saw Handle (ใช้เป็นคู่)</t>
  </si>
  <si>
    <t>ชุดเครื่องจ่ายถุงหุ้มเท้าอัตโนมัติ</t>
  </si>
  <si>
    <t>ถุงหุ้มรองเท้าแบบใช้แล้วทิ้ง (2000 คู่ /กล่อง</t>
  </si>
  <si>
    <t>2013106-0006</t>
  </si>
  <si>
    <t>Spinal  needle No. 25G X 4.69" BD.®</t>
  </si>
  <si>
    <t>2013106-0007</t>
  </si>
  <si>
    <t>Spinal  needle No. 25G X 3.5" BD.®</t>
  </si>
  <si>
    <t>อยู่ระหว่างขอรหัสใหม่</t>
  </si>
  <si>
    <t>Spinal  needle No. 27G X 4.69" BD.®</t>
  </si>
  <si>
    <t>Epidural (Tuohy) needle  No.18G*</t>
  </si>
  <si>
    <t>TAP Block  cannula</t>
  </si>
  <si>
    <t>2010201-0001</t>
  </si>
  <si>
    <t>Silicone Rebreathing bag 1.5 lt.2.0 lt</t>
  </si>
  <si>
    <t xml:space="preserve"> ใบ</t>
  </si>
  <si>
    <t>2010201-0002</t>
  </si>
  <si>
    <t>Silicone Rebreathing bag 1.0 lt.</t>
  </si>
  <si>
    <t>2010201-0003</t>
  </si>
  <si>
    <t>Silicone Rebreathing bag 0.5 lt.</t>
  </si>
  <si>
    <t>2011202-0001</t>
  </si>
  <si>
    <t>Straight Connector</t>
  </si>
  <si>
    <t xml:space="preserve"> อัน</t>
  </si>
  <si>
    <t>2011202-0004</t>
  </si>
  <si>
    <t>2010201-0008</t>
  </si>
  <si>
    <t xml:space="preserve">Inflatable  face mask  No. 3 </t>
  </si>
  <si>
    <t>2010201-0006</t>
  </si>
  <si>
    <t>Inflatable  face mask  No. 4</t>
  </si>
  <si>
    <t>2010201-0009</t>
  </si>
  <si>
    <t>Inflatable  face mask  No. 5</t>
  </si>
  <si>
    <t>2015403-0001-05</t>
  </si>
  <si>
    <t>RAE   ( Oral ) Tube  No. 3.0 - 5.0</t>
  </si>
  <si>
    <t>2015403-0006-11</t>
  </si>
  <si>
    <t>RAE   ( Oral ) Tube  No. 5.5 - 8.0</t>
  </si>
  <si>
    <t>2015404-0001</t>
  </si>
  <si>
    <t>RAE  ( Nasal ) Tube No. 6.0</t>
  </si>
  <si>
    <t>2015404-0002</t>
  </si>
  <si>
    <t xml:space="preserve">RAE  ( Nasal ) Tube No. 6.5 </t>
  </si>
  <si>
    <t>2015404-0003</t>
  </si>
  <si>
    <t>RAE  ( Nasal ) Tube No. 7.0</t>
  </si>
  <si>
    <t>2015404-0004</t>
  </si>
  <si>
    <t>RAE  ( Nasal ) Tube No. 7.5</t>
  </si>
  <si>
    <t>20156-0003-9</t>
  </si>
  <si>
    <t>Flexible Tube (Reinforce ) No. 3.0 - 8.0</t>
  </si>
  <si>
    <t>2015406-0001</t>
  </si>
  <si>
    <t>MLT.  Tube No.4.0</t>
  </si>
  <si>
    <t>2015406-0002</t>
  </si>
  <si>
    <t>MLT.  Tube No.5.0</t>
  </si>
  <si>
    <t>2015406-0003</t>
  </si>
  <si>
    <t>ET. TUBE No 5.0 uncuff</t>
  </si>
  <si>
    <t>ET. TUBE No 5.5 uncuff</t>
  </si>
  <si>
    <t>2013604-0001</t>
  </si>
  <si>
    <t>Humid  vent ( Adult )</t>
  </si>
  <si>
    <t>2013604-0002</t>
  </si>
  <si>
    <t>Humid  vent ( Ped. )</t>
  </si>
  <si>
    <t>2013604-0009</t>
  </si>
  <si>
    <t>Humid  vent ( Newborn. )</t>
  </si>
  <si>
    <t>2015402-0011</t>
  </si>
  <si>
    <t xml:space="preserve">Flex  Tube </t>
  </si>
  <si>
    <t>Flex Tube เด็ก</t>
  </si>
  <si>
    <t>2015407-0001</t>
  </si>
  <si>
    <t xml:space="preserve">Supraglottic Airway No.3 </t>
  </si>
  <si>
    <t>2015407-0002</t>
  </si>
  <si>
    <t xml:space="preserve">Supraglottic Airway No.4 </t>
  </si>
  <si>
    <t>2010201-0014</t>
  </si>
  <si>
    <t>Larygeal mask Airway No. 2.0</t>
  </si>
  <si>
    <t>2010201-0015</t>
  </si>
  <si>
    <t>Larygeal mask Airway No. 2.5</t>
  </si>
  <si>
    <t>2010201-0016</t>
  </si>
  <si>
    <t>Larygeal mask Airway No. 3.0</t>
  </si>
  <si>
    <t>2010201-0017</t>
  </si>
  <si>
    <t>Larygeal mask Airway No. 4.0</t>
  </si>
  <si>
    <t>20302-0002</t>
  </si>
  <si>
    <t xml:space="preserve">ชุดดมยาเด็กโต Ohm's set </t>
  </si>
  <si>
    <t>41202-0009</t>
  </si>
  <si>
    <t xml:space="preserve">ชุดดมยาสลบ  เด็กเล็ก </t>
  </si>
  <si>
    <t>2016201-0117</t>
  </si>
  <si>
    <t>ชุดดมยาสลบ   ผู้ใหญ่</t>
  </si>
  <si>
    <t>2013605-0016</t>
  </si>
  <si>
    <t>Invasive Monitoring Transducer</t>
  </si>
  <si>
    <t>2012405-0006</t>
  </si>
  <si>
    <t>2013605-0015</t>
  </si>
  <si>
    <t>Gas Sensor   ( Spirolox)</t>
  </si>
  <si>
    <t>41281-0002</t>
  </si>
  <si>
    <t>Water tap  สำหรับเครื่องดมยาสลบ</t>
  </si>
  <si>
    <t xml:space="preserve">Sampling line Set </t>
  </si>
  <si>
    <t>2016102-0022</t>
  </si>
  <si>
    <t>20309-0007</t>
  </si>
  <si>
    <t>Hb 301 microcuvette</t>
  </si>
  <si>
    <t>EKG.Electrode with Foam Tape and Sticky Gel รุ่น 2560</t>
  </si>
  <si>
    <t>EKG.Electrode newborn</t>
  </si>
  <si>
    <t>Underbody neonate (10/case) blanket</t>
  </si>
  <si>
    <t>Underbody pediatric(10/case) blanket</t>
  </si>
  <si>
    <t>Underbody adult (10/case) blanket</t>
  </si>
  <si>
    <t>Spinal underbody (5/case) blanket</t>
  </si>
  <si>
    <t>Multi position upperbody (10/case) blanket</t>
  </si>
  <si>
    <t>Micro extension 50 cm.</t>
  </si>
  <si>
    <t>Micro extension 120  cm.</t>
  </si>
  <si>
    <t>Silicone face Mask  No 00</t>
  </si>
  <si>
    <t>2013606-0010</t>
  </si>
  <si>
    <t>Silicone face Mask  No 0</t>
  </si>
  <si>
    <t>2013606-0011</t>
  </si>
  <si>
    <t>Silicone face Mask  No 1</t>
  </si>
  <si>
    <t>วัสดุการแพทย์ CVT</t>
  </si>
  <si>
    <t>Micro extension 120  cm. (สายแข็ง)</t>
  </si>
  <si>
    <t xml:space="preserve">Arterial Catheter Minikit 18 GA </t>
  </si>
  <si>
    <t xml:space="preserve">Arterial Catheter Minikit 20 GA </t>
  </si>
  <si>
    <t>pressure tubing 36 นิ้ว</t>
  </si>
  <si>
    <t>Transducer 2 ทาง</t>
  </si>
  <si>
    <t>Optiva IV catheter   No.16X 1.25 " (32 mm.)</t>
  </si>
  <si>
    <t>Optiva IV catheter   No.18 X1.25" ( 32 mm.)</t>
  </si>
  <si>
    <t>Optiva IV catheter No.20  X1.75 "( 45 mm.)</t>
  </si>
  <si>
    <t>เข็ม Jelco No.14</t>
  </si>
  <si>
    <t>เข็ม Jelco No.16</t>
  </si>
  <si>
    <t>เข็ม Jelco No.18</t>
  </si>
  <si>
    <t>เข็ม Jelco No.20</t>
  </si>
  <si>
    <t>เข็ม Jelco No.22</t>
  </si>
  <si>
    <t>เข็ม Jelco No.24</t>
  </si>
  <si>
    <t xml:space="preserve">Two lumen Central venous catheter Ped. Fr.4  </t>
  </si>
  <si>
    <t>Two lumen Central venous catheter Ped. Fr.5</t>
  </si>
  <si>
    <t>Multiple lumen Central venous catheter Ped. Fr.5.5</t>
  </si>
  <si>
    <t>Multiple lumen Central venous catheter Ped. Fr.7</t>
  </si>
  <si>
    <t>Spring-Wire Guide ขนาด 0.018"</t>
  </si>
  <si>
    <t>Spring-Wire Guide ขนาด  0.032"</t>
  </si>
  <si>
    <t>Endobroncheal tube No.35 Lt.</t>
  </si>
  <si>
    <t>Endobroncheal tube No.37 Lt.</t>
  </si>
  <si>
    <t>Thermodilution  Venous Infusion Port (VIP)CatheterFr 7.5X 110cm.</t>
  </si>
  <si>
    <t xml:space="preserve">Percutaneous Sheath Introducer set  </t>
  </si>
  <si>
    <t>Silk 2/0 ชนิดติดเข็ม  cutting 3/8 c 24-26mm. 75 cm.</t>
  </si>
  <si>
    <t>Silk 3/0 ชนิดติดเข็ม  cutting 3/8 c  19mm. 45 cm.</t>
  </si>
  <si>
    <t>จุก BIOPSY VALVE สำหรับกล้อง FUJINON</t>
  </si>
  <si>
    <t>จุก AIR WATER สำหรับกล้อง FUJINON</t>
  </si>
  <si>
    <t>จุก SUCTION สำหรับกล้อง FUJINON</t>
  </si>
  <si>
    <t>น้ำยา ENZYNE เครื่องล้างSCOPE</t>
  </si>
  <si>
    <t>น้ำยาแช่ฆ่าเชื้อกล้องส่องตรวจ OPA .ชนิดน้ำ (สำหรับเครื่องล้างSCOPE)</t>
  </si>
  <si>
    <t>ชุดMULTI- BAN LIGATOR (MINIPACKขนาด9.5-13. mm.)</t>
  </si>
  <si>
    <t>สายตัดชิ้นเนื้อกระเพาะอาหาร  ชนิด JUMBO CUP.SINGLE-USE</t>
  </si>
  <si>
    <t>สายตัดชิ้นเนื้อกระเพาะอาหาร ชนิด SINGLE USE</t>
  </si>
  <si>
    <t xml:space="preserve">สายตัดชิ้นเนื้อลำไส้ใหญ่ ชนิด SINGLE USE ขนาดJUMBO CUP  </t>
  </si>
  <si>
    <t xml:space="preserve">สายตัดชิ้นเนื้อลำไส้ใหญ่ ชนิด SINGLE USE  </t>
  </si>
  <si>
    <t>สาย AUXILLARY WATER TUBE FOR EVIS EXERA</t>
  </si>
  <si>
    <t>MOUTH GAG</t>
  </si>
  <si>
    <t>แปรงล้างSCOPE แบบยาว</t>
  </si>
  <si>
    <t>แปรงล้างSCOPE แบบสั้น</t>
  </si>
  <si>
    <t>น้ำมันหล่อลื่นอุปกรณ์กล้อง  (SILICONE OIL)</t>
  </si>
  <si>
    <t>ชุดคลิบหนีบห้ามเลือด ชนิด SINGLE USE HEMOCLIP 135 องศา</t>
  </si>
  <si>
    <t xml:space="preserve">เข็มฉีดกระเพาะอาหาร ชนิด SINGLE USE </t>
  </si>
  <si>
    <t>เข็มฉีดลำไส้ไหญ่ ชนิด SINGLE-USE</t>
  </si>
  <si>
    <t>สายจี้APC PROBE DIA.  2.3 mm.ชนิดออกตรง</t>
  </si>
  <si>
    <t>สายจี้APC PROBE DIA. 2.3 mm.ชนิดออกข้าง</t>
  </si>
  <si>
    <t>สาย  CLEAR GRASP SNARE  ขนาด 10 mm.</t>
  </si>
  <si>
    <t>สาย CLEAR GRASP SNARE  ขนาด 24 mm.</t>
  </si>
  <si>
    <t>สาย CLEAR GRASP SNARE  ขนาด 30 mm.</t>
  </si>
  <si>
    <t>ชุดอุปกรณ์ฉีดน้ำ BIOSHIELD IRRIGATOR</t>
  </si>
  <si>
    <t>ไส้กรองน้ำระบบ RO Membrane ขนาด 4*21 นิ้ว</t>
  </si>
  <si>
    <t xml:space="preserve">สาร RESIN  สำหรับเครื่องกรองน้า </t>
  </si>
  <si>
    <t>สาร CARBON สำหรับเครื่องกรองน้า</t>
  </si>
  <si>
    <t>ไส้กรองน้ำ ขนาด 0.2 ไมครอน</t>
  </si>
  <si>
    <t>ไส้กรองน้ำยาฆ่าเชื้อ 65 ไมครอน</t>
  </si>
  <si>
    <t>ไส้กรองอากาศ ขนาด 0.2 ไมครอน</t>
  </si>
  <si>
    <t>ชุดตรวจ HELICOBACTER PYLORI UREASE TEST</t>
  </si>
  <si>
    <t>จุก BIOPSY VALVE SEMI-DISPOSABLE สำหรับกล้อง OLYMPUS</t>
  </si>
  <si>
    <t>ชุดตรวจสอบคุณภาพกล้อง (CLEAN-TRACE ATP SURFACETEST 100 TEST )</t>
  </si>
  <si>
    <t>ชุดตรวจสอบคุณภาพกล้อง  (CLEAN-TRACE ATP WATERTEST 100 TEST )</t>
  </si>
  <si>
    <t>ชุดตรวจสอบโปรตีนในกล้องส่องตรวจ CLEAN-TRACE PROTEIN TEST</t>
  </si>
  <si>
    <t>SINGLE-USE BITE  BLOCK</t>
  </si>
  <si>
    <t>สายต่อ SUCTION ชนิดม้วน</t>
  </si>
  <si>
    <t>สายต่อ SUCTION ชนิดSTERILE สำหรับBRONCHOSCOPE ยาว 3 เมตร</t>
  </si>
  <si>
    <t>สายต่อแผ่นPLATE สำหรับเครื่อง จี้ห้ามเลือด APC</t>
  </si>
  <si>
    <t>ชุด PEG</t>
  </si>
  <si>
    <t>ชุดอุปกรณ์ห้ามเลือด (HEMOSPRAY)</t>
  </si>
  <si>
    <t>แปรงล้างกล้องและอุปกรณ์ (CLEANING BRUSH ชนิด DOUBLE-SIDED)</t>
  </si>
  <si>
    <t>ชุดบอลลูนขยายหลอดอาหาร (QUANTRUM TTC BALLOON DILATOR12MM/8CM.)</t>
  </si>
  <si>
    <t>ชุดบอลลูนขยายหลอดอาหาร (QUANTRUM TTC BALLOON DILATOR14MM/8CM.)</t>
  </si>
  <si>
    <t>ชุดบอลลูนขยายหลอดอาหาร (QUANTRUM TTC BALLOONDILATOR16MM/8CM)</t>
  </si>
  <si>
    <t>ชุดบอลลูนขยายหลอดอาหาร (QUANTRUM TTC BALLOON DILATOR18MM/8CM)</t>
  </si>
  <si>
    <t>ชุดบอลลูนขยายหลอดอาหาร (QUANTRUM TTC BALLOONDILATOR20MM/8CM)</t>
  </si>
  <si>
    <t>ชุดบอลลูนขยายลำไส้ใหญ่ (QUANTRUM TTC BALLOON COLONIC DILATOR12MM/5.5CM)</t>
  </si>
  <si>
    <t>ชุดบอลลูนขยายลำไส้ใหญ่ (QUANTRUM TTC BALLOONCOLONIC DILATOR14MM/5.5CM)</t>
  </si>
  <si>
    <t>ชุดบอลลูนขยายลำไส้ใหญ่ (QUANTRUM TTC BALLOON COLONIC DILATOR16MM/5.5CM)</t>
  </si>
  <si>
    <t>ชุดบอลลูนขยายลำไส้ใหญ่ (QUANTRUM TTC BALLOON COLONIC DILATOR 18MM/5.5CM)</t>
  </si>
  <si>
    <t>ชุดบอลลูนขยายลำไส้ใหญ่ (QUANTRUM TTC BALLOON COLONIC DILATOR 20MM/5.5CM)</t>
  </si>
  <si>
    <t>ชุดด้ามขยาย (ALLIANCE 2 HANDLE)</t>
  </si>
  <si>
    <t>ชุดควบคุมแรงดัน (ALLIANCE SYRINGE WITH GAUGE)</t>
  </si>
  <si>
    <t>อุปกรณ์ถ่างขยายหลอดอาหาร (ESOPHAGEAL STENT)</t>
  </si>
  <si>
    <t>มิเตอร์วัดความชื้นและอุณหภูมิ</t>
  </si>
  <si>
    <t>ชุดถ่างขยายทางเดินอาหาร 3 จังหวะ (Hercules 3 stage GI BALLOON DI.18-19-20 mm)</t>
  </si>
  <si>
    <t>ชุดถ่างขยายทางเดินอาหาร 3 จังหวะ (Hercules 3 stage GI BALLOON DI.15-16.5-18  mm)</t>
  </si>
  <si>
    <t>ชุดถ่างขยายทางเดินอาหาร 3 จังหวะ (Hercules 3 stage GI BALLOON DI.12-13.5-15 mm.)</t>
  </si>
  <si>
    <t>ชุดบอลลูนถ่างขยายหูรูดกระเพาะอาหารส่วนล่าง (Achalasia Ballon Dilator)</t>
  </si>
  <si>
    <t>สายคีบสิ่งแปลกปลอมชนิด Rat tooth EMR.DI.2.8</t>
  </si>
  <si>
    <t>สายคีบสิ่งแปลกปลอมชนิด Penta pod  DI 2.8 mm.</t>
  </si>
  <si>
    <t>สายคีบสิ่งแปลกปลอมชนิด Grasping forcep แบบ reuse V-shaped DI.2.0 mm</t>
  </si>
  <si>
    <t>สายคีบสิ่งแปลกปลอมชนิด Basket forcepชนิดRE-use FG-16L-1B.FOR STOMACH</t>
  </si>
  <si>
    <t>สายคีบสิ่งแปลกปลอมชนิด Basket forcep แบบ RE-use FG-16U-1B.FOR COLON</t>
  </si>
  <si>
    <t>สายคีบสิ่งแปลกปลอมชนิด Foreign body removal snare FG-36D.B.DI1.2 mm.</t>
  </si>
  <si>
    <t>สายตัดชิ้นเนื้อชนิด Crescent electrosurgical snare ชนิด SOFT WIRE 2300 mm.</t>
  </si>
  <si>
    <t>ด้ามคีบสิ่งแปลกชนิด REUSE HANDLE FOR BASKET</t>
  </si>
  <si>
    <t>สายคีบสิ่งแปลกปลอมชนิด Grasping forcep แบบ Rat tooth FG-14P-1.lengh1900/2.0 mm.</t>
  </si>
  <si>
    <t>ด้ามคีบสิ่งแปลกปลอมชนิด FG HANDLE MH-479</t>
  </si>
  <si>
    <t>สายคีบสิ่งแปลกปลอมชนิด Grasping forcep แบบBASKET FG-17K-1B.DI.2.0 mm.</t>
  </si>
  <si>
    <t>ชุดสายห้ามเลือดชนิด BIPOLAR HEMOSTATIC PROBE แบบ DUAL PLUG</t>
  </si>
  <si>
    <t>ชุดกรองชิ้นเนื้อผ่านกล้องส่องตรวจ (POLYP TRAP)</t>
  </si>
  <si>
    <t>ชุดสายลากนิ่วและสิ่งแปลกปลอมชนิด STONE RETRIEVAL BALLOON</t>
  </si>
  <si>
    <t>สายคีบสิ่งแปลกปลอมชนิด ROT NET RETRIEVER</t>
  </si>
  <si>
    <t>สายตัดก้อนเนื้อชนิดหมุนปรับองศาใด้ (ROTATOR ROTABLE POLYPECTOMY SNARE)</t>
  </si>
  <si>
    <t>งานส่องปอดและหลอดลม</t>
  </si>
  <si>
    <t>สายตัดชิ้นเนื้อ BRONCHOSCOPEชนิด SINGLE-USE</t>
  </si>
  <si>
    <t>กรวยเป่าปอดชนิด Filter for KOKO</t>
  </si>
  <si>
    <t>อุปกรณ์เป่าปอดชนิด Mouth piece</t>
  </si>
  <si>
    <t>ฃิ้น</t>
  </si>
  <si>
    <t>แปรงขูดเนื้อเยื่อหลอดลมสำหรับส่งตรวจเชลล์วิทยา (CYTOLOGY BRUSH FOR FOB)</t>
  </si>
  <si>
    <t xml:space="preserve">ผ้ารองกันเปื้อนสำหรับส่องกล้องชนิด BLUE  PAD  </t>
  </si>
  <si>
    <t>ผ้าเช็ดอุปกรณ์กล้องส่องตรวจชนิด V-WIPES</t>
  </si>
  <si>
    <t>สายตัดชิ้นเนื้อกระเพาะอาหารขนาดใหญ่ (RADIAL JAW 4 LARGE CAPACITYfor GASTROSCOPE ชนิดหมุนใด้)</t>
  </si>
  <si>
    <t>สายตัดชิ้นเนื้อลำไส้ใหญ่ขนาดใหญ่ (RADIAL JAW 4 LARGE CAPACITYforCOLONOSCOPE ชนิดหมุนใด้ )</t>
  </si>
  <si>
    <t>สายตัดชิ้นเนื้อกระเพาะอาหารชนิดตัด3ชิ้น (MULTIBITE MULTIPLE BX.for GASTROSCOPE ชนิด 3 bite)</t>
  </si>
  <si>
    <t>สายตัดชิ้นเนื้อลำไส้ใหญ่ชนิดตัด3ชิ้น (MULTIBITE MULTIPLE BX.for COLONOSCOPE ชนิด 3 bite)</t>
  </si>
  <si>
    <t xml:space="preserve">กระบอกฉีดยา ( Syring ) หัวเกลียว 10 ml </t>
  </si>
  <si>
    <t xml:space="preserve">กระบอกฉีดยา ( Syring ) หัวเกลียว 5  ml </t>
  </si>
  <si>
    <t xml:space="preserve">กระบอกฉีดยา ( Syring ) หัวเกลียว 3  ml </t>
  </si>
  <si>
    <t>กระบอกฉีดสีด้วยเครื่อง Injecter</t>
  </si>
  <si>
    <t>ข้อต่อ 3 ทาง( Manifold Three port )</t>
  </si>
  <si>
    <t>เข็มแทงเส้นเลือด ( Needle puncture 18 G)</t>
  </si>
  <si>
    <t>เข็มสำหรับเจาะผนังห้องหัวใจบร็อคเคนโบร (BRK transeptal needle)</t>
  </si>
  <si>
    <t>ชุดอุปกรณ์กระตุ้นหัวใจถาวรแบบสองห้อง ( Dual  pacemaker)</t>
  </si>
  <si>
    <t>ชุดอุปกรณ์กระตุ้นหัวใจถาวรแบบห้องเดียว ( Single peamacker)</t>
  </si>
  <si>
    <t>ชุดอุปกรณ์เจาะเยื่อหุ้มหัวใจ(Pericardiocentesis)</t>
  </si>
  <si>
    <t>ชุดอุปกรณ์แปลงสัญญาณแรงดันเป็นสัญญาณไฟฟ้า(Pressure monitoring dome)</t>
  </si>
  <si>
    <t>ชุดอุปกรณ์พองบอลลูน  ( Indeflator Inflation device )</t>
  </si>
  <si>
    <t>ชุดอุปกรณ์สวนหัวใจใช้แล้วทิ้ง ( Angiography set)</t>
  </si>
  <si>
    <t>ชุดอุปกรณ์สำหรับวางและปล่อยวัสดุสำหรับปิดรูรั่วที่ผนังห้องหัวใจ( Septal Occluder Accesory set )</t>
  </si>
  <si>
    <t>ตะแกรงกรองลิ่มเลือดหลอดเลือดดำใหญ่ (IVC Fillter)</t>
  </si>
  <si>
    <t>ท่อนำสารละลายชนิดทนแรงดัน Pressure  Tubing 12”(M/P)</t>
  </si>
  <si>
    <t>ท่อนำสารละลายชนิดทนแรงดัน Pressure  Tubing 48”(M/P)</t>
  </si>
  <si>
    <t>แผ่นแปะหน้าอกเพื่อรับกระแสไฟฟ้าในการกระตุ้นหัวใจ (External  pacing)</t>
  </si>
  <si>
    <t>พลาสติกคลุมฉากกั้นรังสี</t>
  </si>
  <si>
    <t>ลัง</t>
  </si>
  <si>
    <t>พลาสติกคลุมแผงคอนโทรล</t>
  </si>
  <si>
    <t>วัสดุสำหรับปิดรูรั่วที่ผนังห้องหัวใจ ( Septal Occluder )</t>
  </si>
  <si>
    <t>สายเครื่องกระตุ้นหัวใจชนิดชั่วคราว ( Bipolar)</t>
  </si>
  <si>
    <t>สายเครื่องกระตุ้นหัวใจแบบถาวร( Lead pacemaker)</t>
  </si>
  <si>
    <t>สายต่อสายสวนหัวใจเพื่อรับคลื่นไฟฟ้าภายในห้องหัวใจ( connecting  cable multi electrode catheter)</t>
  </si>
  <si>
    <t>สายลวดนำสายสวน (Guidewire)</t>
  </si>
  <si>
    <t>สายลวดนำสายสวนชนิดมีลักษณะแข็งพิเศษ( Amplatzer Guidwire)</t>
  </si>
  <si>
    <t>สายลวดนำสายสวนชนิดลื่นเป็นพิเศษ (  guidewire 150 cm )</t>
  </si>
  <si>
    <t>สายลวดนำสายสวนชนิดลื่นเป็นพิเศษ (  guidewire 260 cm )</t>
  </si>
  <si>
    <t>สายลวดนำสายสวนเพื่อการขยายหลอดเลือดโคโรนารี่ (PTCA Guidewire)ชนิด CTO</t>
  </si>
  <si>
    <t xml:space="preserve">สายลวดนำสายสวนเพื่อการขยายหลอดเลือดโคโรนารี่ (PTCA Guidewire)ชนิด Elastinite </t>
  </si>
  <si>
    <t xml:space="preserve">สายลวดนำสายสวนเพื่อการขยายหลอดเลือดโคโรนารี่ (PTCA Guidewire)ชนิด Hydrophilic Coating  </t>
  </si>
  <si>
    <t>สายลวดเพื่อวัดความดันภายในหลอดเลือดโคโรนารี่ ( FFR )</t>
  </si>
  <si>
    <t>สายสวนนำเข้าหลอดเลือด ( Intruducer Sheath )</t>
  </si>
  <si>
    <t>สายสวนนำเข้าหลอดเลือดชนิดยาว ( Fast cath Sheath )</t>
  </si>
  <si>
    <t>สายสวนนำเข้าหลอดเลือดชนิดยาว 25  cm  (   Long Intruducer Sheath )</t>
  </si>
  <si>
    <t>สายสวนนำเข้าหลอดเลือดชนิดยาวเป็นพิเศษ (   Long Intruducer Sheath )</t>
  </si>
  <si>
    <t>สายสวนเพื่อการขยายหลอดเลือดโคโรนารี่ด้วยการดูดลิ่มเลือด (Thrombectomy Device)</t>
  </si>
  <si>
    <t xml:space="preserve">สายสวนหัวใจเพื่อการรักษาหลอดเลือดหัวใจตีบชนิดขดลวดเคลือบยาชนิดที่โพลีเมอร์สลายตัวเองได้(Drug Eluting Stent)  </t>
  </si>
  <si>
    <t xml:space="preserve">สายสวนเพื่อการขยายหลอดเลือดแดงโคโรนารี่ด้วยบอลลูน ชนิด Semi compliance  </t>
  </si>
  <si>
    <t>สายสวนเพื่อการขยายหลอดเลือดแดงโคโรนารี่ด้วยบอลลูน ชนิด CTO Balloon</t>
  </si>
  <si>
    <t>สายสวนเพื่อการขยายหลอดเลือดแดงโคโรนารี่ด้วยบอลลูน ชนิด ใบมีดตัด ( cutting balloon)</t>
  </si>
  <si>
    <t>สายสวนและอุปกรณ์เพื่อการขยายลิ้นหัวใจด้วยบอลลูนธรรมดา ( Sizing Balloon)</t>
  </si>
  <si>
    <t>สายสวนและอุปกรณ์เพือการขยายลิ้นหัวใจด้วยไมทรัลวาลว์บอลลูน ( PTMC Balloon Catheter Accura)</t>
  </si>
  <si>
    <t>สายสวนและอุปกรณ์เพื่อการขยายลิ้นหัวใจด้วยไมทรัลวาลว์บอลลูน (LA Guide wier Accura Balloon)</t>
  </si>
  <si>
    <t>สายสวนนำเข้าหลอดเลือดทางแขน (Transradial Introducer Sheath)</t>
  </si>
  <si>
    <t>สายสวนหลอดเลือดแดงเอออตาร์ใช้เพื่อเพิ่มสมรรถภาพหัวใจ  ( IABP )</t>
  </si>
  <si>
    <t>สายสวนหลอดเลือดนำทางเพื่อการขยายหลอดเลือดโคโรนารี่ (Coronary Guiding Catheter)  JL-JR</t>
  </si>
  <si>
    <t>สายสวนหลอดเลือดนำทางเพื่อการขยายหลอดเลือดโคโรนารี่ (Coronary Guiding Catheter) EBU</t>
  </si>
  <si>
    <t>สายสวนหลอดเลือดนำทางเพื่อการขยายหลอดเลือดโคโรนารี่ (Coronary Guiding Catheter) Hetrali</t>
  </si>
  <si>
    <t>สายสวนหลอดเลือดสำหรับเจาะผนังระหว่างห้องหัวใจ (SR,SL serier)</t>
  </si>
  <si>
    <t xml:space="preserve">สายสวนหัวใจเพื่อการรักษาหลอดเลือดหัวใจตีบชนิดขดลวดชนิดหุ้มกราฟ( Coronary Stent graft) </t>
  </si>
  <si>
    <t>สายสวนหลอดเลือดสำหรับฉีดสีหลอดเลือดโคโรนารี ( Diagnotic catheter)</t>
  </si>
  <si>
    <t>สายสวนหัวใจเพื่อรักษาการเต้นผิดจังหวะชนิดธรรมดา( Deflectable abation catheter)</t>
  </si>
  <si>
    <t>สายสวนหัวใจเพื่อวิเคราะห์คลื่นไฟฟ้าภายในห้องหัวใจ (mutipolar eletrode catheter)</t>
  </si>
  <si>
    <t>สายสวนเอนกประสงค์ &lt;Guidezilla&gt;</t>
  </si>
  <si>
    <t>สายสวนเอนกประสงค์ &lt;Finecross micro-catheter&gt;</t>
  </si>
  <si>
    <t>หลอดตรวจวิเคราะห์การแข็งตัวของเลือด( ACT Tube)</t>
  </si>
  <si>
    <t xml:space="preserve">ไหมเย็บชนิดติดเข็ม  (Mersilk ) 2/0  25mm ยาว 45   cm  </t>
  </si>
  <si>
    <t>อุปกรณ์ที่ใช้ในการปิดรูรั่วผนังกั้นหัวใจห้องบน (Atrial Septal Defects)</t>
  </si>
  <si>
    <t>อุปกรณ์เย็บและซ่อมแซมหลอดเลือด ( Angioseal )</t>
  </si>
  <si>
    <t>อุปกรณ์ห้ามเลือดบริเวณมือ ( TR Band )</t>
  </si>
  <si>
    <t>ศูนย์เครื่องช่วยหายใจ</t>
  </si>
  <si>
    <t>งวงช้างสำหรับเครื่องช่วยหายใจ</t>
  </si>
  <si>
    <t>ตัวทำความชื้น (Humidifier VH1500)</t>
  </si>
  <si>
    <t>กล่องใส่อุปกรณ์อะไหล่</t>
  </si>
  <si>
    <t>จุกซิลิโคน</t>
  </si>
  <si>
    <t>งานป้องกันและควบคุมการติดเชื้อ</t>
  </si>
  <si>
    <t>IC1</t>
  </si>
  <si>
    <t xml:space="preserve">หน้ากากกรองอนุภาค (N 95) รุ่น 1870 </t>
  </si>
  <si>
    <t>IC2</t>
  </si>
  <si>
    <t>เจลล้างมือแบบไม่ต้องใช้น้ำ ชนิดใช้แล้วทิ้ง ขนาดบรรจุ 1,200 มิลลิลิตร</t>
  </si>
  <si>
    <t>IC3</t>
  </si>
  <si>
    <t xml:space="preserve">น้ำยาทำลายเชื้อระดับสูง ขนาดบรรจุ 5 กรัม </t>
  </si>
  <si>
    <t>IC4</t>
  </si>
  <si>
    <t xml:space="preserve">เสื้อกาวน์พลาสติกแขนยาวชนิดครึ่งตัว </t>
  </si>
  <si>
    <t>IC6</t>
  </si>
  <si>
    <t>ม่านพลาสติกใสกั้นเตียงผู้ป่วยเชื้อดื้อยา กว้าง 1.80 เมตร ยาว 1.80 เมตร</t>
  </si>
  <si>
    <t>IC8</t>
  </si>
  <si>
    <t xml:space="preserve">ชุดรองรับเสมหะ ขนาดบรรจุ 2 ลิตร </t>
  </si>
  <si>
    <t>IC11</t>
  </si>
  <si>
    <t>ผ้าชุบน้ำยาฆ่าเชื้อสำเร็จรูปสำหรับผู้ป่วยเชื้อดื้อยาและโรคติดต่อ</t>
  </si>
  <si>
    <t>IC12</t>
  </si>
  <si>
    <t>ท่อให้สารละลายทางหลอดเลือดดำชนิดปิดปลายเข็ม           (Surflo II)</t>
  </si>
  <si>
    <t>IC13</t>
  </si>
  <si>
    <t>ที่วางขวดน้ำยาทำลายเชื้อโรคแบบติดผนัง</t>
  </si>
  <si>
    <t>IC14</t>
  </si>
  <si>
    <t>แบบฟอร์มเฝ้าระวังการติดเชื้อ FM -IC-001</t>
  </si>
  <si>
    <t>IC15</t>
  </si>
  <si>
    <t>กระดาษพิมพ์สติ๊กเกอร์พร้อมข้อความ วันเปิดใช้-หมดอายุ บรรจุ 65 ดวงต่อแผ่น</t>
  </si>
  <si>
    <t>หน่วยจ่ายกลาง</t>
  </si>
  <si>
    <t>CSSD2</t>
  </si>
  <si>
    <t>กระดาษทอสังเคราะห์ห่อเครื่องมือแพทย์แบบบาง 70 แกรม(Crepe Paper) ขนาด 24X24 นิ้ว</t>
  </si>
  <si>
    <t>CSSD3</t>
  </si>
  <si>
    <t>กระดาษบันทึกข้อมูลภายในเครื่องนึ่ง Tuttnaer (เครื่องเบอร์ 1 )</t>
  </si>
  <si>
    <t>CSSD4</t>
  </si>
  <si>
    <t>กระดาษบันทึกข้อมูลภายในเครื่องนึ่ง Matachana (เครื่องเบอร์ 5)</t>
  </si>
  <si>
    <t>CSSD5</t>
  </si>
  <si>
    <t>กระดาษบันทึกข้อมูลภายในเครื่องนึ่ง Sodina</t>
  </si>
  <si>
    <t>CSSD6</t>
  </si>
  <si>
    <t>ขวดแก้วใส  10 cc.</t>
  </si>
  <si>
    <t>CSSD7</t>
  </si>
  <si>
    <t>จุกยางสีเทา</t>
  </si>
  <si>
    <t>CSSD8</t>
  </si>
  <si>
    <t xml:space="preserve">ซองบรรจุเวชภัณฑ์ปลอดเชื้อสำหรับอบด้วยความร้อน (Hot Air Roll) ขนาด  4 นิ้ว X 200  เมตร </t>
  </si>
  <si>
    <t>CSSD10</t>
  </si>
  <si>
    <t xml:space="preserve">ซองบรรจุเวชภัณฑ์ปลอดเชื้อสำหรับอบด้วยความร้อน (Hot Air Roll) ขนาด 8 นิ้ว X 200  เมตร </t>
  </si>
  <si>
    <t>CSSD11</t>
  </si>
  <si>
    <t>เทปลอน ขนาด 0.16 มม. X 30 มม. X 8 เมตร</t>
  </si>
  <si>
    <t>CSSD12</t>
  </si>
  <si>
    <t>น้ำยาไฮโดรเจนเปอร์ออกไซด์ พลาสม่า (50 % Hydrogen Peroxide  Plasma  Sterilant )</t>
  </si>
  <si>
    <t>CSSD13</t>
  </si>
  <si>
    <t>น้ำยาล้างเครื่องมือผสมเอนไซม์ สำหรับล้างในเครื่องล้างอัตโนมัติและเครื่องล้างความถี่สูง ชนิดไม่มีฟอง(Enzymatic Detergent-Non Foaming in Auto Washer and Ultrasonic)</t>
  </si>
  <si>
    <t>CSSD17</t>
  </si>
  <si>
    <t>ยางขอบประตู เครื่องอบไอน้ำเครื่อง Sodina ที่ 3 และ 4 (1 ชุด = 2  เส้น)</t>
  </si>
  <si>
    <t>CSSD18</t>
  </si>
  <si>
    <t>ขอบยางประตูเครื่องนึ่งไอน้ำ Tuttnaer (เครื่องเบอร์ 1)</t>
  </si>
  <si>
    <t>CSSD19</t>
  </si>
  <si>
    <t>ขอบยางประตูเครื่องนึ่งไอน้ำ Matachana (เครื่องเบอร์ 5)</t>
  </si>
  <si>
    <t>CSSD20</t>
  </si>
  <si>
    <t>หลอดชีวภาพสำหรับตรวจสอบประสิทธิภาพการทำให้ปราศจากเชื้อด้วยการอบแก๊สไฮโดรเจนเปอร์ออกไซด์พลาสมา (Spore Test) 24 นาที</t>
  </si>
  <si>
    <t>CSSD21</t>
  </si>
  <si>
    <t>หลอดชีวภาพสำหรับตรวจสอบประสิทธิภาพการทำให้ปราศจากเชื้อด้วยการนึ่งไอน้ำ (Spore Test)  24 นาที</t>
  </si>
  <si>
    <t>CSSD22</t>
  </si>
  <si>
    <t xml:space="preserve">หลอดชีวภาพสำหรับตรวจสอบประสิทธิภาพการทำให้ปราศจากเชื้อด้วยการนึ่งไอน้ำ (Spore Test)  3 ชม. </t>
  </si>
  <si>
    <t>CSSD23</t>
  </si>
  <si>
    <t>แผ่นตรวจสอบความผิดพลาดในการรั่วไหลของอากาศ (Bowie- Dick  Test) ( 120 ชิ้น/ กล่อง )</t>
  </si>
  <si>
    <t>CSSD24</t>
  </si>
  <si>
    <t>แผ่นเคมีใช้ทดสอบการทำให้ปราศจากเชื้อด้วยความร้อน (Comply  Dry  Heat) ( 1,000 ชิ้น/ ม้วน)</t>
  </si>
  <si>
    <t>CSSD25</t>
  </si>
  <si>
    <t>แก๊สเอทธีลีนออกไซด์ 100% แบบใช้ครั้งเดียวแล้วทิ้ง (EO Cartridge 4-100)</t>
  </si>
  <si>
    <t>CSSD26</t>
  </si>
  <si>
    <t>ตัวบ่งชี้ทางเคมีภายในเพื่อบ่งบอกประสิทธิภาพการทำให้ปราศจากเชื้อด้วยการอบแก๊สไฮโดรเจนเปอร์ออกไซด์พลาสมา Type 4 (Internal Chemical Indicator for Hydrogen Peroxide Plasma Gas)</t>
  </si>
  <si>
    <t>CSSD27</t>
  </si>
  <si>
    <t>แผ่นตรวจสอบทางเคมีภายในเพื่อควบคุมภายในแต่ละหีบห่ออุปกรณ์เครื่องมือแพทย์ (Comply EO Indicater)</t>
  </si>
  <si>
    <t>CSSD28</t>
  </si>
  <si>
    <t>แปรงขัดล้างสนิมขนไนลอน ด้ามพลาสติก</t>
  </si>
  <si>
    <t>ด้าม</t>
  </si>
  <si>
    <t>CSSD29</t>
  </si>
  <si>
    <t>แปรงขัดล้างเครื่องมือประเภทรู/ท่อ ขนไนลอน ด้ามสเตนเลส ขนาด 4.0 มม.</t>
  </si>
  <si>
    <t>CSSD30</t>
  </si>
  <si>
    <t>แปรงขัดล้างเครื่องมือประเภทรู/ท่อ ขนไนลอน ด้ามสเตนเลส ขนาด 15 มม.</t>
  </si>
  <si>
    <t>CSSD31</t>
  </si>
  <si>
    <t>แถบตรวจสอบการรั่วซึมของซองบรรจุเวชภัณฑ์ทางการแพทย์ (Seal Check)</t>
  </si>
  <si>
    <t>CSSD32</t>
  </si>
  <si>
    <t>ขอบยางประตูเครื่องนึ่งไอน้ำ Tuttnaer (เครื่องเบอร์ 2)</t>
  </si>
  <si>
    <t>CSSD33</t>
  </si>
  <si>
    <t>กระดาษบันทึกข้อมูลภายในเครื่องนึ่ง Tuttnaer(เครื่องเบอร์ 2 )</t>
  </si>
  <si>
    <t>CSSD34</t>
  </si>
  <si>
    <t>กระดาษบันทึกภายในเครื่องอบแก๊สเอทธีลีนออกไซด์ 100% (EO Cartridge 4-100)</t>
  </si>
  <si>
    <t>CSSD35</t>
  </si>
  <si>
    <t>ตัวบ่งชี้ทางชีวภาพของการทำให้ปราศจากเชื้อด้วยการอบแก๊สเอทธิลีนออกไซด์ (EO Spore Test)</t>
  </si>
  <si>
    <t>CSSD36</t>
  </si>
  <si>
    <t>หลอดเคมีตรวจสอบประสิทธิภาพการตกค้างของโปรตีนบนเครื่องมือทางการแพทย์ (Protien Test)</t>
  </si>
  <si>
    <t>หน่วยจ่ายกลางห้องผ่าตัด</t>
  </si>
  <si>
    <t>SOR2</t>
  </si>
  <si>
    <t xml:space="preserve">หลอดชีวภาพสำหรับตรวจสอบประสิทธิภาพการทำให้ปราศจากเชื้อด้วยการอบแก๊สไฮโดรเจนเปอร์ออกไซด์พลาสมา (Spore Test) </t>
  </si>
  <si>
    <t>SOR3</t>
  </si>
  <si>
    <t>SOR4</t>
  </si>
  <si>
    <t>น้ำยาสำหรับทำให้ปราศจากเชื้อด้วยการอบแก๊สไฮโดรเจนเปอร์ออกไซด์พลาสมา (Sterrad Cassette 100 S for Hydrogen Peroxide Plasma Gas) 1 ตลับสามารถใช้งานได้ 5 รอบ</t>
  </si>
  <si>
    <t>ตลับ</t>
  </si>
  <si>
    <t>SOR5</t>
  </si>
  <si>
    <t xml:space="preserve">น้ำยาสำหรับขัดคราบสนิมบนเครื่องมือผ่าตัด </t>
  </si>
  <si>
    <t>SOR6</t>
  </si>
  <si>
    <t>น้ำยาเคลือบเงาเครื่องมือโลหะ</t>
  </si>
  <si>
    <t>SOR7</t>
  </si>
  <si>
    <t>สเปรย์หล่อลื่นข้อต่อเครื่องผ่าตัดชนิดเครื่องมือโลหะ (Instrument Oil)</t>
  </si>
  <si>
    <t>SOR8</t>
  </si>
  <si>
    <t>ตัวบ่งชี้ทางเคมีภายในเพื่อบ่งบอกประสิทธิภาพการทำให้ปราศจากเชื้อด้วยการนึ่งไอน้ำร้อน Type 5 (Internal Chemical Indicator for Steam)</t>
  </si>
  <si>
    <t>SOR9</t>
  </si>
  <si>
    <t>SOR10</t>
  </si>
  <si>
    <t>SOR11</t>
  </si>
  <si>
    <t>ถุงมือยางแบบหนากระชับถึงข้อศอกสำหรับปฏิบัติงานในห้องล้างเครื่องมือเบอร์ S (Extra Long Size.S)</t>
  </si>
  <si>
    <t>SOR12</t>
  </si>
  <si>
    <t>ถุงมือยางแบบหนากระชับถึงข้อศอกสำหรับปฏิบัติงานในห้องล้างเครื่องมือเบอร์ M (Extra Long Size.M)</t>
  </si>
  <si>
    <t>SOR13</t>
  </si>
  <si>
    <t>ที่คลุมรองเท้าพีวีซีสำหรับปฏิบัติงานในห้องบรรจุหีบห่อและห้องทำให้ปราศจากเชื้อด้วยการอบแก๊สไฮโดรเจนเปอร์ออกไซด์พลาสมา</t>
  </si>
  <si>
    <t>SOR14</t>
  </si>
  <si>
    <t>SOR15</t>
  </si>
  <si>
    <t>แปรงขัดล้างสนิมขนทองเหลือง ด้ามพลาสติก</t>
  </si>
  <si>
    <t>SOR16</t>
  </si>
  <si>
    <t>แปรงขัดล้างสนิมขนสเตนเลส ด้ามพลาสติก</t>
  </si>
  <si>
    <t>SOR17</t>
  </si>
  <si>
    <t>แปรงขัดล้างเครื่องมือประเภทรู/ท่อ ขนไนลอน ด้าม สเตนเลส ขนาด 1.1 มม.</t>
  </si>
  <si>
    <t>SOR18</t>
  </si>
  <si>
    <t>แปรงขัดล้างเครื่องมือประเภทรู/ท่อ ขนไนลอน ด้าม สเตนเลส ขนาด 4.0 มม.</t>
  </si>
  <si>
    <t>SOR19</t>
  </si>
  <si>
    <t>แปรงขัดล้างเครื่องมือประเภทรู/ท่อ ขนไนลอน ด้าม สเตนเลส ขนาด 15 มม.</t>
  </si>
  <si>
    <t>SOR20</t>
  </si>
  <si>
    <t>ไส้กรองน้ำระบบอาร์โอ (RO) แบบหยาบ ยาว 20 นิ้ว</t>
  </si>
  <si>
    <t>SOR21</t>
  </si>
  <si>
    <t>SOR22</t>
  </si>
  <si>
    <t>แปรงขัดล้างเครื่องมือประเภทรู/ท่อ ขนไนลอน ด้าม สเตนเลส ขนาด 7.0 มม.</t>
  </si>
  <si>
    <t>SOR24</t>
  </si>
  <si>
    <t>SOR25</t>
  </si>
  <si>
    <t>สเปรย์หล่อลื่นข้อต่อเครื่องผ่าตัดชนิดเครื่องมือไฟฟ้า (Power Oil)</t>
  </si>
  <si>
    <t>SOR26</t>
  </si>
  <si>
    <t>แผ่นคราบเลือดเทียมสำหรับตรวจสอบประสิทธิภาพการล้างของเครื่องล้างอัตโนมัติทุกรอบ (Cleaning Indicator)</t>
  </si>
  <si>
    <t>SOR27</t>
  </si>
  <si>
    <t>แผ่นคราบเลือดมนุษย์สำหรับตรวจสอบประสิทธิภาพของเครื่องล้างอัตโนมัติทุกสัปดาห์ (TOSI)</t>
  </si>
  <si>
    <t>SOR28</t>
  </si>
  <si>
    <t>หลอดเคมีสำหรับตรวจสอบประสิทธิภาพของเครื่องล้างความถี่สูงอัตโนมัติ (Sono Check)</t>
  </si>
  <si>
    <t>SOR29</t>
  </si>
  <si>
    <t>ปากกาเคมีไร้สารพิษ (Non-Toxic Pen)</t>
  </si>
  <si>
    <t>SOR30</t>
  </si>
  <si>
    <t>SOR31</t>
  </si>
  <si>
    <t>หลอดเคมีสำหรับตรวจวัดปริมาณสารพลังงานตกค้างบนเครื่องมือแพทย์ชนิดพื้นผิว (Adenosine Triphosphate Surface Test)</t>
  </si>
  <si>
    <t>SOR32</t>
  </si>
  <si>
    <t>ห่วงพลาสติกสำหรับล็อคกล่องเครื่องมือผ่าตัด (Plastic Seal for Container)</t>
  </si>
  <si>
    <t>SOR33</t>
  </si>
  <si>
    <t>แผ่นตัวชี้วัดทางเคมีสำหรับติดกล่องเครื่องมือผ่าตัด (Container Lebel with Steam Indicator)</t>
  </si>
  <si>
    <t>SOR34</t>
  </si>
  <si>
    <t>แผ่นกรองอากาศกล่องเครื่องมือผ่าตัด (Container Paper Filter)</t>
  </si>
  <si>
    <t>SOR35</t>
  </si>
  <si>
    <t>สเปรย์สำหรับทำความสะอาดคราบเทปกาวบริเวณกล่องเครื่องมือผ่าตัด</t>
  </si>
  <si>
    <t>SOR36</t>
  </si>
  <si>
    <t>ปลอกซิลิโคนป้องกันคมของอุปกรณ์ผ่าตัด</t>
  </si>
  <si>
    <t>SOR37</t>
  </si>
  <si>
    <t>กระดาษทางการแพทย์สำหรับกางเครื่องมือผ่าตัด</t>
  </si>
  <si>
    <t>480</t>
  </si>
  <si>
    <t>960</t>
  </si>
  <si>
    <t>lane</t>
  </si>
  <si>
    <t>กรัม</t>
  </si>
  <si>
    <t>การทดสอบ</t>
  </si>
  <si>
    <t>3.2% sodium citrate Vacuum tube (12-13*75 mm)</t>
  </si>
  <si>
    <t>60ml.Container Green Cap</t>
  </si>
  <si>
    <t>มล.</t>
  </si>
  <si>
    <t>กรวยแก้ว 15 ซม.</t>
  </si>
  <si>
    <t>กระดาษเช็ดเลนส์</t>
  </si>
  <si>
    <t>กล่องเก็บสไสด์(พลาสติก)</t>
  </si>
  <si>
    <t>กล่อง UV สำหรับอ่านผล G6PD</t>
  </si>
  <si>
    <t>ขวดน้ำตาลพร้อมฝาปิด ขนาด 15 ml.</t>
  </si>
  <si>
    <t>ขวดใสพร้อมฝาปิด(ขนาด 120 ml)</t>
  </si>
  <si>
    <t>1</t>
  </si>
  <si>
    <t>ขวดใสพร้อมฝาปิด(ขนาด 20 ml)</t>
  </si>
  <si>
    <t>เข็มเจาะโลหิตจากปลายนิ้ว</t>
  </si>
  <si>
    <t>เข็มเจาะโลหิตจากปลายนิ้ว ผู้บริจาคโลหิต</t>
  </si>
  <si>
    <t>ชุดการตรวจ Ketone ในเลือด</t>
  </si>
  <si>
    <t>ชุดเจาะเก็บเกล็ดโลหิตด้วยเครื่องตรวจอัตโนมัติ (Platelet Apheresis Kit)</t>
  </si>
  <si>
    <t>ชุดตรวจความเข้มข้นฮีโมโกลบินของโลหิต</t>
  </si>
  <si>
    <t>การทอสอบ</t>
  </si>
  <si>
    <t>กล่่อง</t>
  </si>
  <si>
    <t>แผ่่น</t>
  </si>
  <si>
    <t>ชุดตรวจหนอนพยาธิสำหรับห้องปฏิบัติการ</t>
  </si>
  <si>
    <t>ชุดตรวจ ESR</t>
  </si>
  <si>
    <t>ชุดทดสอบความไวของยา colistin ต่อเชื้อจุลชีพ</t>
  </si>
  <si>
    <t>ชุดทดสอบ Group of  streptococus</t>
  </si>
  <si>
    <t>ชุดน้ำยาตรวจวัดแก๊สในเลือด</t>
  </si>
  <si>
    <t>ชุดน้ำยาตรวจหาปริมาณ CD4 ในกระแสเลือด</t>
  </si>
  <si>
    <t>ชุด Primer สำหรับตรวจเชื้อ Mycobacterium tuberculosis</t>
  </si>
  <si>
    <t>ชุด Primer สำหรับ alpha - thalassemia 1 (SEA, THAI)</t>
  </si>
  <si>
    <t>ชุด Primer สำหรับ alpha - thalassemia 2 (3.7, 4.2 delete)</t>
  </si>
  <si>
    <t>ชุด Primer สำหรับ alpha - thalassemia CS</t>
  </si>
  <si>
    <t>ชุด Primer สำหรับ beta - thalassemia set 1</t>
  </si>
  <si>
    <t>ชุด Primer สำหรับ beta - thalassemia set 2</t>
  </si>
  <si>
    <t>ชุด Primer สำหรับ beta - thalassemia set 3</t>
  </si>
  <si>
    <t>แถบตรวจน้ำตาลปลายนิ้ว</t>
  </si>
  <si>
    <t>แถบ</t>
  </si>
  <si>
    <t>แถบตรวจปัสสาวะแบบประจำวัน  11 แถบ</t>
  </si>
  <si>
    <t>100</t>
  </si>
  <si>
    <t>นาฬิกาจับเวลา(ตัวเลข) หลาย Function</t>
  </si>
  <si>
    <t>500</t>
  </si>
  <si>
    <t>น้ำตาล moltose ขนาด 500 g</t>
  </si>
  <si>
    <t>น้ำยาตรวจ FSH</t>
  </si>
  <si>
    <t>น้ำยาตรวจ Hb A1C</t>
  </si>
  <si>
    <t>น้ำยาตรวจ LH</t>
  </si>
  <si>
    <t>แผ่นทดสอบความเข้ากันได้ของเลือด</t>
  </si>
  <si>
    <t>สติกเกอร์ไดเร็คเทอร์มอลแกน 1*35*50 mm,</t>
  </si>
  <si>
    <t>สติกเกอร์ไดเร็คเทอร์มอลขาวล้วน 35*50 mm แกน 42.5 mm</t>
  </si>
  <si>
    <t>อุปกรณ์เชื่อมสายถุงโลหิต</t>
  </si>
  <si>
    <t>Agarose (Molecular grade)</t>
  </si>
  <si>
    <t>Alsever's  Solution</t>
  </si>
  <si>
    <t>Anti-A</t>
  </si>
  <si>
    <t>Anti-A1</t>
  </si>
  <si>
    <t>Anti-AB</t>
  </si>
  <si>
    <t>Anti-B</t>
  </si>
  <si>
    <t>Anti-D</t>
  </si>
  <si>
    <t>Anti-E</t>
  </si>
  <si>
    <t>Anti-H</t>
  </si>
  <si>
    <t>Anti-M</t>
  </si>
  <si>
    <t>Anti-N</t>
  </si>
  <si>
    <t>Anti-P1</t>
  </si>
  <si>
    <t>Blood agar</t>
  </si>
  <si>
    <t>Blue tip for autopipette ไม่มีขีด.</t>
  </si>
  <si>
    <t>Buffy coat pulling kit</t>
  </si>
  <si>
    <t>plate</t>
  </si>
  <si>
    <t>Coomb's Control cell</t>
  </si>
  <si>
    <t>Cover Slip 22X22 mm</t>
  </si>
  <si>
    <t>50</t>
  </si>
  <si>
    <t>25</t>
  </si>
  <si>
    <t>Dermatograph Pencil MITSU-BISHI</t>
  </si>
  <si>
    <t>แท่ง</t>
  </si>
  <si>
    <t>DISC</t>
  </si>
  <si>
    <t>VIAL</t>
  </si>
  <si>
    <t>disk</t>
  </si>
  <si>
    <t>Vial</t>
  </si>
  <si>
    <t>Dispensor 25 ml.(autoclave ได้),adj 2.5-25 ml.</t>
  </si>
  <si>
    <t>Dispensor 50 ml.(autoclave ได้),adj 5-50 ml.</t>
  </si>
  <si>
    <t>E.coli poly 0157</t>
  </si>
  <si>
    <t>2</t>
  </si>
  <si>
    <t>E.coli poly H7</t>
  </si>
  <si>
    <t>E.coli poly l</t>
  </si>
  <si>
    <t>E.coli poly ll</t>
  </si>
  <si>
    <t>E.coli poly lll</t>
  </si>
  <si>
    <t>Erlenmater flask 2000 ml. Pyrex</t>
  </si>
  <si>
    <t>กรััม</t>
  </si>
  <si>
    <t>Halogen lamp 6v, 20w</t>
  </si>
  <si>
    <t>Hct (blue tube),1,000 pcs.</t>
  </si>
  <si>
    <t>Hematocrit Tube(Red dot)</t>
  </si>
  <si>
    <t>vial</t>
  </si>
  <si>
    <t>lanes</t>
  </si>
  <si>
    <t>Immersion oil, Merk</t>
  </si>
  <si>
    <t>Inoculating loop sterile  50 ห่อ</t>
  </si>
  <si>
    <t>isovitalex enrichment</t>
  </si>
  <si>
    <t>2x5</t>
  </si>
  <si>
    <t>ampules</t>
  </si>
  <si>
    <t>Lab Lable Thermal Sticker Barcode(50*20mm)</t>
  </si>
  <si>
    <t>label</t>
  </si>
  <si>
    <t>Latex Tubing No200</t>
  </si>
  <si>
    <t>LISS reagent for enhance Antibody</t>
  </si>
  <si>
    <t>10</t>
  </si>
  <si>
    <t>Microcentrifuge tube /Sample,1.5 ml.</t>
  </si>
  <si>
    <t>Microscopic Slide</t>
  </si>
  <si>
    <t>Microscopic Slide ฝ้า</t>
  </si>
  <si>
    <t>Microwellpate U shape</t>
  </si>
  <si>
    <t>MIC test strip cefotaxime</t>
  </si>
  <si>
    <t>bpx</t>
  </si>
  <si>
    <t>MIC test strip Ceftazidime</t>
  </si>
  <si>
    <t>MIC test strip ceftriazone</t>
  </si>
  <si>
    <t>MIC test strip cotrimoxazone</t>
  </si>
  <si>
    <t>MIC test strip Imipenem</t>
  </si>
  <si>
    <t>MIC test strip Penicillin</t>
  </si>
  <si>
    <t>MIC test strip Vancomycin</t>
  </si>
  <si>
    <t>MSRV supplement</t>
  </si>
  <si>
    <t>12</t>
  </si>
  <si>
    <t>amp</t>
  </si>
  <si>
    <t>Pannel cell</t>
  </si>
  <si>
    <t>Parafin M 4*125 ft</t>
  </si>
  <si>
    <t>Proteose peptone</t>
  </si>
  <si>
    <t>Salmonella poly A</t>
  </si>
  <si>
    <t>Salmonella poly B</t>
  </si>
  <si>
    <t>Salmonella poly C</t>
  </si>
  <si>
    <t>Salmonella poly D</t>
  </si>
  <si>
    <t>Salmonella poly E</t>
  </si>
  <si>
    <t>Salmonella poly F</t>
  </si>
  <si>
    <t>Salmonella poly G</t>
  </si>
  <si>
    <t>Salmonella poly H</t>
  </si>
  <si>
    <t>Salmonella poly I</t>
  </si>
  <si>
    <t>Salmonella polyvalent A-67</t>
  </si>
  <si>
    <t>Salmonella polyvalent A-I</t>
  </si>
  <si>
    <t>Screening cell O2/O1</t>
  </si>
  <si>
    <t>Screw cap tube 50 ml ปลายแหลมพร้อมฝาปิด</t>
  </si>
  <si>
    <t>Septic Needle Containner</t>
  </si>
  <si>
    <t>Serum Clot Activator Vacuum Tube (12-13 x75 ml)</t>
  </si>
  <si>
    <t>Serum Clot Activator Vacuum Tube (13 x 100 ml)</t>
  </si>
  <si>
    <t>Sheep Red Blood cell</t>
  </si>
  <si>
    <t>200</t>
  </si>
  <si>
    <t>Shigella polyvalent A</t>
  </si>
  <si>
    <t>Shigella polyvalent B</t>
  </si>
  <si>
    <t>Shigella polyvalent C</t>
  </si>
  <si>
    <t>Shigella polyvalent D</t>
  </si>
  <si>
    <t>Slide สำหรับไถ,50 แผ่น</t>
  </si>
  <si>
    <t>Sodium Fluoride Vacuum Tbue 3 ml.</t>
  </si>
  <si>
    <t>Spore test(Biological indicator) ใช้กับ Autoclave</t>
  </si>
  <si>
    <t>Stainless rack13*100, 12*6 ช่อง</t>
  </si>
  <si>
    <t>Stainless rack 7*15 ช่อง 13*100mm</t>
  </si>
  <si>
    <t>Stanless rack 7*15/12X75 mm</t>
  </si>
  <si>
    <t>Stool Feces Blood (IC)</t>
  </si>
  <si>
    <t>Stool Occult blood</t>
  </si>
  <si>
    <t>300</t>
  </si>
  <si>
    <t>Test tube 10X75 mm, pyrex</t>
  </si>
  <si>
    <t>72</t>
  </si>
  <si>
    <t>Test Tube 12x75mm,PS</t>
  </si>
  <si>
    <t>Test Tube 13X100 mm</t>
  </si>
  <si>
    <t>Test tube 16 x 100 mm,Pyrex</t>
  </si>
  <si>
    <t>Thermal paper For Read strip</t>
  </si>
  <si>
    <t>Transfer bag</t>
  </si>
  <si>
    <t>Transport Tube 40 ml.,Sterile I/W</t>
  </si>
  <si>
    <t>Urine centrifuge tube plastic 15ml. Plastic มีขีดบอกปริมาตร</t>
  </si>
  <si>
    <t>Urine Pregnancy Test</t>
  </si>
  <si>
    <t>Urine Strip 2T</t>
  </si>
  <si>
    <t>strip</t>
  </si>
  <si>
    <t>Vaccuum tube 6 ml.K3EDTA</t>
  </si>
  <si>
    <t>Vacuum Lithium Heparinzed Tube (12-13x75)</t>
  </si>
  <si>
    <t>Vacuum Tube 2.5 ml.K3EDTA</t>
  </si>
  <si>
    <t>Vibrio cholera  0139</t>
  </si>
  <si>
    <t>Vibrio cholera Inaba</t>
  </si>
  <si>
    <t>Vibrio cholera Ogawa</t>
  </si>
  <si>
    <t>Vibrio cholera polyvalent01</t>
  </si>
  <si>
    <t>Washing bottle 500 ml.</t>
  </si>
  <si>
    <t>Wintrobe tube</t>
  </si>
  <si>
    <t>Yellow tip for autopipette ไม่มีขีด.</t>
  </si>
  <si>
    <t>การตรวจ Urine analysis</t>
  </si>
  <si>
    <t>Urine containner disposible</t>
  </si>
  <si>
    <t>ชุดการตรวจ Lactate ในเลือด</t>
  </si>
  <si>
    <t>Autopepitte Fix Volumne</t>
  </si>
  <si>
    <t xml:space="preserve">Autopepitte Adjust Volumne </t>
  </si>
  <si>
    <t>น้ำยาตรวจวัด Electrolyte</t>
  </si>
  <si>
    <t>แผนจัดซื้อเวชภัณฑ์ที่มิใช่ยา  ประเภทวัสดุวิทยาศาสตร์</t>
  </si>
  <si>
    <t>di-sodium hydrogen phosphate anhydrous (Hna 2O4P)</t>
  </si>
  <si>
    <t>Ethanol absolute 5 L.</t>
  </si>
  <si>
    <t>L</t>
  </si>
  <si>
    <t>Ethanol absolute AR grade 2.5 L.</t>
  </si>
  <si>
    <t>Formaldehyde 37- 40%</t>
  </si>
  <si>
    <t>Sodium dihydrogen phosphate 2-hydrate (NaH2PO42H2O)</t>
  </si>
  <si>
    <t xml:space="preserve">Xylene </t>
  </si>
  <si>
    <t>Filter เครื่องย้อม Slide, LEICA ST 4040 (เครื่องชำรุด)</t>
  </si>
  <si>
    <t>EA -50 2.5 L</t>
  </si>
  <si>
    <t>OG-6 2.5 L</t>
  </si>
  <si>
    <t>น้ำยาตรวจและรักษาสภาพเซลล์</t>
  </si>
  <si>
    <t>Filter เครื่องย้อม Slide ,รุ่น (Model ) DRS 2000J-B2</t>
  </si>
  <si>
    <t>Papanicolaou  Hematoxylin  2.5 L</t>
  </si>
  <si>
    <t>Filter paper whatman 24 cm No. 1</t>
  </si>
  <si>
    <t>Mayer  hematoxylin ( Emallume  Mayer )</t>
  </si>
  <si>
    <t xml:space="preserve">Surgical blade stainless steel no.24 </t>
  </si>
  <si>
    <t>Paraplast   (  melting point 56  c )</t>
  </si>
  <si>
    <t>Disposable  Microtome  blade  high profile</t>
  </si>
  <si>
    <t>Casette  white  มีฝา</t>
  </si>
  <si>
    <t>Casette  blue  มีฝา</t>
  </si>
  <si>
    <t>Filter เครื่อง Tissue Processer LEICA TP 1020  (เครื่องชำรุด)</t>
  </si>
  <si>
    <t>Filter เครื่อง Tissue Processer Thermo Microm STP120</t>
  </si>
  <si>
    <t>Filter เครื่องดูดกลิ่น Shandon</t>
  </si>
  <si>
    <t>Filter สำหรับตู้ Biosaferty cabinet class II รุ่น Model NU-440-400 E</t>
  </si>
  <si>
    <t>Filter สำหรับตู้ดูดกลิ่นสารเคมี</t>
  </si>
  <si>
    <t>OTC compound ( 100 ml )</t>
  </si>
  <si>
    <t>mL</t>
  </si>
  <si>
    <t>Filter cards สำหรับเครื่อง Cytospin</t>
  </si>
  <si>
    <t>น้ำยาดึงแคลเซี่ยมออกจากกระดูก</t>
  </si>
  <si>
    <t>นาฬิกาจับเวลาแบบดิจิตอล(หลายฟังค์ชั่น)</t>
  </si>
  <si>
    <t>Mold สแตนเลสสำหรับหล่อบล็อคชิ้นเนื้อขนาด23x27x0.5 mm.</t>
  </si>
  <si>
    <t>Filter สำหรับเครื่องย้อมสไลด์อัตโนมัติ Thermo รุ่น Gemini AS</t>
  </si>
  <si>
    <t>Eosin Y(Free acid) 25กรัมหรือ 100 กรัม</t>
  </si>
  <si>
    <t>Phloxine B 25กรัมหรือ 100 กรัม</t>
  </si>
  <si>
    <t>กระป๋องพลาสติกขนาด 60 ml พร้อมฝาเกลียว(สำหรับใส่ชิ้นเนื้อ)</t>
  </si>
  <si>
    <t>กระป๋องพลาสติกขนาด 120 ml พร้อมฝาเกลียว(สำหรับใส่ชิ้นเนื้อ)</t>
  </si>
  <si>
    <t>ขวดยาทรงกลมพลาสติกขนาด 30 ml พร้อมฝาเกลียว</t>
  </si>
  <si>
    <t>Test tube แก้ว ขนาด 13x100(72/แพ็ค)</t>
  </si>
  <si>
    <t>Test tube พลาสติกใส ขนาด 13x100(1000ชิ้น/กล่อง)</t>
  </si>
  <si>
    <t>Lab Label thermal Sticker barcode ขนาด 50x20 มม.</t>
  </si>
  <si>
    <t>สติ๊กเกอร์ติดกระป๋องชิ้นเนื้อ ขนาด 3x5 ซม.</t>
  </si>
  <si>
    <t>สติ๊กเกอร์ติดกระป๋องชิ้นเนื้อ ขนาด 4x6 ซม.</t>
  </si>
  <si>
    <t>สติ๊กเกอร์ติดขวดเซลล์วิทยา ขนาด 3x5 ซม.</t>
  </si>
  <si>
    <t>ชุดน้ำยาสำเร็จรูปย้อมสีพิเศษในชิ้นเนื้อย้อม AFB 100 test (AFB kits)</t>
  </si>
  <si>
    <t>ชุดน้ำยาสำเร็จรูปย้อมสีพิเศษในชิ้นเนื้อย้อม Mucin 100 test (Mucin kits)</t>
  </si>
  <si>
    <t>ชุดน้ำยาสำเร็จรูปย้อมสีพิเศษในชิ้นเนื้อย้อม PAS 100 test (PAS kits)</t>
  </si>
  <si>
    <t>ชุดน้ำยาสำเร็จรูปย้อมสีพิเศษในชิ้นเนื้อย้อม Elastic 100 test (Elastic kits)</t>
  </si>
  <si>
    <t>ชุดน้ำยาสำเร็จรูปย้อมสีพิเศษในชิ้นเนื้อย้อม Recticulum 100 test (Recticulum kits)</t>
  </si>
  <si>
    <t>ชุดน้ำยาสำเร็จรูปย้อมสีพิเศษในชิ้นเนื้อย้อม Giemsa 75 test (Giemsa kits)</t>
  </si>
  <si>
    <t>ชุดน้ำยาสำเร็จรูปย้อมสีพิเศษในชิ้นเนื้อย้อม GMS 120 test (GMS kits)</t>
  </si>
  <si>
    <t>ชุดน้ำยาสำเร็จรูปย้อมสีพิเศษในชิ้นเนื้อย้อม PTAH 100 test (PTAH kits)</t>
  </si>
  <si>
    <t>ชุดน้ำยาสำเร็จรูปย้อมสีพิเศษในชิ้นเนื้อย้อม Gram's 100 test ( Gram's kits)</t>
  </si>
  <si>
    <t>Antibody ขนิด AE1/AE3 ,ชนิดเข้มข้น ,ปริมาตร 1 ml</t>
  </si>
  <si>
    <t>Antibody ขนิดVimentin,ชนิดเข้มข้น,ปริมาตร 1 ml</t>
  </si>
  <si>
    <t>Antibody ขนิดCD3,ชนิดเข้มข้น,ปริมาตร 1 ml</t>
  </si>
  <si>
    <t>Antibody ขนิดCD20,ชนิดเข้มข้น,ปริมาตร 1 ml</t>
  </si>
  <si>
    <t>Antibody ขนิดS100,ชนิดเข้มข้น,ปริมาตร 1 ml</t>
  </si>
  <si>
    <t>Antibody ขนิดCK7,ชนิดเข้มข้น,ปริมาตร 1 ml</t>
  </si>
  <si>
    <t>Antibody ขนิดCK20,ชนิดเข้มข้น,ปริมาตร 1 ml</t>
  </si>
  <si>
    <t>Antibody ขนิดTTF1,ชนิดเข้มข้น,ปริมาตร 1 ml</t>
  </si>
  <si>
    <t>Antibody ขนิดGCDFP-15,ชนิดเข้มข้น,ปริมาตร 1 ml</t>
  </si>
  <si>
    <t>Antibody ขนิดCDX2,ชนิดเข้มข้น,ปริมาตร 1 ml</t>
  </si>
  <si>
    <t>Antibody ขนิดHepa1,ชนิดเข้มข้น,ปริมาตร 1 ml</t>
  </si>
  <si>
    <t>Antibody ขนิดUroplakin,ชนิดเข้มข้น,ปริมาตร 1 ml</t>
  </si>
  <si>
    <t>Antibody ขนิดTdT,ชนิดเข้มข้น,ปริมาตร 1 ml</t>
  </si>
  <si>
    <t>Antibody ขนิดSMA,ชนิดเข้มข้น,ปริมาตร 1 ml</t>
  </si>
  <si>
    <t>Antibody ขนิดDesmin,ชนิดเข้มข้น,ปริมาตร 1 ml</t>
  </si>
  <si>
    <t>Antibody ขนิดMyogenin,ชนิดเข้มข้น,ปริมาตร 1 ml</t>
  </si>
  <si>
    <t>Antibody ขนิดCD34,ชนิดเข้มข้น,ปริมาตร 1 ml</t>
  </si>
  <si>
    <t>Antibody ขนิดSynaptophycin,ชนิดเข้มข้น,ปริมาตร 1 ml</t>
  </si>
  <si>
    <t>Antibody ขนิดChromogranin,ชนิดเข้มข้น,ปริมาตร 1 ml</t>
  </si>
  <si>
    <t>Antibody ขนิดCD56,ชนิดเข้มข้น,ปริมาตร 1 ml</t>
  </si>
  <si>
    <t>Antibody ขนิดNSE,ชนิดเข้มข้น,ปริมาตร 1 ml</t>
  </si>
  <si>
    <t>Antibody ขนิดCD30,ชนิดเข้มข้น,ปริมาตร 1 ml</t>
  </si>
  <si>
    <t>Antibody ขนิดCD10,ชนิดเข้มข้น,ปริมาตร 1 ml</t>
  </si>
  <si>
    <t>Antibody ขนิดCyclinD1,ชนิดเข้มข้น,ปริมาตร 1 ml</t>
  </si>
  <si>
    <t>Antibody ขนิดBCL2,ชนิดเข้มข้น,ปริมาตร 1 ml</t>
  </si>
  <si>
    <t>Antibody ขนิดMUM-1,ชนิดเข้มข้น,ปริมาตร 1 ml</t>
  </si>
  <si>
    <t>Antibody ขนิดalpha fetoprotein,ชนิดเข้มข้น,ปริมาตร 1 ml</t>
  </si>
  <si>
    <t>Antibody ขนิดB-HCG,ชนิดเข้มข้น,ปริมาตร 1 ml</t>
  </si>
  <si>
    <t>Antibody ขนิดKi67,ชนิดเข้มข้น,ปริมาตร 1 ml</t>
  </si>
  <si>
    <t>Antibody ขนิดCD15,ชนิดเข้มข้น,ปริมาตร 1 ml</t>
  </si>
  <si>
    <t>Antibody ขนิดCD5,ชนิดเข้มข้น,ปริมาตร 1 ml</t>
  </si>
  <si>
    <t>Antibody ขนิดCD23,ชนิดเข้มข้น,ปริมาตร 1 ml</t>
  </si>
  <si>
    <t>Antibody ขนิดActin Sacromeric,ชนิดเข้มข้น,ปริมาตร 1 ml</t>
  </si>
  <si>
    <t>Antibody ขนิดHMB45,ชนิดเข้มข้น,ปริมาตร 1 ml</t>
  </si>
  <si>
    <t>Antibody ขนิดThyroglobulin,ชนิดเข้มข้น,ปริมาตร 1 ml</t>
  </si>
  <si>
    <t>Antibody ขนิดCEA,ชนิดเข้มข้น,ปริมาตร 1 ml</t>
  </si>
  <si>
    <t>Antibody ขนิดWT1,ชนิดเข้มข้น,ปริมาตร 1 ml</t>
  </si>
  <si>
    <t>Antibody ขนิดPSA,ชนิดเข้มข้น,ปริมาตร 1 ml</t>
  </si>
  <si>
    <t>Antibody ขนิดP63,ชนิดเข้มข้น,ปริมาตร 1 ml</t>
  </si>
  <si>
    <t>Antibody ขนิดCD117,ชนิดเข้มข้น,ปริมาตร 1 ml</t>
  </si>
  <si>
    <t>Antibody ขนิดBCL6,ชนิดเข้มข้น,ปริมาตร 1 ml</t>
  </si>
  <si>
    <t>Antibody ขนิดCD138,ชนิดเข้มข้น,ปริมาตร 1 ml</t>
  </si>
  <si>
    <t>Antibody ขนิดKappa,ชนิดเข้มข้น,ปริมาตร 1 ml</t>
  </si>
  <si>
    <t>Antibody ขนิดLambda,ชนิดเข้มข้น,ปริมาตร 1 ml</t>
  </si>
  <si>
    <t>Antibody ขนิดMPO,ชนิดเข้มข้น,ปริมาตร 1 ml</t>
  </si>
  <si>
    <t>Antibody ขนิดTIA,ชนิดเข้มข้น,ปริมาตร 1 ml</t>
  </si>
  <si>
    <t>Antibody ขนิดALK,ชนิดเข้มข้น,ปริมาตร 1 ml</t>
  </si>
  <si>
    <t>Antibody ขนิดER,ชนิดเข้มข้น,ปริมาตร 1 ml</t>
  </si>
  <si>
    <t>Antibody ขนิดPR,ชนิดเข้มข้น,ปริมาตร 1 ml</t>
  </si>
  <si>
    <t>Antibody ขนิดHer2,ชนิดเข้มข้น,ปริมาตร 1 ml</t>
  </si>
  <si>
    <t>Antibody ขนิดPLAP,ชนิดเข้มข้น,ปริมาตร 1 ml</t>
  </si>
  <si>
    <t>Antibody ขนิดE-Cadherin,ชนิดเข้มข้น,ปริมาตร 1 ml</t>
  </si>
  <si>
    <t>Antibody ขนิดEMA,ชนิดเข้มข้น,ปริมาตร 1 ml</t>
  </si>
  <si>
    <t>Antibody ขนิดNapsin A,ชนิดเข้มข้น,ปริมาตร 1 ml</t>
  </si>
  <si>
    <t>Antibody ขนิดCD68,ชนิดเข้มข้น,ปริมาตร 1 ml</t>
  </si>
  <si>
    <t>Bond Polymer Detection System 30 ml</t>
  </si>
  <si>
    <t>Bond Wash Reagent 10x concentrate 1 ลิตร</t>
  </si>
  <si>
    <t>Bond Dewax solution 1 ลิตร</t>
  </si>
  <si>
    <t>Bond Epitope Retrieval Solution (1)</t>
  </si>
  <si>
    <t>Bond Epitope Retrieval Solution (2)</t>
  </si>
  <si>
    <t>Bond Aspirating Probe Cleaning System</t>
  </si>
  <si>
    <t>Bond Mixing station (5ชิ้น/กล่อง)</t>
  </si>
  <si>
    <t>Bond Universal Coverties</t>
  </si>
  <si>
    <t>Bond Antibody Diluent 500 ml</t>
  </si>
  <si>
    <t>Bond Titration Kit</t>
  </si>
  <si>
    <t>Bond slides lable and ribbon</t>
  </si>
  <si>
    <t>Bond PM kit</t>
  </si>
  <si>
    <t>Positive charge slide(100แผ่น/กล่อง)</t>
  </si>
  <si>
    <t>Autopipette 1-10ul</t>
  </si>
  <si>
    <t>Autopipette 10-100ul</t>
  </si>
  <si>
    <t>Autopipette 100-1000ul</t>
  </si>
  <si>
    <t>Tip size 12.5 ul (ถุงละ1,000ชิ้น) non-sterile</t>
  </si>
  <si>
    <t>Tip size 300 ul (ถุงละ1,000ชิ้น) non-sterile</t>
  </si>
  <si>
    <t>Tip size 1250 ul (ถุงละ1,000ชิ้น) non-sterile</t>
  </si>
  <si>
    <t>หลอดดูดสารละลายพลาสติก(1mlx145mm)(5000/กล่อง)</t>
  </si>
  <si>
    <t>Potassium Permanganate 500กรัม</t>
  </si>
  <si>
    <t>Sulfuric acid</t>
  </si>
  <si>
    <t>Gelatin 500 กรัม</t>
  </si>
  <si>
    <t>Acitic acid ( Glacial acid )</t>
  </si>
  <si>
    <t>Ammonia Solution 25%</t>
  </si>
  <si>
    <t>โถสแตนเลสสำหรับเครื่องย้อมST4040</t>
  </si>
  <si>
    <t>กล่องพลาสติกหูล็อคทรงสูงขนาด 25.4x41/31ซม.</t>
  </si>
  <si>
    <t>Micro forcep ปลายโค้ง ขนาด 10.5 ซม.</t>
  </si>
  <si>
    <t>Forceps non tooth ขนาด 16 ซม.</t>
  </si>
  <si>
    <t>Forceps non tooth ขนาด 20 ซม.</t>
  </si>
  <si>
    <t>Forceps non tooth ขนาด 30 ซม.</t>
  </si>
  <si>
    <t>กรรไกรตัดเนื้อโค้ง ขนาด 14 ซม.</t>
  </si>
  <si>
    <t>กรรไกรตัดเนื้อโค้ง ขนาด 18 ซม.</t>
  </si>
  <si>
    <t>กรรไกรเมโย ขนาด 18 ซม.</t>
  </si>
  <si>
    <t>เครื่องช่วยฟังแบบทัดหลังหู/ Hearing Aid  Behind The Ear:BTE</t>
  </si>
  <si>
    <t>*</t>
  </si>
  <si>
    <t>เครื่องช่วยฟังแบบใส่ในช่องหู/Hraring Aid In The Ear:ITE</t>
  </si>
  <si>
    <t>Kerison 2 mm L 7" 130°</t>
  </si>
  <si>
    <t>Kerison 3 mm L 7" 130°</t>
  </si>
  <si>
    <r>
      <t xml:space="preserve">Blood Tubing </t>
    </r>
    <r>
      <rPr>
        <sz val="14"/>
        <color indexed="8"/>
        <rFont val="TH SarabunPSK"/>
        <family val="2"/>
      </rPr>
      <t>ĉ transducer x 2 ĉ IV ĉ minicap</t>
    </r>
  </si>
  <si>
    <r>
      <t>ตัวกรองเลือดผู้ป่วยเด็กโต ; Low Flux (surface 1.0-1.1 m</t>
    </r>
    <r>
      <rPr>
        <vertAlign val="superscript"/>
        <sz val="14"/>
        <color indexed="8"/>
        <rFont val="TH SarabunPSK"/>
        <family val="2"/>
      </rPr>
      <t>2</t>
    </r>
    <r>
      <rPr>
        <sz val="14"/>
        <color indexed="8"/>
        <rFont val="TH SarabunPSK"/>
        <family val="2"/>
      </rPr>
      <t>)</t>
    </r>
  </si>
  <si>
    <r>
      <t>ตัวกรองเลือดผู้ป่วย Chronic HD ; High Flux SA 1.8 m</t>
    </r>
    <r>
      <rPr>
        <vertAlign val="superscript"/>
        <sz val="14"/>
        <color indexed="8"/>
        <rFont val="TH SarabunPSK"/>
        <family val="2"/>
      </rPr>
      <t xml:space="preserve">2 </t>
    </r>
  </si>
  <si>
    <r>
      <t>ตัวกรองเลือดผู้ป่วย Chronic HD ; High Flux SA 1.9 m</t>
    </r>
    <r>
      <rPr>
        <vertAlign val="superscript"/>
        <sz val="14"/>
        <color indexed="8"/>
        <rFont val="TH SarabunPSK"/>
        <family val="2"/>
      </rPr>
      <t>2</t>
    </r>
  </si>
  <si>
    <r>
      <t>ตัวกรองเลือดผู้ป่วย Chronic HD ; High Flux SA 2.3 m</t>
    </r>
    <r>
      <rPr>
        <vertAlign val="superscript"/>
        <sz val="14"/>
        <color indexed="8"/>
        <rFont val="TH SarabunPSK"/>
        <family val="2"/>
      </rPr>
      <t>2</t>
    </r>
  </si>
  <si>
    <r>
      <t xml:space="preserve">สายสวนเพื่อการขยายหลอดเลือดโคโรนารีด้วยขดลวดเคลือบยาต้านการตีบซ้ำ(ชนิด cobalt alloy  )  </t>
    </r>
    <r>
      <rPr>
        <sz val="14"/>
        <color indexed="10"/>
        <rFont val="TH SarabunPSK"/>
        <family val="2"/>
      </rPr>
      <t xml:space="preserve"> </t>
    </r>
  </si>
  <si>
    <r>
      <t>สายสวนเพื่อการขยายหลอดเลือดโคโรนารีด้วยขดลวดเคลือบยาต้านการตีบซ้ำ(ชนิด Cobalt chromium)</t>
    </r>
    <r>
      <rPr>
        <sz val="14"/>
        <color indexed="10"/>
        <rFont val="TH SarabunPSK"/>
        <family val="2"/>
      </rPr>
      <t xml:space="preserve">  </t>
    </r>
  </si>
  <si>
    <r>
      <t xml:space="preserve">สายสวนเพื่อการขยายหลอดเลือดแดงโคโรนารี่ด้วยบอลลูน ชนิด compliance  </t>
    </r>
    <r>
      <rPr>
        <sz val="14"/>
        <color indexed="10"/>
        <rFont val="TH SarabunPSK"/>
        <family val="2"/>
      </rPr>
      <t xml:space="preserve"> </t>
    </r>
  </si>
  <si>
    <r>
      <t xml:space="preserve">สายสวนเพื่อการขยายหลอดเลือดแดงโคโรนารี่ด้วยบอลลูน ชนิด non compliance  </t>
    </r>
    <r>
      <rPr>
        <sz val="14"/>
        <color indexed="10"/>
        <rFont val="TH SarabunPSK"/>
        <family val="2"/>
      </rPr>
      <t xml:space="preserve"> </t>
    </r>
  </si>
  <si>
    <r>
      <t xml:space="preserve">Permount </t>
    </r>
    <r>
      <rPr>
        <b/>
        <sz val="14"/>
        <rFont val="TH SarabunPSK"/>
        <family val="2"/>
      </rPr>
      <t>(Fisher)</t>
    </r>
  </si>
  <si>
    <r>
      <t xml:space="preserve">Permount </t>
    </r>
    <r>
      <rPr>
        <b/>
        <sz val="14"/>
        <rFont val="TH SarabunPSK"/>
        <family val="2"/>
      </rPr>
      <t>(Shandon)</t>
    </r>
  </si>
  <si>
    <r>
      <t xml:space="preserve">สไลด์ปลายฝ้า </t>
    </r>
    <r>
      <rPr>
        <b/>
        <sz val="14"/>
        <rFont val="TH SarabunPSK"/>
        <family val="2"/>
      </rPr>
      <t>(ปลายฝ้าเขียนได้ชัดเจน)</t>
    </r>
  </si>
  <si>
    <r>
      <t xml:space="preserve">Filter โต๊ะตัดเนื้อ </t>
    </r>
    <r>
      <rPr>
        <b/>
        <sz val="14"/>
        <rFont val="TH SarabunPSK"/>
        <family val="2"/>
      </rPr>
      <t>( Gross Lab Junior )</t>
    </r>
  </si>
  <si>
    <t>ห้องตรวจ หูคอจมูก</t>
  </si>
  <si>
    <t>ขวดแก้ว specimen</t>
  </si>
  <si>
    <t>ขวด Pkastic specimen</t>
  </si>
  <si>
    <t>นิติเวช</t>
  </si>
  <si>
    <t>หลอด Xenon  ขนาด 300 วัตต์</t>
  </si>
  <si>
    <t>ชุดผ้าดึงคอ  (2 ชิ้น)</t>
  </si>
  <si>
    <t>ชุดผ้าดึงเอว (2 ชิ้น)</t>
  </si>
  <si>
    <t>ฟองน้ำสำหรับเครื่องกระตุ้นไฟฟ้า (4แผ่น) ขนาด 6*8 cm&gt;</t>
  </si>
  <si>
    <t xml:space="preserve">ยางยืดออกกำลังกาย  </t>
  </si>
  <si>
    <t>กายภาพบำบัด</t>
  </si>
  <si>
    <t>งานควบคุมโรคติดต่อ</t>
  </si>
  <si>
    <t>งานคุ้มครองผู้บริโภค (เวชกรรมสังคม)</t>
  </si>
  <si>
    <t>แผ่นใยกระดาษชุบเอทิลแอลกอฮอร์ในซองอลูมิเนียมฟอยล์</t>
  </si>
  <si>
    <t>เกล็ดซีโอไลท์</t>
  </si>
  <si>
    <t>ข้อต่อสามทาง (mastee tee connector)</t>
  </si>
  <si>
    <t>วาล์วควบคุมอากาศ (Valve assy Exhalation)</t>
  </si>
  <si>
    <t>ข้อต่อสองทาง (straight connector)</t>
  </si>
  <si>
    <t>ชุดสายเครื่อง Bird respirator</t>
  </si>
  <si>
    <t>ลิ้นปิดข้อต่อลม (Disc membrane)</t>
  </si>
  <si>
    <t>ถุงสำรองอากาศผู้ใหญ่ (reservoir bag 2000 ML)</t>
  </si>
  <si>
    <t>ถุงสำรองอากาศเด็กโต (reservoir bag 1000 ML)</t>
  </si>
  <si>
    <t>ถุงสำรองอากาศเด็กเล็ก (reservoir Bag 500 ML)</t>
  </si>
  <si>
    <t>งวงช้างสำหรับเครื่อง Bird respirator</t>
  </si>
  <si>
    <t xml:space="preserve">กล่องความชื้น (Auto-Feed Humidification Chamber) </t>
  </si>
  <si>
    <t>ชุดสายเด็ก (Circuit เด็ก)</t>
  </si>
  <si>
    <t>ตัวกรองแบคทีเรีย (Bacteria filter)</t>
  </si>
  <si>
    <t>วาล์วทางเดินหายใจออก (cover membrane for galileo)</t>
  </si>
  <si>
    <t>หน้ากากช่วยหายใจแบบครอบเต็ม (NIV full Face Mask)</t>
  </si>
  <si>
    <t>หน้ากากช่วยหายใจแบบครอบจมูก (NIV nose mask)</t>
  </si>
  <si>
    <t>วาล์มคุมอากาศขาออก (expiratory valve for elise)</t>
  </si>
  <si>
    <t>ลิ้นทางเดินหายใจ (expiratory valve membrane for elise)</t>
  </si>
  <si>
    <t>วาล์วอากาศขาออก C1 (expiratory valve for C1)</t>
  </si>
  <si>
    <t>ลิ้นขาว (membrane for expiratory valve  C1  C2  C3 (ขาว)</t>
  </si>
  <si>
    <t>ลิ้นแดง (membrane for expiratory valve Galileo  (แดง)</t>
  </si>
  <si>
    <t>ตัววัดปริมตรลม Flow sensor For neumovent</t>
  </si>
  <si>
    <t>สายไฟเครื่อง  Infusion Pump</t>
  </si>
  <si>
    <t>สายจ่ายไฟตัวทำความร้อน (power adaptor)</t>
  </si>
  <si>
    <t>ตัวแปลงสายจ่ายไฟ power adaptor for single heated</t>
  </si>
  <si>
    <t>ศูนย์สุขภาพชุมชนศุภกาญจน์</t>
  </si>
  <si>
    <t>กรรไกรตัดไหม</t>
  </si>
  <si>
    <t xml:space="preserve">อัน </t>
  </si>
  <si>
    <t>หูฟัง (stetoscopy) ผู้ใหญ่</t>
  </si>
  <si>
    <t>หูฟัง (stetoscopy) เด็ก</t>
  </si>
  <si>
    <t>ชุดช่วยหายใจambu bag with reservoir ครบชุดสำหรับเด็ก</t>
  </si>
  <si>
    <t>ไม้เคาะเข่า</t>
  </si>
  <si>
    <t>ศูนย์สุขภาพชุมชนสระโบราณ</t>
  </si>
  <si>
    <t>ศูนย์สุขภาพชุมชนกรุงศรีนอก</t>
  </si>
  <si>
    <t>เทรย์ฉีดยาขนาดเล็ก</t>
  </si>
  <si>
    <t>เทรย์ฉีดยาขนาดใหญ่</t>
  </si>
  <si>
    <t>เซตเย็บแผล</t>
  </si>
  <si>
    <t>สเปคคูลัมขนาดเล็ก</t>
  </si>
  <si>
    <t>ชุดเซตล้างแผล</t>
  </si>
  <si>
    <t>ชุดเซตสวนปัสสาวะ</t>
  </si>
  <si>
    <t>ชุดเซตทำความสะอาด</t>
  </si>
  <si>
    <t>สเปคคูลัมขนาดกลาง</t>
  </si>
  <si>
    <t>หูฟัง (stetoscopy)ผู้ใหญ่</t>
  </si>
  <si>
    <t>หูฟัง (stetoscopy)เด็ก</t>
  </si>
  <si>
    <t>ศูนย์สุภาพชุมชนสุริยกานต์</t>
  </si>
  <si>
    <t>ลำดับ</t>
  </si>
  <si>
    <t>Bacteria Filter ped</t>
  </si>
  <si>
    <t>Exchange tube</t>
  </si>
  <si>
    <t xml:space="preserve">Laryngeal Tube </t>
  </si>
  <si>
    <t>PEEP valve</t>
  </si>
  <si>
    <t>สรุปแผนการจัดซื้อเวชภัณฑ์ที่มิใช่ยา    ประเภทวัสดุการแพทย์</t>
  </si>
  <si>
    <t>เวชภัณฑ์ที่มิใช่ยา ประเภทวัสดุการแพทย์</t>
  </si>
  <si>
    <t>จำนวนรายการ</t>
  </si>
  <si>
    <t>บาท</t>
  </si>
  <si>
    <t>ไตรมาสที่ 1 (ต.ค.-ธ.ค.)</t>
  </si>
  <si>
    <t>แผน</t>
  </si>
  <si>
    <t>จัดซื้อจริง</t>
  </si>
  <si>
    <t>ไตรมาสที่ 2 (ม.ค.-มี.ค.)</t>
  </si>
  <si>
    <t>ไตรมาสที่ 3 (เม.ย.-มิ.ย.)</t>
  </si>
  <si>
    <t>ไตรมาสที่ 4 (ก.ค.-ก.ย.)</t>
  </si>
  <si>
    <t xml:space="preserve">เข็มขัดพยุงตัวผู้ป่วย  ขนาด M, L ,XL </t>
  </si>
  <si>
    <t>คาร์บอนไดออกไซด์ บรรจุท่อ</t>
  </si>
  <si>
    <t>ท่อ</t>
  </si>
  <si>
    <t>แก๊สไนตรัสออกไซด์ บรรจุท่อ</t>
  </si>
  <si>
    <t>ไนโตรเจน บรรจุท่อ</t>
  </si>
  <si>
    <t>แก๊สออกวิเจน บรรจุท่อ</t>
  </si>
  <si>
    <r>
      <t>0.7M</t>
    </r>
    <r>
      <rPr>
        <vertAlign val="superscript"/>
        <sz val="14"/>
        <color theme="1"/>
        <rFont val="TH SarabunPSK"/>
        <family val="2"/>
      </rPr>
      <t>3</t>
    </r>
  </si>
  <si>
    <t>ออกซิเจนเหลว</t>
  </si>
  <si>
    <t>ลบ.ม</t>
  </si>
  <si>
    <t>อาร์กอน</t>
  </si>
  <si>
    <t>แก๊สออกซิเจน บรรจุท่อ ขนาดกลาง (ค่าอัดแก๊ส)</t>
  </si>
  <si>
    <t>1500lb</t>
  </si>
  <si>
    <t>ออกซิเจนท่อใหญ่แบบถังอลูมิเนียม (ค่าอัดแก๊ส)</t>
  </si>
  <si>
    <t>ออกซิเจนท่อใหญ่ (ค่าอัดแก๊ส)</t>
  </si>
  <si>
    <t>เทรย์ฉีดยาขนาใหญ๋</t>
  </si>
  <si>
    <t>สรุปแผนการจัดซื้อเวชภัณฑ์ที่มิใช่ยา ประเภทวัสดุการแพทย์</t>
  </si>
  <si>
    <t>ยอดอนุมัติ</t>
  </si>
  <si>
    <t>(นายศิริศักดิ์   ชัยสุภา)</t>
  </si>
  <si>
    <t>(นางสาวจันทิรา  หงส์รพิพัฒน์)</t>
  </si>
  <si>
    <t>(นายประวีณ  ตัณฑประภา)</t>
  </si>
  <si>
    <t>(นายภูวเดช  สุระโคตร)</t>
  </si>
  <si>
    <t>นายแพทย์ชำนาญการพิเศษ</t>
  </si>
  <si>
    <t>ผู้อำนวยการโรงพยาบาลสุรินทร์</t>
  </si>
  <si>
    <t>นายแพทย์สาธารณสุขจังหวัดสุรินทร์</t>
  </si>
  <si>
    <t>ผู้เสนอแผนจัดซื้อ</t>
  </si>
  <si>
    <t>ผู้เห็นชอบแผนจัดซื้อ</t>
  </si>
  <si>
    <t>ผู้อนุมัติแผนจัดซื้อ</t>
  </si>
  <si>
    <t>(นางสุวรรณา  ถิลา)</t>
  </si>
  <si>
    <t>พยาบาลวิชาชีพชำนาญการ</t>
  </si>
  <si>
    <t>ผู้จัดทำแผนจัดซื้อ</t>
  </si>
  <si>
    <t>(นางปรานอม  เรืองโชติเสถียร)</t>
  </si>
  <si>
    <t>พยาบาลวิชาชีพชำนาญการพิเศษ</t>
  </si>
  <si>
    <t>(นายประวีณ  ตัณฑะประภา)</t>
  </si>
  <si>
    <t>(นางสิริกุล  พิพิธแสงจันทร์)</t>
  </si>
  <si>
    <t>จำนวนเงิน</t>
  </si>
  <si>
    <t xml:space="preserve">Right  angle connector </t>
  </si>
  <si>
    <t xml:space="preserve">Tube Inhaler </t>
  </si>
  <si>
    <t xml:space="preserve">Straight swivel Connector  </t>
  </si>
  <si>
    <t>(นางสาววารุณี  ชาติกิจอนันต์)</t>
  </si>
  <si>
    <t>(นางสาวนันท์นภัส อิงคะธรรมศักดิ์)</t>
  </si>
  <si>
    <t>หน่วยงานโรงพยาบาลสุรินทร์  จังหวัดสุรินทร์</t>
  </si>
  <si>
    <t>กลุ่มงานวิสัญญี</t>
  </si>
  <si>
    <t>กลุ่มงานเวชกรรมฟื้นฟู</t>
  </si>
  <si>
    <t>หน่วยงาน โรงพยาบาลสุรินทร์  จังหวัดสุรินทร์</t>
  </si>
  <si>
    <r>
      <t>CO</t>
    </r>
    <r>
      <rPr>
        <vertAlign val="subscript"/>
        <sz val="14"/>
        <rFont val="TH SarabunPSK"/>
        <family val="2"/>
      </rPr>
      <t>2</t>
    </r>
    <r>
      <rPr>
        <sz val="14"/>
        <color theme="1"/>
        <rFont val="TH SarabunPSK"/>
        <family val="2"/>
      </rPr>
      <t xml:space="preserve"> Absorbant (Sodalime)</t>
    </r>
  </si>
  <si>
    <t>หน่วยงานโรงพยาบาลสุรินทณ์   จังหวัดสุรินทร์</t>
  </si>
  <si>
    <t>งานไตเทียม</t>
  </si>
  <si>
    <t>ห้องสวนหัวใจ</t>
  </si>
  <si>
    <t>กลุ่มงานรังสี</t>
  </si>
  <si>
    <t>(นางสายรุ้ง  กะลีพัด)</t>
  </si>
  <si>
    <t>(นางสาวนันท์นภัส  อิงคะธรรมศักดิ์)</t>
  </si>
  <si>
    <t>หน่วยงาน โรงพยาบาลสุรินทร์ จังหวัดสุรินทร์</t>
  </si>
  <si>
    <t>(นายธวัชชัย  บุญลับ)</t>
  </si>
  <si>
    <t>ศูนย์ส่องกล้อง</t>
  </si>
  <si>
    <t>สรุปแผนการจัดซื้อเวชภัณฑ์ที่มิใช่ยา  ประเภทวัสดุการแพทย์</t>
  </si>
  <si>
    <t>หน่วยงานโรงพยาบาลสุรินทร์ จังหวัดสุรินทร์</t>
  </si>
  <si>
    <t>Ethilon No.10/0 เข็ม 3.8 mm บีวี 75-3</t>
  </si>
  <si>
    <t>Vicryl No.6/0 © 11 mm</t>
  </si>
  <si>
    <t>Dermatome  D80  blades, box10 (Plastic)</t>
  </si>
  <si>
    <t>ห้องผ่าตัด ชั้น 5</t>
  </si>
  <si>
    <t>Mersilk 8/0  45 cm  8 mm  เข็มคู่</t>
  </si>
  <si>
    <t>Bone Cement Hight Velocity with Antibiotic (สารยึดกระดูกชนิดมียาปฏิชีวนะแบบแข็งตัวช้า)</t>
  </si>
  <si>
    <t>P200-2AS Standard Angle Handpice for Burr</t>
  </si>
  <si>
    <t>Umbilical Tape  U 11 T</t>
  </si>
  <si>
    <t>Clear  View  Blower</t>
  </si>
  <si>
    <t>PTFE  Vascular  Graft   8 mm</t>
  </si>
  <si>
    <t>Cannula for Antegrade Cardioplegia 9 Fr</t>
  </si>
  <si>
    <t>Tube  Occluding Clamp  20 cm (ใหญ่)</t>
  </si>
  <si>
    <t>K - Wire 1.0 x 150 mm 1 ด้าน</t>
  </si>
  <si>
    <t>Steinman pin 4.0 mm x 9"</t>
  </si>
  <si>
    <t>Schan Scerw 5.0x 200mm</t>
  </si>
  <si>
    <t>Gigli Saw Wire ยาว 70 cm</t>
  </si>
  <si>
    <t>เครื่องวัดอุณหภูมิและความชื้นสัมพัทธ์ในห้องผ่าตัด</t>
  </si>
  <si>
    <t>สรุปแผนจัดซื้อเวชภัณฑ์ที่มิใช่ยา ประเภทวัสดุการแพทย์</t>
  </si>
  <si>
    <t>หน่วยงานห้องผ่าตัดโรงพยาบาลสุรินทร์  ประจำปีงบประมาณ 2563</t>
  </si>
  <si>
    <t xml:space="preserve">การจัดซื้อ </t>
  </si>
  <si>
    <t>ห้องผ่าตัด</t>
  </si>
  <si>
    <t>ไตรมาสที่ 1 (ต.ค.-ธค.)</t>
  </si>
  <si>
    <t>ไตรมาสที่ 4 (ก.ค.-ก.ย)</t>
  </si>
  <si>
    <t>Implant  พิเศษ</t>
  </si>
  <si>
    <t>สรุปแผนจัดซื้อเวชภัณฑ์ที่มิใช่ยา ประเภทวัสดุวิทยาศาสตร์การแพทย์</t>
  </si>
  <si>
    <t>หน่วยงานโรงพยาบาลสุรินทร์  ประจำปีงบประมาณ 2563</t>
  </si>
  <si>
    <t>กลุ่มงานเทคนิคการแพทย์</t>
  </si>
  <si>
    <t>เวชภัณฑ์ที่มิใช่ยา ประเภทวัสดุวิทยาศาสตร์การแพทย์</t>
  </si>
  <si>
    <t>ไตร 1</t>
  </si>
  <si>
    <t>ไตร 2</t>
  </si>
  <si>
    <t>ไตร 3</t>
  </si>
  <si>
    <t>ไตร 4</t>
  </si>
  <si>
    <t>หมวดImplant พิเศษ Ortho และ Neuro</t>
  </si>
  <si>
    <t>IPS</t>
  </si>
  <si>
    <t>Spine</t>
  </si>
  <si>
    <t>IPS01</t>
  </si>
  <si>
    <t>1.ชุดโลหะดามกระดูกสันหลังส่วนคอด้านหน้า (Cervical locking plate)</t>
  </si>
  <si>
    <t>IPS02</t>
  </si>
  <si>
    <t>2.ชุดโลหะดามกระดูกสันหลังส่วนคอด้านหน้า ร่วมกับกระดูกเทียม (Cervical locking plate with PEEK)</t>
  </si>
  <si>
    <t>IPS03</t>
  </si>
  <si>
    <t>3.ชุดโลหะดามกระดูกสันหลังส่วนคอด้านหน้าแบบกว้าง ( Cervical locking plate type widening plate )</t>
  </si>
  <si>
    <t>IPS04</t>
  </si>
  <si>
    <t>4.ชุดโลหะดามกระดูกสันหลังส่วนคอด้านหน้าแบบกว้าง ร่วมกับกระดูกเทียม ( Cervical locking plate type widening plate with PEEK )</t>
  </si>
  <si>
    <t>IPS05</t>
  </si>
  <si>
    <t>5.ชุดโลหะดามกระดูกสันหลังส่วนคอด้านหน้าแบบบางและสกรูทำมุมสูง (Cervical locking plate low profile and high angle screw)</t>
  </si>
  <si>
    <t>IPS06</t>
  </si>
  <si>
    <t>6.ชุดโลหะดามกระดูกสันหลังส่วนคอด้านหน้าแบบบางและสกรูทำมุมสูงร่วมกับกระดูกเทียม Cervical locking plate low profile and high angle screw with PEEK)</t>
  </si>
  <si>
    <t>IPS07</t>
  </si>
  <si>
    <t>7.ชุดโลหะดามกระดูกสันหลังส่วนคอด้านหลัง (Posterior Cervical  Lateral mass screw system)</t>
  </si>
  <si>
    <t>IPS08</t>
  </si>
  <si>
    <t>8.ชุดโลหะดามกระดูกสันหลังส่วนคอด้านหลังรวมกระโหลกศีรษะ  (Posterior Cervical  Lateral mass screw system and Occiput)</t>
  </si>
  <si>
    <t>IPS09</t>
  </si>
  <si>
    <t>9.ชุดโลหะดามกระดูกสันหลังส่วนอกและส่วนเอว (Tharoco-lumbar pedicular screw system)</t>
  </si>
  <si>
    <t>IPS10</t>
  </si>
  <si>
    <t>10.ชุดโลหะดามกระดูกสันหลังส่วนอกและส่วนเอว ร่วมกับกระดูกเทียม (Tharoco-lumbar pedicular screw system with PEEK)</t>
  </si>
  <si>
    <t>IPS11</t>
  </si>
  <si>
    <t>11ชุด.โลหะดามกระดูกสันหลังส่วนอกและส่วนเอวแบบเส้นผ่าศูนย์กลาง Rod แบบกว้าง (Tharoco-lumbar pedicular screw system type large diameter Rod)</t>
  </si>
  <si>
    <t>IPS12</t>
  </si>
  <si>
    <t>12.ชุดโลหะดามกระดูกสันหลังส่วนอกและส่วนเอวแบบเส้นผ่าศูนย์กลาง Rod แบบกว้างร่วมกับกระดูกเทียม (Tharoco-lumbar pedicular screw system type large diameter Rod with PEEK)</t>
  </si>
  <si>
    <t>IPS13</t>
  </si>
  <si>
    <t>13.ชุดโลหะดามกระดูกสันหลังส่วนอกและส่วนเอวแบบหัวสกรูสูง (Tharoco-lumbar pedicular screw system type reduction screw)</t>
  </si>
  <si>
    <t>IPS14</t>
  </si>
  <si>
    <t>14.ชุดโลหะดามกระดูกสันหลังส่วนอกและส่วนเอวแบบหัวสกรูสูงร่วมกับกระดูกเทียม (Tharoco-lumbar pedicular screw system type reduction screw with PEEK)</t>
  </si>
  <si>
    <t>IPS15</t>
  </si>
  <si>
    <t>15.ชุดโลหะดามกระดูกสันหลังส่วนอกและส่วนเอวแบบสกรู Cone shape (Tharoco-lumbar pedicular screw system type Cone shape )</t>
  </si>
  <si>
    <t>IPS16</t>
  </si>
  <si>
    <t>16.ชุดโลหะดามกระดูกสันหลังส่วนอก และส่วนเอวแบบสกรู Cone shape ร่วมกับกระดูกเทียม (Tharoco-lumbar pedicular screw system type Cone shape with PEEK )</t>
  </si>
  <si>
    <t>IPM</t>
  </si>
  <si>
    <t>Spinal mesh graft</t>
  </si>
  <si>
    <t>IPM01</t>
  </si>
  <si>
    <t>1.วัสดุแทนกระดูกมีรูพรุนทำด้วยไทเทเนียม (spinal mesh graft)</t>
  </si>
  <si>
    <t>Arthroplasty</t>
  </si>
  <si>
    <t>IPK</t>
  </si>
  <si>
    <t>TKA</t>
  </si>
  <si>
    <t>IPK01</t>
  </si>
  <si>
    <t>1.ชุดข้อเข่าเทียมแบบที่ส่วนรับน้ำหนักเคลื่อนไหวไม่ได้ ชนิดใช้สารยึดกระดูก แบบพลาสติกรองข้อ ความทนทานสูง (Total Knee Arthroplasty with highly resistant articular component)</t>
  </si>
  <si>
    <t>IPK02</t>
  </si>
  <si>
    <t>2.ชุดข้อเข่าเทียมแบบที่ส่วนรับน้ำหนักเคลื่อนไหวไม่ได้ ชนิดใช้สารยึดกระดูกแบบใช้เครื่องนำวิถีในการผ่าตัด (Total Knee Arthroplasty Type Nevigator)</t>
  </si>
  <si>
    <t>IPK03</t>
  </si>
  <si>
    <t>3.ชุดข้อเข่าเทียมแบบที่ส่วนรับน้ำหนักเคลื่อนไหวไม่ได้ ชนิดใช้สารยึดกระดูกแบบไม่ตัดเอ็นไขว้หลัง (Total Knee Arthroplasty with PCL preserving)</t>
  </si>
  <si>
    <t>IPH</t>
  </si>
  <si>
    <t>THA cementless</t>
  </si>
  <si>
    <t>IPH01</t>
  </si>
  <si>
    <t>4.ชุดข้อสะโพกเทียมมีเบ้า ชนิดไม่ใช้สารยึดกระดูก (Cementless Total Hip prosthesis)</t>
  </si>
  <si>
    <t>IPH02</t>
  </si>
  <si>
    <t>5.ชุดข้อสะโพกเทียมมีเบ้า ชนิดไม่ใช้สารยึดกระดูกแบบใช้เครื่องนำวิถีในการผ่าตัด (Cementless Total hip arthroplasty with navigator)</t>
  </si>
  <si>
    <t>IPH03</t>
  </si>
  <si>
    <t>6.ชุดข้อสะโพกเทียมแบบมีเบ้า ชนิดไม่ใช้สารยึดกระดูกแบบมีคอ (Cementless total hip prosthesis with collar)</t>
  </si>
  <si>
    <t>THA cemented</t>
  </si>
  <si>
    <t>IPH05</t>
  </si>
  <si>
    <t>7. ชุดข้อสะโพกเทียมมีเบ้า ชนิดใช้สารยึดกระดูก  (Cemented Total Hip prosthesis)</t>
  </si>
  <si>
    <t>THA Hybrid</t>
  </si>
  <si>
    <t>8. ชุดข้อสะโพกเทียมมีเบ้า ชนิด hybrid (Hybird Total Hip prosthesis)</t>
  </si>
  <si>
    <t>IPB</t>
  </si>
  <si>
    <t>Bipolar hip arthroplasty</t>
  </si>
  <si>
    <t>IPB01</t>
  </si>
  <si>
    <t>9.ชุดข้อสะโพกเทียมไม่มีเบ้า ชนิด 2 ชั้น ชนิดไม่ใช้สารยึดกระดูกแบบคอสั้น (Cementless Bipolar Hip prosthesis with short neck)</t>
  </si>
  <si>
    <t>IPB02</t>
  </si>
  <si>
    <t>10.ชุดข้อสะโพกเทียมไม่มีเบ้า ชนิด 2 ชั้น ชนิดไม่ใช้สารยึดกระดูก แบบใช้เครื่องนำวิถีในการผ่าตัด (Cementless Bipolar Hip prosthesis Type Nevigator)</t>
  </si>
  <si>
    <t>IPB03</t>
  </si>
  <si>
    <t>11.ชุดข้อสะโพกเทียมไม่มีเบ้า ชนิด 2 ชั้น ชนิดไม่ใช้สารยึดกระดูก แบบเน้นการเปิดแผลผ่าตัดเล็ก (MIS Cementless Bipolar Hip prosthesis)</t>
  </si>
  <si>
    <t>IPB04</t>
  </si>
  <si>
    <t>12.ชุดข้อสะโพกเทียมไม่มีเบ้า ชนิด 2 ชั้น ชนิดใช้สารยึดกระดูก แบบใช้เครื่องนำวิถีในการผ่าตัด (Cemented Bipolar Hip prosthesis Type Nevigator )</t>
  </si>
  <si>
    <t>IPB05</t>
  </si>
  <si>
    <t>13.ชุดข้อสะโพกเทียมไม่มีเบ้า ชนิด 2 ชั้น ชนิดใช้สารยึดกระดูก แบบเน้นการเปิดแผลผ่าตัดเล็ก (MIS Cemented Bipolar Hip prosthesis )</t>
  </si>
  <si>
    <t>IPR</t>
  </si>
  <si>
    <t>Revision knee</t>
  </si>
  <si>
    <t>IPR01</t>
  </si>
  <si>
    <t>14.ชุดข้อเข่าเทียมชนิดผ่าตัดซ้ำพิเศษเฉพาะบุคคล ชนิดใช้สารยึดกระดูก ( Revision Total knee Cemented)</t>
  </si>
  <si>
    <t xml:space="preserve"> - ข้อเข่าเทียมส่วนกระดูกต้นขา (Femoral Component)</t>
  </si>
  <si>
    <t xml:space="preserve"> - ข้อเข่าเทียมส่วนกระดูกหน้าแข้ง (tibial Component)</t>
  </si>
  <si>
    <t xml:space="preserve"> - ก้านต่อข้อเข่าเทียมของกระดูกต้นขา (Femoral stem extension)</t>
  </si>
  <si>
    <t xml:space="preserve"> - ก้านต่อข้อเข่าเทียมของกระดูกหน้าแข้ง (Tibial stem extension)</t>
  </si>
  <si>
    <t xml:space="preserve"> - โลหะเสริมกระดูกที่หายไป (Metal Augmentation)</t>
  </si>
  <si>
    <t xml:space="preserve"> - หมอนรองกระดูกเทียม (Constrained insert)</t>
  </si>
  <si>
    <t xml:space="preserve"> - ผิวลูกสบ่าเทียม</t>
  </si>
  <si>
    <t>ขิ้น</t>
  </si>
  <si>
    <t>แถม</t>
  </si>
  <si>
    <t>IPR02</t>
  </si>
  <si>
    <t>15.ชุดข้อเข่าเทียมชนิดผ่าตัดซ้ำพิเศษเฉพาะบุคคล แบบใช้เครื่องนำวิถีในการผ่าตัด  ( Revision Total knee type Nevigator)</t>
  </si>
  <si>
    <t xml:space="preserve"> - ผิวลูกสะบ้าทียม</t>
  </si>
  <si>
    <t>Revision hip</t>
  </si>
  <si>
    <t>IPR03</t>
  </si>
  <si>
    <t>16.ข้อสะโพกเทียมมีเบ้า ชนิดไม่ใช้สารยึดกระดูกที่มีปริมาณพื้นที่ยึดเกาะกระดูกน้อยกว่าปกติหรือกรณีผ่าตัดซ้ำ (Revision Cementless Total hip prosthesis)</t>
  </si>
  <si>
    <t xml:space="preserve"> - ก้านสะโพกเทียม (Stem)</t>
  </si>
  <si>
    <t xml:space="preserve"> - หัวก้านสะโพกเทียม (Femoral head)</t>
  </si>
  <si>
    <t xml:space="preserve"> - เบ้าสะโพกเที่ยม (Acetabular shell)</t>
  </si>
  <si>
    <t xml:space="preserve"> - วัสดุรองเบ้า (Acetabular liner)</t>
  </si>
  <si>
    <t xml:space="preserve"> - สกรูสำหรับยึดส่วน Acetabular shell กับกระดูก</t>
  </si>
  <si>
    <t>IPR04</t>
  </si>
  <si>
    <t>17.ข้อสะโพกเทียมมีเบ้า ชนิดใช้เครื่องนำวิถีในการผ่าตัดในกรณีผ่าตัดซ้ำ (Revision Total hip prosthesis Type Nevigator)</t>
  </si>
  <si>
    <t>IPR05</t>
  </si>
  <si>
    <t>18.ข้อสะโพกเทียมมีเบ้า ชนิดไม่ใช้สารยึดกระดูกกรณีผ่าตัดซ้ำ (Revision Total hip prosthesis)</t>
  </si>
  <si>
    <t xml:space="preserve"> - สกรูสำหรับยึดส่วน Acetabular shell) กับกระดูก</t>
  </si>
  <si>
    <t>IPI</t>
  </si>
  <si>
    <t>Interlocking Nail</t>
  </si>
  <si>
    <t>IPI01</t>
  </si>
  <si>
    <t>1.ชุดโลหะดามกระดูกในโพรงกระดูกต้นขา  (Femoral Interlocking Nail)</t>
  </si>
  <si>
    <t>IPI02</t>
  </si>
  <si>
    <t>2.ชุดโลหะดามกระดูกในโพรงกระดูกต้นแขน (Humeral Interloking nail)</t>
  </si>
  <si>
    <t>IPI03</t>
  </si>
  <si>
    <t>3.ชุดโลหะดามกระดูกในโพรงกระดูกขา (Tibial Interloking nail)</t>
  </si>
  <si>
    <t>IPP</t>
  </si>
  <si>
    <t>PFNA</t>
  </si>
  <si>
    <t>IPP01</t>
  </si>
  <si>
    <t>1.ชุดโลหะดามกระดูกในโพรงกระดูกส่วนต้นของต้นขา  (Proximal Femoral Nail antirotation)</t>
  </si>
  <si>
    <t>IPP02</t>
  </si>
  <si>
    <t>2.ชุดโลหะดามกระดูกในโพรงกระดูกส่วนต้นของต้นขา ชนิดยึดกระดูกส่วนปลายแบบมั่นคง ((Proximal Femoral Nail antirotation with double static distal lock)</t>
  </si>
  <si>
    <t>IPP03</t>
  </si>
  <si>
    <t>3.ชุดโลหะดามกระดูกในโพรงกระดูกส่วนต้นของต้นขาแบบยาว (Long Proximal Femoral Nail antirotation )</t>
  </si>
  <si>
    <t>IPP04</t>
  </si>
  <si>
    <t>4.ชุดโลหะดามกระดูกในโพรงกระดูกส่วนต้นของต้นขา แบบยาว ชนิดยึดกระดูกส่วนปลายแบบมั่นคง (Long Proximal Femoral Nail antirotation  with double static distal lock)</t>
  </si>
  <si>
    <t>IPL</t>
  </si>
  <si>
    <t>Locking Plate</t>
  </si>
  <si>
    <t>Tomo fix group</t>
  </si>
  <si>
    <t>IPL01</t>
  </si>
  <si>
    <t>1.ชุดโลหะดามกระดูกเพื่อยึดแก้ไขความผิดปกติของแนวกระดูก (Tomofix locking plate)</t>
  </si>
  <si>
    <t xml:space="preserve"> - Tomofix locking plate</t>
  </si>
  <si>
    <t xml:space="preserve"> - Screw</t>
  </si>
  <si>
    <t>Broad plate</t>
  </si>
  <si>
    <t>IPL02</t>
  </si>
  <si>
    <t>2.ชุดโลหะดามกระดูกแบบตรงใหญ่  ชนิดหัวยึดกับสกรู (Broad locking plate )</t>
  </si>
  <si>
    <t xml:space="preserve"> - Broad locking plate </t>
  </si>
  <si>
    <t>Narrow plate</t>
  </si>
  <si>
    <t>IPL03</t>
  </si>
  <si>
    <t>3.ชุดโลหะดามกระดูกแบบตรงแคบ  ชนิดหัวยึดกับสกรู (Narrow locking plate)</t>
  </si>
  <si>
    <t xml:space="preserve"> -  Narrow locking plate</t>
  </si>
  <si>
    <t>Small plate</t>
  </si>
  <si>
    <t>IPL04</t>
  </si>
  <si>
    <t>4.ชุดโลหะดามกระดูกขนาดเล็ก ชนิดมีหัวสกรูพยุง (LCP Small Plate 3.5mm)</t>
  </si>
  <si>
    <t xml:space="preserve"> - LCP Small Plate 3.5mm</t>
  </si>
  <si>
    <t>Reconstruction locking plate</t>
  </si>
  <si>
    <t>IPL05</t>
  </si>
  <si>
    <t>5.ชุดโลหะดามกระดูก ชนิดมีหัวสกรูพยุง แบบบางเว้าดัดได้ (Reconstruction locking plate  )</t>
  </si>
  <si>
    <t xml:space="preserve"> - Reconstruction locking plate </t>
  </si>
  <si>
    <t>Clavicle locking plate</t>
  </si>
  <si>
    <t>IPL06</t>
  </si>
  <si>
    <t>6.ชุดโลหะดามกระดูกไหปลาร้า ชนิดมีหัวสกรูพยุง (Clavicle locking plate )</t>
  </si>
  <si>
    <t xml:space="preserve"> -Clavicle locking plate </t>
  </si>
  <si>
    <t xml:space="preserve"> -Screw</t>
  </si>
  <si>
    <t>Proximal humerus locking plate</t>
  </si>
  <si>
    <t>IPL07</t>
  </si>
  <si>
    <t>7.ชุดโลหะดามกระดูกต้นแขนส่วนบน  (LCP Proximal Humeral Plate)</t>
  </si>
  <si>
    <t xml:space="preserve"> -LCP Proximal Humeral Plate</t>
  </si>
  <si>
    <t>Distal humeral locking plate</t>
  </si>
  <si>
    <t>IPL08</t>
  </si>
  <si>
    <t>8.ชุดโลหะดามกระดูกต้นแขนส่วนปลาย ชนิดมีหัวสกรูพยุง (LCP Distal  Humeral Plate )</t>
  </si>
  <si>
    <t xml:space="preserve"> -LCP Distal  Humeral Plate</t>
  </si>
  <si>
    <t>Olecranon locking plate</t>
  </si>
  <si>
    <t>IPL09</t>
  </si>
  <si>
    <t>9.ชุดโลหะดามกระดูกข้อศอก ชนิดมีหัวสกรูพยุง (LCP Olecranon Plate )</t>
  </si>
  <si>
    <t xml:space="preserve"> - LCP Olecranon Plate</t>
  </si>
  <si>
    <t>Distal end radius locking plate</t>
  </si>
  <si>
    <t>IPL10</t>
  </si>
  <si>
    <r>
      <t xml:space="preserve">10.ชุดโลหะดามกระดูกปลายแขนท่อนนอก แบบ 2 column ( Distal end radius locking plate </t>
    </r>
    <r>
      <rPr>
        <sz val="16"/>
        <rFont val="TH SarabunPSK"/>
        <family val="2"/>
      </rPr>
      <t xml:space="preserve">type </t>
    </r>
    <r>
      <rPr>
        <sz val="14"/>
        <rFont val="TH SarabunPSK"/>
        <family val="2"/>
      </rPr>
      <t>Variable angle 2 coulumn)</t>
    </r>
  </si>
  <si>
    <t xml:space="preserve"> -Distal end radius locking plate type Variable angle 2 coulumn</t>
  </si>
  <si>
    <t>Proximal femoral locking plate</t>
  </si>
  <si>
    <t>IPL11</t>
  </si>
  <si>
    <t>11.ชุดโลหะดามกระดูกต้นขาส่วนบน ชนิดมีหัวสกูรพยุง (LCP Proximal Femoral)</t>
  </si>
  <si>
    <t xml:space="preserve"> - LCP Proximal Femoral</t>
  </si>
  <si>
    <t>Broad curved locking plate</t>
  </si>
  <si>
    <t>IPL12</t>
  </si>
  <si>
    <t>12.ชุดโลหะดามกระดูกขนาดใหญ่ชนิดโค้งตามกระดูก  แบบหัวยึดกับสกรู (LCP Broad curved plate )</t>
  </si>
  <si>
    <t xml:space="preserve"> - LCP Broad curved plate</t>
  </si>
  <si>
    <t>Distal femur locking plate</t>
  </si>
  <si>
    <t>IPL13</t>
  </si>
  <si>
    <t>13.แผ่นโลหะดามกระดูกต้นขาส่วนล่าง ชนิดมีหัวสกูรพยุง (LCP Distal Femoral plate)</t>
  </si>
  <si>
    <t xml:space="preserve"> -LCP Distal  Femoral plate</t>
  </si>
  <si>
    <t>Proximal tibial locking plate</t>
  </si>
  <si>
    <t>IPL14</t>
  </si>
  <si>
    <t>14.ชุดโลหะดามกระดูกหน้าแข้งส่วนบน ชนิดมีหัวสกูรพยุง (Proximal Tibial locking plate )</t>
  </si>
  <si>
    <t xml:space="preserve"> - Proximal Tibial locking plate</t>
  </si>
  <si>
    <t>Distal tibial locking plate</t>
  </si>
  <si>
    <t>IPL15</t>
  </si>
  <si>
    <t>15.ชุดโลหะดามกระดูกหน้าแข้งส่วนล่าง ชนิดมีหัวสกรูพยุง (Distal Tibial locking Plate )</t>
  </si>
  <si>
    <t xml:space="preserve"> - Distal Tibial locking Plate</t>
  </si>
  <si>
    <t>Distal fibular locking plate</t>
  </si>
  <si>
    <t>IPL16</t>
  </si>
  <si>
    <t>16.ชุดโลหะดามกระดูกหน้าแข้งเล็กส่วนล่าง ชนิดมีหัวสกรูพยุง (LCP Distal Fibular Plate)</t>
  </si>
  <si>
    <t xml:space="preserve"> - LCP Distal Fibular Plate</t>
  </si>
  <si>
    <t>Calcaneal locking plate</t>
  </si>
  <si>
    <t>IPL17</t>
  </si>
  <si>
    <t>17.ชุดโลหะดามกระดูกส้นเท้า ชนิดมีหัวสกรูพยุง (Calcaneal Locking Plate)</t>
  </si>
  <si>
    <t xml:space="preserve"> - Calcaneal Locking Plate</t>
  </si>
  <si>
    <t>IPC</t>
  </si>
  <si>
    <t>Specific Screw</t>
  </si>
  <si>
    <t>IPC01</t>
  </si>
  <si>
    <t>1. Canulated Locking Screw</t>
  </si>
  <si>
    <t>IPC02</t>
  </si>
  <si>
    <t xml:space="preserve">2 Canulated Screw </t>
  </si>
  <si>
    <t>IPC03</t>
  </si>
  <si>
    <t xml:space="preserve">3. Herbert  Screw </t>
  </si>
  <si>
    <t>IPA</t>
  </si>
  <si>
    <t>Arthroscope</t>
  </si>
  <si>
    <t>IPA01</t>
  </si>
  <si>
    <t>1.หมุดสมอยึดติดกับกระดูกชนิดมีวัสดุยึดเส้นเอ็น (Endobutton CL)</t>
  </si>
  <si>
    <t>IPA02</t>
  </si>
  <si>
    <t>2 ใบมีดและหัวกรอสำหรับตัดแต่งเนื้อเยื่อและกรอกระดูก (Arthroscopic Shaver Blades and Burrs)</t>
  </si>
  <si>
    <t>IPA03</t>
  </si>
  <si>
    <t>3 ชุดสมอสำหรับเย็บซ่อมหมอนรองกระดูกเข่า (Ultra Fasfix Curved, Reverse Curved)</t>
  </si>
  <si>
    <t>IPA04</t>
  </si>
  <si>
    <t>4 สกรูยึดเอ็นข้อเข่า (BIORCI screw)</t>
  </si>
  <si>
    <t>IPA05</t>
  </si>
  <si>
    <t>5 สมอยึดกระดูกเข้ากับเนื้อเยื่อ (Osteoraptor HA 2.9 mm.)</t>
  </si>
  <si>
    <t>IPA06</t>
  </si>
  <si>
    <t>6 ชุดสมอเย็บกระดูกแบบมีเกลียว พร้อมวัสดุยึดเอ็นแบบไม่ละลาย (Twinfix Ti Suture Anchors)</t>
  </si>
  <si>
    <t>IPA07</t>
  </si>
  <si>
    <t>7.วัlสดุสำหรับนำเครื่องมือเข้าสู่ข้อในการผ่าตัดผ่านกล้อง Cannula</t>
  </si>
  <si>
    <t>IPA08</t>
  </si>
  <si>
    <t>8.วัดสุสำหรับช่วยเย็บซ่อมเอ็นข้อไหล่ (Accu pass)</t>
  </si>
  <si>
    <t>IPA09</t>
  </si>
  <si>
    <t>9.วัดสุสำหรับใช้ในการนำสารละลายเพื่อผ่าตัดผ่านกล้่อง (tubing set dionic25)</t>
  </si>
  <si>
    <t>IPA10</t>
  </si>
  <si>
    <t>10.หัวจี้ในน้ำแบบตัดและจี้แบบก้านตรงปลายหักมุม 90 องศา (Super Turbo vac)</t>
  </si>
  <si>
    <t>IPA11</t>
  </si>
  <si>
    <t>11.เช็มเย็บซ่อมหมอนรองกระดูกเข่า (Miniscal needle)</t>
  </si>
  <si>
    <t>IPA12</t>
  </si>
  <si>
    <t>12.วัสดุเย็บแผล ชนิดเส้นถักไม่ละลาย (Ultrabraid - cobraid)</t>
  </si>
  <si>
    <t xml:space="preserve">เฝือกสำเร็จรูป 3 นิ้ว (slap) </t>
  </si>
  <si>
    <t xml:space="preserve">THORACIC  CATHETER (พลาสติก) NO. 24 </t>
  </si>
  <si>
    <t>THORACIC  CATHETER (พลาสติก) NO. 28</t>
  </si>
  <si>
    <t>THORACIC  CATHETER (พลาสติก) NO. 32</t>
  </si>
  <si>
    <t>THORACIC  CATHETER (พลาสติก) NO. 36</t>
  </si>
  <si>
    <t>น้ำยา DD1 ล้างเครื่องมือผ่าตัด ( 5 ลิตร )</t>
  </si>
  <si>
    <t>ผ้ายืดพันแผล Elastic Bandage 6นิ้ว</t>
  </si>
  <si>
    <t>(นางณิชากร  ศรีชาลี)</t>
  </si>
  <si>
    <t>(นางณัฐรดา  ทองสุทธิ์)</t>
  </si>
  <si>
    <t>นักวิชาการพัสดุชำนาญการ</t>
  </si>
  <si>
    <t>รักษาการรองผู้อำนวยการฝ่ายบริหาร</t>
  </si>
  <si>
    <t>สายลวดเพื่อตรวจภายในหลอดเลือดโคโรนารี่ด้วยการถ่ายภาพคลื่นสะท้อน (IVAS)</t>
  </si>
  <si>
    <t>ชุดน้ำยาตรวจนับเม็ดเลือดและแยกชนิดเม็ดเลือด</t>
  </si>
  <si>
    <t>Partial thromboplastin time</t>
  </si>
  <si>
    <t>Prothrombin time, INR</t>
  </si>
  <si>
    <t xml:space="preserve">น้ายาตรวจวัด CALCIUM </t>
  </si>
  <si>
    <t>น้ายาตรวจ Cortisol</t>
  </si>
  <si>
    <t xml:space="preserve">น้ำยาตรวจวัด PSA </t>
  </si>
  <si>
    <t>น้ำยาตรวจ Adenosine deaminase(ADA)</t>
  </si>
  <si>
    <t>pack</t>
  </si>
  <si>
    <t xml:space="preserve">น้ำยาตรวจ AFP </t>
  </si>
  <si>
    <t xml:space="preserve">น้ำยาตรวจ Alanine aminotransferase (ALT/GPT) </t>
  </si>
  <si>
    <t xml:space="preserve">น้ำยาตรวจ ALBUMIN </t>
  </si>
  <si>
    <t>น้ำยาตรวจ ALKALINE PHOSPHATASE</t>
  </si>
  <si>
    <t xml:space="preserve">น้ำยาตรวจ AMYLASE </t>
  </si>
  <si>
    <t>น้ำยาตรวจ Aspartate aminotransferase(AST/GOT)</t>
  </si>
  <si>
    <t>น้ำยาตรวจ BUN</t>
  </si>
  <si>
    <t>น้ำยาตรวจ CA 125</t>
  </si>
  <si>
    <t>น้ำยาตรวจ CA 15-3</t>
  </si>
  <si>
    <t xml:space="preserve">น้ำยาตรวจ CA19-9 </t>
  </si>
  <si>
    <t xml:space="preserve">น้ำยาตรวจ CEA </t>
  </si>
  <si>
    <t xml:space="preserve">น้ำยาตรวจ CHOLESTEROL </t>
  </si>
  <si>
    <t>น้ำยาตรวจ CK-MB</t>
  </si>
  <si>
    <t xml:space="preserve">น้ำยาตรวจ CREATINE KINASE </t>
  </si>
  <si>
    <t>น้ำยาตรวจ CREATININE (Enzymatic method)</t>
  </si>
  <si>
    <t xml:space="preserve">น้ำยาตรวจ DIRECT BILIRUBIN </t>
  </si>
  <si>
    <t xml:space="preserve">น้ำยาตรวจ Ferritin </t>
  </si>
  <si>
    <t xml:space="preserve">น้ำยาตรวจ Free T3 </t>
  </si>
  <si>
    <t>น้ำยาตรวจ Free T4</t>
  </si>
  <si>
    <t>น้ำยาตรวจ GGT</t>
  </si>
  <si>
    <t>น้ำยาตรวจ GLUCOSE</t>
  </si>
  <si>
    <t xml:space="preserve">น้ำยาตรวจ HDL-Cholesterol </t>
  </si>
  <si>
    <t xml:space="preserve">น้ำยาตรวจ INORGANIC PHOSPHOROUS </t>
  </si>
  <si>
    <t>น้ำยาตรวจ IRON</t>
  </si>
  <si>
    <t xml:space="preserve">น้ำยาตรวจ LACTATE DEHYDROGENASE(LDH) </t>
  </si>
  <si>
    <t>น้ำยาตรวจ LDL-CHOLESTEROL</t>
  </si>
  <si>
    <t>น้ำยาตรวจ Lipase</t>
  </si>
  <si>
    <t xml:space="preserve">น้ำยาตรวจ MAGNESIUM </t>
  </si>
  <si>
    <t>น้ำยาตรวจ MICROALBUMIN</t>
  </si>
  <si>
    <t xml:space="preserve">น้ำยาตรวจ Parathyroid </t>
  </si>
  <si>
    <t>น้ำยาตรวจ Pro BNP</t>
  </si>
  <si>
    <t>น้ำยาตรวจ Thyroglobulin</t>
  </si>
  <si>
    <t>น้ำยาตรวจ Thyroglobulin antibody</t>
  </si>
  <si>
    <t xml:space="preserve">น้ำยาตรวจ TOTAL BILIRUBIN </t>
  </si>
  <si>
    <t xml:space="preserve">น้ำยาตรวจ TOTAL PROTEIN </t>
  </si>
  <si>
    <t xml:space="preserve">น้ำยาตรวจ Total T3 </t>
  </si>
  <si>
    <t xml:space="preserve">น้ำยาตรวจ Total T4 </t>
  </si>
  <si>
    <t>น้ำยาตรวจ TRIGLYCERIDE</t>
  </si>
  <si>
    <t>น้ำยาตรวจ Trop-I</t>
  </si>
  <si>
    <t xml:space="preserve">น้ำยาตรวจ TSH </t>
  </si>
  <si>
    <t xml:space="preserve">น้ำยาตรวจ UIBC </t>
  </si>
  <si>
    <t xml:space="preserve">น้ำยาตรวจ Uric Acid </t>
  </si>
  <si>
    <t>น้ำยาตรวจ Urinary/CSF Protein</t>
  </si>
  <si>
    <t>ชุดน้ำยาตรวจคัดกรองการติดเชื้อซิฟิลิส ด้วยวิธี RPR/USR</t>
  </si>
  <si>
    <t xml:space="preserve">ชุดน้ำยาตรวจปริมาณ 25-OH Vitamin D </t>
  </si>
  <si>
    <t xml:space="preserve">ชุดน้ำยาตรวจหาคัดกรองหาแอนติบอดีต่อเชื้อไวรัสเอชไอวี </t>
  </si>
  <si>
    <t>ชุดน้ำยาตรวจหาปริมาณไวรัสตับอักเสษชนิด C</t>
  </si>
  <si>
    <t>ชุดน้ำยาตรวจหาปริมาณไวรัส เอชบีวี (HBV Viral load)</t>
  </si>
  <si>
    <t>ชุดน้ำยาตรวจหาปริมาณไวรัส เอช ไอ วี (HIV Viral load)</t>
  </si>
  <si>
    <t>ชุดน้ำยาตรวจหาแอนติเจนต่อไวรัส Influenza A, B</t>
  </si>
  <si>
    <t>ชุดน้ำยาตรวจหาแอนติเจนต่อไวรัส RSV</t>
  </si>
  <si>
    <t>ชุดน้ำยาตรวจหาแอนติบอดี้ต่อเชื้อไวรัสเอชไอวี ชนิด HIV1/2 วิธี GPA</t>
  </si>
  <si>
    <t>ชุดน้ำยาตรวจหาแอนติบอดี้ต่อเชื้อไวรัสเอชไอวี ชนิด HIV1/2 วิธี IC</t>
  </si>
  <si>
    <t>ชุดน้ำยาตรวจหาแอนติบอดี้ต่อเชื้อ Mycoplasma sp.</t>
  </si>
  <si>
    <t xml:space="preserve">ชุดน้ำยาตรวจ Anti Streptolysin O </t>
  </si>
  <si>
    <t>ชุดน้ำยาตรวจ Leptospirosis Ig M</t>
  </si>
  <si>
    <t>ชุดน้ำยาตรวจ Rheumatoid factor</t>
  </si>
  <si>
    <t>ชุดน้ำยาตรวจ TPHA</t>
  </si>
  <si>
    <t>น้ำยาตรวจหาปริมาณ Beta HCG ในเลือด</t>
  </si>
  <si>
    <t>น้ำยาตรวจหาแอนติเจนชนิด Surface ของไวรัสตับอักเสษชนิด B</t>
  </si>
  <si>
    <t>น้ำยาตรวจหาแอนติเจน e ของไวรัสตับอักเสษชนิด B</t>
  </si>
  <si>
    <t>น้ำยาตรวจหาแอนติบอดี้ต่อเชื้อ Treponema pallidum</t>
  </si>
  <si>
    <t>น้ำยาตรวจหาแอนติบอดี้ต่อไวรัสตับอักเสษชนิด A ชนิด IgM</t>
  </si>
  <si>
    <t>น้ำยาตรวจหาแอนติบอดี้ต่อไวรัสตับอักเสษชนิด C</t>
  </si>
  <si>
    <t xml:space="preserve">น้ำยาตรวจหาแอนติบอดี้ต่อแอนติเจน Core ชนิด IgG ของไวรัสตับอักเสษชนิด B </t>
  </si>
  <si>
    <t>น้ำยาตรวจหาแอนติบอดี้ต่อแอนติเจน Core ชนิด IgM ของไวรัสตับอักเสษชนิด B</t>
  </si>
  <si>
    <t>น้ำยาตรวจหาแอนติบอดี้ต่อแอนติเจน e ของไวรัสตับอักเสษชนิด B</t>
  </si>
  <si>
    <t>น้ำยาตรวจหาแอนติบอดี้ต่อแอนติเจน Surface ของไวรัสตับอักเสษชนิด B</t>
  </si>
  <si>
    <t>น้ำยาแอนติเจน Proteus OX-19 สำหรับการตรวจ Weil-felix</t>
  </si>
  <si>
    <t>น้ำยาแอนติเจน Proteus OX-2 สำหรับการตรวจ Weil-felix</t>
  </si>
  <si>
    <t xml:space="preserve">น้ำยาแอนติเจน Proteus OX-K สำหรับการตรวจ Weil-felix  </t>
  </si>
  <si>
    <t>น้ำยาแอนติเจน Salomella grA,O Ag สำหรับการตรวจ Widal's test</t>
  </si>
  <si>
    <t>น้ำยาแอนติเจน Salomella grB,O Ag สำหรับการตรวจ Widal's test</t>
  </si>
  <si>
    <t xml:space="preserve">น้ำยาแอนติเจน Salomella grD,H Ag สำหรับการตรวจ Widal's test </t>
  </si>
  <si>
    <t>น้ำยาแอนติเจน Salomella grD,O Ag สำหรับการตรวจ Widal's test</t>
  </si>
  <si>
    <t>สารเคมี Absoluted Methanol</t>
  </si>
  <si>
    <t>สารเคมี disodium hydrogen phosphatedihydrate(Na2HPO4.2H2O)</t>
  </si>
  <si>
    <t>สารเคมี Giemsa's stain powder</t>
  </si>
  <si>
    <t>สารเคมี potassium dihydrogen phasphate(KH2PO4)</t>
  </si>
  <si>
    <t>สารเคมี Wright's stain powder</t>
  </si>
  <si>
    <t>ฺDisposable Butterfly Needle for vacuum tube  No.22</t>
  </si>
  <si>
    <t>Sample sticker 5 นิ้ว สำหรับเตรียมตัวอย่าง</t>
  </si>
  <si>
    <t>จานเพาะเลี้ยงเชื้อ ชนิดพลาสติก ( Pepti disk plastic )</t>
  </si>
  <si>
    <t>ชุดเก็บตัวอย่างสำเร็จรูปชนิด Cary- bliar medium</t>
  </si>
  <si>
    <t>ชุดเก็บตัวอย่างสำเร็จรูปชนิด Staurt transport medim</t>
  </si>
  <si>
    <t>ชุดควบคุมมาตรฐานสำหรับปรับความขุ่น ( Standard Mcfarland )</t>
  </si>
  <si>
    <t>ชุดทดสอบ Oxidase test</t>
  </si>
  <si>
    <t>ชุดน้ำยาสำเร็จรูปสำหรับย้อม AFB stain  (450 ml.x3)</t>
  </si>
  <si>
    <t>ชุดน้ำยาสำเร็จรูปสำหรับย้อม gram stain  (450 ml.x4)</t>
  </si>
  <si>
    <t>แผ่นจำแนกและทดสอบความไวของยาต่อสารต้านจุลชีพ</t>
  </si>
  <si>
    <t>แผ่นทดสอบความไวของเชื้อแบคทีเรียต่อสารต้านจุลชีพชนิด Amikacin</t>
  </si>
  <si>
    <t>แผ่นทดสอบความไวของเชื้อแบคทีเรียต่อสารต้านจุลชีพชนิด Ampicillin</t>
  </si>
  <si>
    <t>แผ่นทดสอบความไวของเชื้อแบคทีเรียต่อสารต้านจุลชีพชนิด ampicillin/sulbactam</t>
  </si>
  <si>
    <t>แผ่นทดสอบความไวของเชื้อแบคทีเรียต่อสารต้านจุลชีพชนิด Augmentin</t>
  </si>
  <si>
    <t>แผ่นทดสอบความไวของเชื้อแบคทีเรียต่อสารต้านจุลชีพชนิด Bacitracin(0.04u)</t>
  </si>
  <si>
    <t>แผ่นทดสอบความไวของเชื้อแบคทีเรียต่อสารต้านจุลชีพชนิด Bactrim</t>
  </si>
  <si>
    <t>แผ่นทดสอบความไวของเชื้อแบคทีเรียต่อสารต้านจุลชีพชนิด Cefazolin</t>
  </si>
  <si>
    <t>แผ่นทดสอบความไวของเชื้อแบคทีเรียต่อสารต้านจุลชีพชนิด Cefotaxime</t>
  </si>
  <si>
    <t>แผ่นทดสอบความไวของเชื้อแบคทีเรียต่อสารต้านจุลชีพชนิด Cefotaxime/Clavulamic acid</t>
  </si>
  <si>
    <t>แผ่นทดสอบความไวของเชื้อแบคทีเรียต่อสารต้านจุลชีพชนิด Cefoxitin</t>
  </si>
  <si>
    <t>แผ่นทดสอบความไวของเชื้อแบคทีเรียต่อสารต้านจุลชีพชนิด Ceftazidime</t>
  </si>
  <si>
    <t>แผ่นทดสอบความไวของเชื้อแบคทีเรียต่อสารต้านจุลชีพชนิด Ceftazidine/Clavulamic acid</t>
  </si>
  <si>
    <t>แผ่นทดสอบความไวของเชื้อแบคทีเรียต่อสารต้านจุลชีพชนิด Chloramphenicol</t>
  </si>
  <si>
    <t>แผ่นทดสอบความไวของเชื้อแบคทีเรียต่อสารต้านจุลชีพชนิด Ciprofloxacin(Ciprobay)</t>
  </si>
  <si>
    <t>แผ่นทดสอบความไวของเชื้อแบคทีเรียต่อสารต้านจุลชีพชนิด Clindamycin</t>
  </si>
  <si>
    <t>แผ่นทดสอบความไวของเชื้อแบคทีเรียต่อสารต้านจุลชีพชนิด Colistin</t>
  </si>
  <si>
    <t>แผ่นทดสอบความไวของเชื้อแบคทีเรียต่อสารต้านจุลชีพชนิด Ertapenem 10ug</t>
  </si>
  <si>
    <t>แผ่นทดสอบความไวของเชื้อแบคทีเรียต่อสารต้านจุลชีพชนิด Erythromycin</t>
  </si>
  <si>
    <t>แผ่นทดสอบความไวของเชื้อแบคทีเรียต่อสารต้านจุลชีพชนิด Fosfomycelin</t>
  </si>
  <si>
    <t>แผ่นทดสอบความไวของเชื้อแบคทีเรียต่อสารต้านจุลชีพชนิด Gentamicin</t>
  </si>
  <si>
    <t>แผ่นทดสอบความไวของเชื้อแบคทีเรียต่อสารต้านจุลชีพชนิด Imipenam(Tenam)</t>
  </si>
  <si>
    <t>แผ่นทดสอบความไวของเชื้อแบคทีเรียต่อสารต้านจุลชีพชนิด Levofloxacin</t>
  </si>
  <si>
    <t>แผ่นทดสอบความไวของเชื้อแบคทีเรียต่อสารต้านจุลชีพชนิด Maxipime</t>
  </si>
  <si>
    <t>แผ่นทดสอบความไวของเชื้อแบคทีเรียต่อสารต้านจุลชีพชนิด Meropenem</t>
  </si>
  <si>
    <t>แผ่นทดสอบความไวของเชื้อแบคทีเรียต่อสารต้านจุลชีพชนิด novobiocin 5 microgram</t>
  </si>
  <si>
    <t>แผ่นทดสอบความไวของเชื้อแบคทีเรียต่อสารต้านจุลชีพชนิด Optocin</t>
  </si>
  <si>
    <t>แผ่นทดสอบความไวของเชื้อแบคทีเรียต่อสารต้านจุลชีพชนิด Oxacillin</t>
  </si>
  <si>
    <t>แผ่นทดสอบความไวของเชื้อแบคทีเรียต่อสารต้านจุลชีพชนิด Penicillin</t>
  </si>
  <si>
    <t>แผ่นทดสอบความไวของเชื้อแบคทีเรียต่อสารต้านจุลชีพชนิด Tazobactam/piperacilin(Tazocin)</t>
  </si>
  <si>
    <t>แผ่นทดสอบความไวของเชื้อแบคทีเรียต่อสารต้านจุลชีพชนิด Tetracycllin</t>
  </si>
  <si>
    <t>แผ่นทดสอบความไวของเชื้อแบคทีเรียต่อสารต้านจุลชีพชนิด tigycyclin</t>
  </si>
  <si>
    <t>แผ่นทดสอบความไวของเชื้อแบคทีเรียต่อสารต้านจุลชีพชนิด Vancomycin</t>
  </si>
  <si>
    <t>อาหารเลี้ยงเชื้อแบคทีเรียชนิดต้องการออกซิเจนจากโลหิต ( Hemoculture )</t>
  </si>
  <si>
    <t>อาหารเลี้ยงเชื้อแบคทีเรียชนิด น้ำตาล Arabinose</t>
  </si>
  <si>
    <t>อาหารเลี้ยงเชื้อแบคทีเรียชนิด Alkaline Peptone Water</t>
  </si>
  <si>
    <t>อาหารเลี้ยงเชื้อแบคทีเรียชนิด Bacteriological agar (BBL)</t>
  </si>
  <si>
    <t>อาหารเลี้ยงเชื้อแบคทีเรียชนิด Blie esculin agar slant</t>
  </si>
  <si>
    <t>อาหารเลี้ยงเชื้อแบคทีเรียชนิด Buffer Peptone Water</t>
  </si>
  <si>
    <t>อาหารเลี้ยงเชื้อแบคทีเรียชนิด Cystine Trypticase Agar</t>
  </si>
  <si>
    <t>อาหารเลี้ยงเชื้อแบคทีเรียชนิด Dextrose</t>
  </si>
  <si>
    <t>อาหารเลี้ยงเชื้อแบคทีเรียชนิด EC medium</t>
  </si>
  <si>
    <t>อาหารเลี้ยงเชื้อแบคทีเรียชนิด EMB agar</t>
  </si>
  <si>
    <t>อาหารเลี้ยงเชื้อแบคทีเรียชนิด GC agar base</t>
  </si>
  <si>
    <t>อาหารเลี้ยงเชื้อแบคทีเรียชนิด Hemoglobin power</t>
  </si>
  <si>
    <t>อาหารเลี้ยงเชื้อแบคทีเรียชนิด Lactose</t>
  </si>
  <si>
    <t>อาหารเลี้ยงเชื้อแบคทีเรียชนิด Lysine iron agar</t>
  </si>
  <si>
    <t>อาหารเลี้ยงเชื้อแบคทีเรียชนิด Malonate</t>
  </si>
  <si>
    <t>อาหารเลี้ยงเชื้อแบคทีเรียชนิด Manital salt agar</t>
  </si>
  <si>
    <t>อาหารเลี้ยงเชื้อแบคทีเรียชนิด MSRV medium base</t>
  </si>
  <si>
    <t>อาหารเลี้ยงเชื้อแบคทีเรียชนิด Mueller Hinton agar</t>
  </si>
  <si>
    <t>อาหารเลี้ยงเชื้อแบคทีเรียชนิด Nutrient gelatin</t>
  </si>
  <si>
    <t>อาหารเลี้ยงเชื้อแบคทีเรียชนิด OF Base medium</t>
  </si>
  <si>
    <t>อาหารเลี้ยงเชื้อแบคทีเรียชนิด Peptone</t>
  </si>
  <si>
    <t>อาหารเลี้ยงเชื้อแบคทีเรียชนิด Phenol red broth base</t>
  </si>
  <si>
    <t>อาหารเลี้ยงเชื้อแบคทีเรียชนิด SIM medium</t>
  </si>
  <si>
    <t>อาหารเลี้ยงเชื้อแบคทีเรียชนิด Simmons citrate medium</t>
  </si>
  <si>
    <t>อาหารเลี้ยงเชื้อแบคทีเรียชนิด SS agar</t>
  </si>
  <si>
    <t>อาหารเลี้ยงเชื้อแบคทีเรียชนิด TCBS agar (Eiken)</t>
  </si>
  <si>
    <t>อาหารเลี้ยงเชื้อแบคทีเรียชนิด Todd Hervitt broth</t>
  </si>
  <si>
    <t>อาหารเลี้ยงเชื้อแบคทีเรียชนิด Triple sugar iron agar</t>
  </si>
  <si>
    <t>อาหารเลี้ยงเชื้อแบคทีเรียชนิด Tryptic soy broth</t>
  </si>
  <si>
    <t>อาหารเลี้ยงเชื้อแบคทีเรียชนิด Urea agar base</t>
  </si>
  <si>
    <t>อาหารเลี้ยงเชื้อแบคทีเรียสำเร็จรูปชนิด Chocolate agar plate</t>
  </si>
  <si>
    <t>อาหารเลี้ยงเชื้อแบคทีเรียสำเร็จรูปชนิด Eosin Metylene blue agar plate</t>
  </si>
  <si>
    <t>อาหารเลี้ยงเชื้อแบคทีเรียสำเร็จรูปชนิด Muller hinton agar plate</t>
  </si>
  <si>
    <t>อาหารเลี้ยงเชื้อแบคทีเรียสำเร็จรูปชนิด Sheep blood agar plate</t>
  </si>
  <si>
    <t>ชุดน้ำยาตรวจคัดกรองหาฮีโมโกลบินอี วิธี DCIP</t>
  </si>
  <si>
    <t xml:space="preserve">ชุดน้ำยาตรวจคัดกรอง G6PD </t>
  </si>
  <si>
    <t>ชุดน้ำยาตรวจยืนยันการติดเชื้อโรค Leptospirosis ด้วยวิธี IFA</t>
  </si>
  <si>
    <t>ชุดน้ำยาตรวจยืนยันการติดเชื้อโรค Melioidosis ด้วยวิธี IFA</t>
  </si>
  <si>
    <t>ชุดน้ำยาตรวจยืนยันการติดเชื้อโรค Scrubthyphus ด้วยวิธี IFA</t>
  </si>
  <si>
    <t>ชุดน้ำยาตรวจแยกชนิดและปริมาณของฮีโมโกลบิน ด้วยวิธี HPLC</t>
  </si>
  <si>
    <t xml:space="preserve">ชุดน้ำยาตรวจแยกชนิดแอนบอดีต่อส่วนประกอบของ Neuclus </t>
  </si>
  <si>
    <t>ชุดน้ำยาตรวจหาภูมิคุ้มกันต่อเนื้อเยื่อ ด้วยวิธี IFA</t>
  </si>
  <si>
    <t>ชุดน้ำยาตรวจหาแอนติเจน Cryptococcal Antigen ด้วยวิธี IC</t>
  </si>
  <si>
    <t>ชุดน้ำยาตรวจหาแอนติเจน NS1 Ag ของไวรัส Dengue ด้วยวิธี IC</t>
  </si>
  <si>
    <t>ชุดน้ำยาตรวจหาแอนติบอดี้ ต่อเชื้อไวรัส Denque ชนิด IgM และ IgG</t>
  </si>
  <si>
    <t>ชุดน้ำยาตรวจหาแอนบอดี ต่อ DNA วิธี IFA</t>
  </si>
  <si>
    <t>ชุดสกัด NX QG DNA Tissue kit S</t>
  </si>
  <si>
    <t>ชุดสารละลาย 100mM dNTP สำหรับ Polymerase chain reaction</t>
  </si>
  <si>
    <t>ตัวทำละลาย DEPC-Treat Water สำหรับงาน Molecular</t>
  </si>
  <si>
    <t>น้ำยาตรวจวิเคราะห์ C3</t>
  </si>
  <si>
    <t>Test</t>
  </si>
  <si>
    <t>น้ำยาตรวจวิเคราะห์ C4</t>
  </si>
  <si>
    <t>น้ำยาตรวจวิเคราะห์ CRP</t>
  </si>
  <si>
    <t>น้ำยาตรวจวิเคราะห์ D Dimer</t>
  </si>
  <si>
    <t>น้ำยาตรวจวิเคราะห์Hs CRP</t>
  </si>
  <si>
    <t>สารเคมี 1-Naphthyl phosphate monosodium Salt</t>
  </si>
  <si>
    <t>สารเคมี 3-Amino-9-Ethyl-Carbazole(SIGMA)</t>
  </si>
  <si>
    <t>สารเคมี Absoluted Ethanol , AR Grade</t>
  </si>
  <si>
    <t>สารเคมี Brillant cresyl blue</t>
  </si>
  <si>
    <t>gram</t>
  </si>
  <si>
    <t>สารเคมี Ethidium Bromide Solution (Molecular grade)</t>
  </si>
  <si>
    <t>สารมาตราฐาน 1 kb DNA Ladder สำหรับ Electrophorensis</t>
  </si>
  <si>
    <t>สารมาตราฐาน HyperLadder 100bp สำหรับ Electrophorensis</t>
  </si>
  <si>
    <t>สารละลาย 10x TBE สำหรับ Electrophorensis</t>
  </si>
  <si>
    <t>ml.</t>
  </si>
  <si>
    <t xml:space="preserve">หลอดไฟ Mercury Lamp สำหรับกล้องจุลทรรศน์ Microscope E80i </t>
  </si>
  <si>
    <t>Barrier Tip 200ul</t>
  </si>
  <si>
    <t xml:space="preserve">Barries Tip 1000ul </t>
  </si>
  <si>
    <t xml:space="preserve">Barries Tip 10ul </t>
  </si>
  <si>
    <t>DNA Polymerase(5U/ul), 500 u สำหรับ Polymerase chain reaction</t>
  </si>
  <si>
    <t xml:space="preserve">GC-rich Enhancer 10x </t>
  </si>
  <si>
    <t>PCR tube 0.2 ml. Thin wall, clear</t>
  </si>
  <si>
    <t>ชุดตรวจคัดกรองสารเสพติดชนิดเมทแอมเฟตามีน</t>
  </si>
  <si>
    <t>น้ำยาตรวจ Alcohol (Ethyl acetate)</t>
  </si>
  <si>
    <t>น้ำยาตรวจ Marijuana (THC)</t>
  </si>
  <si>
    <t>น้ำยาตรวจ Methamphetamine</t>
  </si>
  <si>
    <t>น้ำยาตรวจ Phenobarbital</t>
  </si>
  <si>
    <t>น้ำยาตรวจ Phenyltoin/Dilantin</t>
  </si>
  <si>
    <t>น้ำยาตรวจ Valpoic acid (Depakin)</t>
  </si>
  <si>
    <t>แผ่นซิลิกาเจลสำหรับทดสอบ TLC ขนาด 10x20 ซม.</t>
  </si>
  <si>
    <t>แผ่นซิลิกาเจลสำหรับทดสอบ TLC ขนาด 20x20 ซม.</t>
  </si>
  <si>
    <t>สารเคมี 3-3-5-5 tetrabromophenolphthaline ethyl ester</t>
  </si>
  <si>
    <t>สารเคมี Ammonium solution 25%</t>
  </si>
  <si>
    <t>สารเคมี Concentrate HCL</t>
  </si>
  <si>
    <t>สารเคมี Dichloromethane</t>
  </si>
  <si>
    <t>สารเคมี Ethyl acetate</t>
  </si>
  <si>
    <t>สารเคมี Fast black K salt</t>
  </si>
  <si>
    <t>สารเคมี Sodium tetra borate</t>
  </si>
  <si>
    <t>ถุงเก็บโลหิตแบบ 2 ถุง ขนาด 350 ml. (Double blood bag ขนาด 350 ml. ชนิด CPDA-1)</t>
  </si>
  <si>
    <t>ถุงเก็บโลหิตแบบ 2 ถุง ขนาด 450 ml. (Double blood bag ขนาด 450 ml. ชนิด CPDA-1)</t>
  </si>
  <si>
    <t>ถุงเก็บโลหิตแบบ 3 ถุง (Triple blood bag)</t>
  </si>
  <si>
    <t xml:space="preserve">ถุงเก็บโลหิตแบบ 4 ถุง (Quadruple blood bag) </t>
  </si>
  <si>
    <t>สติ๊กเกอร์เทอร์มอลขนาด 5x2 cm.</t>
  </si>
  <si>
    <t>หมึกสองสี(ดำ-แดง)สำหรับเครื่องพิมพ์สติ๊กเกอร์ติดถุงโลหิต</t>
  </si>
  <si>
    <t xml:space="preserve">Anti-c </t>
  </si>
  <si>
    <t xml:space="preserve">Anti-C </t>
  </si>
  <si>
    <t xml:space="preserve">Anti-e </t>
  </si>
  <si>
    <t xml:space="preserve">Anti-Fya </t>
  </si>
  <si>
    <t xml:space="preserve">Anti-Fyb </t>
  </si>
  <si>
    <t>Anti-Human globulin(anti -IgG/anti--C3d)</t>
  </si>
  <si>
    <t xml:space="preserve">Anti-jka </t>
  </si>
  <si>
    <t xml:space="preserve">Anti-jkb </t>
  </si>
  <si>
    <t>Anti-S</t>
  </si>
  <si>
    <t>Copper sulphate solution 1.052  S.G.</t>
  </si>
  <si>
    <t>Copper sulphate solution 1.053  S.G</t>
  </si>
  <si>
    <t>Test tube 12x75 mm, Pyrex</t>
  </si>
  <si>
    <t>แผนจัดซื้อเวชภัณฑ์ที่มิใช่ยา  ประเภทวัสดุวิทยาศาสตร์การแพทย์</t>
  </si>
  <si>
    <t>(นายธนสมบัติ  วนาพันธพรกุล)</t>
  </si>
  <si>
    <t>นักรังสีการแพทย์ชำนาญการ</t>
  </si>
  <si>
    <t>(นายสุประสิทธิ์  จรูญวัฒนเลาหะ )</t>
  </si>
  <si>
    <t>นายแพทย์เชี่ยวชาญ</t>
  </si>
  <si>
    <t>ทันตกรรม</t>
  </si>
  <si>
    <t>(นายเฉลียว  รัฐสมุทร)</t>
  </si>
  <si>
    <t>เจ้าพนักงานทันตสาธารณสุข</t>
  </si>
  <si>
    <t>ถุงแรงดัน 500 cc  ( pressure bag )</t>
  </si>
  <si>
    <t>คลินิกมะเร็ง</t>
  </si>
  <si>
    <t>Tray สแตนเลสพร้อมฝาปิด ขนาดเล็กสำหรับฉีดยา</t>
  </si>
  <si>
    <t xml:space="preserve">อ.14 ชั้น 3  อ.14 ชั้น 4 อ. 14 ชั้น 5 และ อ.14 ชั้น 6  </t>
  </si>
  <si>
    <t>คีมถ่างจมูก ขนาดเล็ก  (Nasal  Specula  Size S )</t>
  </si>
  <si>
    <t xml:space="preserve">คีมถ่างจมูก ขนาดกลาง  (Nasal  Specula  Size M ) </t>
  </si>
  <si>
    <t>คีมคีบปากจระเข้ ขนาด8 มม ( Alligator Forceps ,Pointed Finely 8 min )</t>
  </si>
  <si>
    <t xml:space="preserve">คีมคีบปากจระเข้ ขนาด12มม. (Alligator Forceps ,Pointed Finely12 min) </t>
  </si>
  <si>
    <t>คีมคีบปากจระเข้ ขนาด14มม.  (Alligator Forceps ,Pointed Finely14 min)</t>
  </si>
  <si>
    <t>ด้ามมีดแบบมาตรฐาน เบอร์3  (Scalpel  Handle No.3 Standar)</t>
  </si>
  <si>
    <t>กระจกส่องคอ  เบอร์ 3K (Laryngeal  Mirror 3 K )</t>
  </si>
  <si>
    <t>กระจกส่องคอ  เบอร์ 5K  (Laryngeal  Mirror 5 K )</t>
  </si>
  <si>
    <t>กระจกส่องคอ  เบอร์ 6K ( Laryngeal  Mirror 6 K)</t>
  </si>
  <si>
    <t>กรวยส่องหู(พลาสติก) เบอร์3 (EAR  Specular no.3)</t>
  </si>
  <si>
    <t xml:space="preserve">กรวยส่องหู(พลาสติก) เบอร์   (EAR  Specular no.4) </t>
  </si>
  <si>
    <t xml:space="preserve">กรวยส่องหู(พลาสติก) เบอร์5  (EAR  Specular  no.5) </t>
  </si>
  <si>
    <t xml:space="preserve">ที่ขูดในช่องหู ขนาดเล็ก  (EAR Curette  Small ) </t>
  </si>
  <si>
    <t>ที่ขูดในช่องหู ขนาดกลาง  (EAR Curette  medium)</t>
  </si>
  <si>
    <t>คีมคีบปลายด้ามปืน  ยาว 14 ซม  (BAYONET FORCEP 14 CM)</t>
  </si>
  <si>
    <t xml:space="preserve">คีมคีบปลายด้ามปืน  ยาว 16 ซม.  (JANSEN FORCEP,BYONET SHARP,16CM ) </t>
  </si>
  <si>
    <t xml:space="preserve">ที่แคะหูปลายห่วง กลาง  (BILLEAU EAR ,LOOP,16.5CM  MEDIUM)  </t>
  </si>
  <si>
    <t>ที่แคะหูปลายห่วง เด็ก (BILLEAU EAR ,LOOP,16.5CM  SMALL)</t>
  </si>
  <si>
    <t xml:space="preserve">ที่แคะหูเรียวโค้ง 16 ซม. (MICRO NEESLE  ,SLIGHTLY  CURVED ,16CM (ERA PICK ) </t>
  </si>
  <si>
    <t>ที่แคะหูปลายแหลมโค้ง  (MICRO HOOK,45 DEGREE,ANGLE,1MM )</t>
  </si>
  <si>
    <t>ที่แคะหูปลายปุ่มฉาก  (LUCAE ERA HOOK,14CM (ปุ่มฉาก) )</t>
  </si>
  <si>
    <t xml:space="preserve">คีมหนีบปลายโค้ง มีฟันเลื่อย  (SCHNIDT (SAWTELL)  ART&amp;TONSIL ORCEPS,19CM,FULLCV) </t>
  </si>
  <si>
    <t>ที่ดูดสารคัดหลั่งในจมูก เบอร์9  (NASAL SUCTION  TIP NO.9 (แสตนเลส))</t>
  </si>
  <si>
    <t>ที่ดูดสารคัดหลั่งในจมูก เบอร์12 (NASAL SUCTION  TIP NO.12 (แสตนเลส))</t>
  </si>
  <si>
    <t>คีมตัดชิ้นเนื้อในจมูก เบอร์ 1 (TAKAHASHI NASAL FORCEPS#1)</t>
  </si>
  <si>
    <t>คีมตัดชิ้นเนื้อในจมูก เบอร์ 2  (TAKAHASHI NASAL FORCEPS#2 )</t>
  </si>
  <si>
    <t>คีมจับผ้าก๊อส (Sponge Forcep)</t>
  </si>
  <si>
    <t>คีมจับเส้นเลือดปลายโค้ง  (Artery Clamp โค้งเล็ก (14cm.))</t>
  </si>
  <si>
    <t>กรรไกรตัดไหม ปลายตรง (11.5 cm.)</t>
  </si>
  <si>
    <t>เครื่องวัดขนาดมดลูก  (Uterine Sound 32 cm.)</t>
  </si>
  <si>
    <t>อุปกรณ์ตรวจเท้า Monofilament</t>
  </si>
  <si>
    <t>ที่ล็อกนิ้วดึงกระดูกข้อมือหัก  (Chinese Finger Traps)</t>
  </si>
  <si>
    <t>กรรไกรตัดเนื้อโค้ง ขนาด 115 mm. (metzenbaum  scissors)</t>
  </si>
  <si>
    <t>กรรไกรตัดเนื้อโค้ง ขนาด 145 mm. (metzenbaum  scissors)</t>
  </si>
  <si>
    <t>กรรไกรตัดไหมแหลม 1 ข้าง เหลี่ยม 1 ข้าง ขนาด 130 mm. (Iris scissors)</t>
  </si>
  <si>
    <t>กรรไกรตัดไหม ขนาด 115 mm. (Iris scissors)</t>
  </si>
  <si>
    <t>ปากคีบมีเขี้ยว (Adson Tooth ขนาด 120 mm.)</t>
  </si>
  <si>
    <t>ปากคีบไม่มีเขี้ยว  (Adson Non Tooth ขนาด 120 mm.)</t>
  </si>
  <si>
    <t>ชุดสายจี้ไฟฟ้าพร้อมหัวจี้  (ปรับมือได้)  (Disposible Hand Controlled Pencil)</t>
  </si>
  <si>
    <t>คีมจับเข็มเย็บ (Needle Holder ขนาด 16 cm.)</t>
  </si>
  <si>
    <t>คีมจับเข็มเย็บ (Needle Holder ขนาด 130 mm.)</t>
  </si>
  <si>
    <t>เข็มเจาะชิ้นเนื้อ Needle Bx. No. 14g X 10cm.</t>
  </si>
  <si>
    <t>เครื่องมือขูดแผล  (Curette 16 cm)</t>
  </si>
  <si>
    <t>เครื่องมือขูดแผล  (Curette 14 cm)</t>
  </si>
  <si>
    <t>เครื่องมือถ่างตาชนิดลวด (Barraquer wire speculum เด็ก 5 mm)</t>
  </si>
  <si>
    <t>กลุ่มงาน EENT</t>
  </si>
  <si>
    <t>เครื่องมือถ่างตาชนิดลวด Barraquer wire speculum ผู้ใหญ่ 15 mm</t>
  </si>
  <si>
    <t>Proctoscope</t>
  </si>
  <si>
    <t>(นายสุริยา  ศรีโกตะเพชร)</t>
  </si>
  <si>
    <t>(นางสาวพรรณชณัฐ  มหรรทัศนพงฐ์)</t>
  </si>
  <si>
    <t>นักเทคนิคการแพทย์ปฏิบัติการ</t>
  </si>
  <si>
    <t>พยาธิวิทยา</t>
  </si>
  <si>
    <t>พยาบาลวิชาชีพชำนาญ</t>
  </si>
  <si>
    <t>(นางศรีสุภา   เรืองแข)</t>
  </si>
  <si>
    <t xml:space="preserve">ศูนย์เครื่องช่วยหายใจ </t>
  </si>
  <si>
    <t>หน่วยจ่ายกลาง หน่วยจ่ายกลางห้องผ่าตัด</t>
  </si>
  <si>
    <t>(นางวราภรณ์  สาแก้ว )</t>
  </si>
  <si>
    <t>ทันตแพทย์ชำนาญการพิเศษ</t>
  </si>
  <si>
    <t>(นางวิลาวัลย์   อึงพินิจพงศ์)</t>
  </si>
  <si>
    <t>แก๊สทางการแพทย์</t>
  </si>
  <si>
    <t>ผู้ช่วยนักกายภาพบำบัด</t>
  </si>
  <si>
    <t>สรุปแผนการจัดซื้อเวชภัณฑ์ที่มิใช่ยา ประเภทวัสดุแก๊สทางการแพทย์</t>
  </si>
  <si>
    <t>กลุ่มงานเวชกรรมสังคม</t>
  </si>
  <si>
    <t xml:space="preserve"> - </t>
  </si>
  <si>
    <t xml:space="preserve">  -</t>
  </si>
  <si>
    <t>หน่วยงาน โรงพยาบาลสุรินทร์    จังหวัดสุรินทร์</t>
  </si>
  <si>
    <t>หน่วยงานโรงพยาบาลสุรินทร์   จังหวัดสุรินทร์</t>
  </si>
  <si>
    <t>หน่วยงาน โงพยาบาลสุรินทร์   จังหวัดสุรินทร์</t>
  </si>
  <si>
    <t>หน่วยงานกโรงพยาบาลสุรินทร์  จังหวัดสุรินทร์</t>
  </si>
  <si>
    <t>หน่วยงาน โรงพยาบาลสุรินทร์   จังหวัดสุรินทร์</t>
  </si>
  <si>
    <t>แผนจัดซื้อเวชภัณฑ์ที่มิใช่ยา  ประเภทวัสดุแก๊สทางการแพทย์</t>
  </si>
  <si>
    <t>กระดาษทอสังเคราะห์ห่อเครื่องแพทย์แบบหนา 60 แกรม (Non -Woven) ขนาด 45x45 นิ้ว</t>
  </si>
  <si>
    <t>กระดาษทอสังเคราะห์ห่อเครื่องแพทย์แบบบาง 60 แกรม (Crepe Paper) ขนาด 24x24 นิ้ว</t>
  </si>
  <si>
    <t>หลอดเคมีสำหรับตรวจวัดปริมาณสารพลังงานตกค้างบนเครื่องมือแพทย์ชนิดรูท่อ (Adenosine Triphosphate Water Test,ATP)</t>
  </si>
  <si>
    <t xml:space="preserve">รวมทั้งสิ้น </t>
  </si>
  <si>
    <t>หน่วยงานโรงพยาบาลสุรินทร์    จังหวัดสุรินทร์</t>
  </si>
  <si>
    <t>วัสดุการแพทย์อื่นๆ</t>
  </si>
  <si>
    <t>(นางสาวอัญชนา  รักษ์คิด)</t>
  </si>
  <si>
    <t>นายแพทย์ชำนาญการ</t>
  </si>
  <si>
    <t>(นางอนัญญา  ไทยสูง)</t>
  </si>
  <si>
    <t>ห้องตรวจหู คอ จมูก</t>
  </si>
  <si>
    <t>(นางสราญรัตน์ สุขประเสริฐ)</t>
  </si>
  <si>
    <t>(เครื่องช่วยฟังการได้ยิน)</t>
  </si>
  <si>
    <t>(นางสาววราภรณ์ ลายสนธิ์)</t>
  </si>
  <si>
    <t>รอเพิ่มรายการ</t>
  </si>
  <si>
    <t>ในระบบมีสีด้วย รอเพิ่มรายการ</t>
  </si>
  <si>
    <t>รอเพิ่มรายการ ลงถึงรายการนี้ เมนนวล</t>
  </si>
  <si>
    <t>ถุงมือยาวสวมไหล่ล้างเครื่องมือ size M  L</t>
  </si>
  <si>
    <t>Upper body aduIt ( 10/case ) blanket</t>
  </si>
  <si>
    <t>ชุดสายความร้อนเด็ก Pediatric Heated wire circuit set)</t>
  </si>
</sst>
</file>

<file path=xl/styles.xml><?xml version="1.0" encoding="utf-8"?>
<styleSheet xmlns="http://schemas.openxmlformats.org/spreadsheetml/2006/main">
  <numFmts count="12">
    <numFmt numFmtId="5" formatCode="&quot; &quot;#,##0;\-&quot; &quot;#,##0"/>
    <numFmt numFmtId="44" formatCode="_-&quot; &quot;* #,##0.00_-;\-&quot; &quot;* #,##0.00_-;_-&quot; &quot;* &quot;-&quot;??_-;_-@_-"/>
    <numFmt numFmtId="43" formatCode="_-* #,##0.00_-;\-* #,##0.00_-;_-* &quot;-&quot;??_-;_-@_-"/>
    <numFmt numFmtId="187" formatCode="_-* #,##0_-;\-* #,##0_-;_-* &quot;-&quot;??_-;_-@_-"/>
    <numFmt numFmtId="188" formatCode="#,##0;[Red]#,##0"/>
    <numFmt numFmtId="189" formatCode="_-* #,##0.0_-;\-* #,##0.0_-;_-* &quot;-&quot;??_-;_-@_-"/>
    <numFmt numFmtId="190" formatCode="_-&quot; &quot;* #,##0_-;\-&quot; &quot;* #,##0_-;_-&quot; &quot;* &quot;-&quot;??_-;_-@_-"/>
    <numFmt numFmtId="191" formatCode="_-* #,##0.00_-;\-* #,##0.00_-;_-* &quot;-&quot;??_-;_-@"/>
    <numFmt numFmtId="192" formatCode="#,##0_ ;\-#,##0&quot; &quot;"/>
    <numFmt numFmtId="193" formatCode="0.0"/>
    <numFmt numFmtId="194" formatCode="_-* #,##0_-;\-* #,##0_-;_-* &quot;-&quot;??_-;_-@"/>
    <numFmt numFmtId="195" formatCode="#,##0.00_ ;\-#,##0.00&quot; &quot;"/>
  </numFmts>
  <fonts count="6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sz val="14"/>
      <name val="CordiaUPC"/>
      <family val="2"/>
    </font>
    <font>
      <b/>
      <sz val="14"/>
      <color theme="1"/>
      <name val="AngsanaUPC"/>
      <family val="1"/>
    </font>
    <font>
      <sz val="14"/>
      <color theme="1"/>
      <name val="AngsanaUPC"/>
      <family val="1"/>
    </font>
    <font>
      <b/>
      <sz val="14"/>
      <name val="TH SarabunPSK"/>
      <family val="2"/>
    </font>
    <font>
      <sz val="14"/>
      <color rgb="FF000000"/>
      <name val="TH SarabunPSK"/>
      <family val="2"/>
    </font>
    <font>
      <sz val="10"/>
      <color indexed="8"/>
      <name val="Arial"/>
      <family val="2"/>
    </font>
    <font>
      <sz val="11"/>
      <color indexed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CordiaUPC"/>
      <family val="2"/>
      <charset val="22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4"/>
      <color rgb="FF000000"/>
      <name val="CordiaUPC"/>
      <family val="2"/>
    </font>
    <font>
      <sz val="11"/>
      <color rgb="FF000000"/>
      <name val="Tahoma"/>
      <family val="2"/>
    </font>
    <font>
      <sz val="14"/>
      <color rgb="FFFFFF00"/>
      <name val="TH SarabunPSK"/>
      <family val="2"/>
    </font>
    <font>
      <sz val="14"/>
      <name val="CordiaUPC"/>
      <family val="2"/>
    </font>
    <font>
      <sz val="14"/>
      <name val="Cordia New"/>
      <family val="2"/>
    </font>
    <font>
      <sz val="14"/>
      <color rgb="FFFF0000"/>
      <name val="TH SarabunPSK"/>
      <family val="2"/>
    </font>
    <font>
      <sz val="14"/>
      <color rgb="FF1C4587"/>
      <name val="TH SarabunPSK"/>
      <family val="2"/>
    </font>
    <font>
      <sz val="10"/>
      <color rgb="FF000000"/>
      <name val="Arial"/>
      <family val="2"/>
    </font>
    <font>
      <b/>
      <sz val="14"/>
      <color rgb="FF000000"/>
      <name val="TH SarabunPSK"/>
      <family val="2"/>
    </font>
    <font>
      <sz val="14"/>
      <color indexed="8"/>
      <name val="TH SarabunPSK"/>
      <family val="2"/>
    </font>
    <font>
      <vertAlign val="superscript"/>
      <sz val="14"/>
      <color indexed="8"/>
      <name val="TH SarabunPSK"/>
      <family val="2"/>
    </font>
    <font>
      <sz val="14"/>
      <color indexed="10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1"/>
      <name val="TH SarabunPSK"/>
      <family val="2"/>
    </font>
    <font>
      <vertAlign val="superscript"/>
      <sz val="14"/>
      <color theme="1"/>
      <name val="TH SarabunPSK"/>
      <family val="2"/>
    </font>
    <font>
      <vertAlign val="subscript"/>
      <sz val="14"/>
      <name val="TH SarabunPSK"/>
      <family val="2"/>
    </font>
    <font>
      <b/>
      <sz val="14"/>
      <name val="AngsanaUPC"/>
      <family val="1"/>
    </font>
    <font>
      <sz val="14"/>
      <name val="AngsanaUPC"/>
      <family val="1"/>
    </font>
    <font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2"/>
      <color theme="1"/>
      <name val="AngsanaUPC"/>
      <family val="1"/>
    </font>
    <font>
      <sz val="16"/>
      <name val="AngsanaUPC"/>
      <family val="1"/>
    </font>
    <font>
      <sz val="12"/>
      <name val="AngsanaUPC"/>
      <family val="1"/>
    </font>
    <font>
      <sz val="16"/>
      <color theme="1"/>
      <name val="AngsanaUPC"/>
      <family val="1"/>
    </font>
    <font>
      <b/>
      <sz val="11"/>
      <color rgb="FF000000"/>
      <name val="TH SarabunPSK"/>
      <family val="2"/>
    </font>
    <font>
      <b/>
      <sz val="12"/>
      <color rgb="FF0070C0"/>
      <name val="TH SarabunPSK"/>
      <family val="2"/>
    </font>
    <font>
      <sz val="18"/>
      <color rgb="FF000000"/>
      <name val="TH SarabunPSK"/>
      <family val="2"/>
    </font>
    <font>
      <b/>
      <sz val="16"/>
      <name val="AngsanaUPC"/>
      <family val="1"/>
    </font>
    <font>
      <i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name val="Tahoma"/>
      <family val="2"/>
      <charset val="22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E599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00FFFF"/>
      </patternFill>
    </fill>
    <fill>
      <patternFill patternType="solid">
        <fgColor theme="0" tint="-0.14999847407452621"/>
        <bgColor rgb="FFFFC000"/>
      </patternFill>
    </fill>
    <fill>
      <patternFill patternType="solid">
        <fgColor theme="0" tint="-0.14999847407452621"/>
        <bgColor rgb="FFFFD966"/>
      </patternFill>
    </fill>
    <fill>
      <patternFill patternType="solid">
        <fgColor theme="0" tint="-0.14999847407452621"/>
        <bgColor rgb="FFFFD965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0" fontId="11" fillId="0" borderId="0">
      <alignment vertical="top"/>
    </xf>
    <xf numFmtId="0" fontId="12" fillId="0" borderId="0"/>
    <xf numFmtId="0" fontId="1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0" borderId="0"/>
    <xf numFmtId="0" fontId="6" fillId="0" borderId="0"/>
    <xf numFmtId="0" fontId="17" fillId="0" borderId="0"/>
    <xf numFmtId="0" fontId="17" fillId="5" borderId="1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7" fillId="0" borderId="0"/>
    <xf numFmtId="0" fontId="19" fillId="0" borderId="0"/>
    <xf numFmtId="0" fontId="18" fillId="0" borderId="0"/>
    <xf numFmtId="0" fontId="21" fillId="0" borderId="0"/>
    <xf numFmtId="0" fontId="22" fillId="0" borderId="0"/>
    <xf numFmtId="0" fontId="25" fillId="0" borderId="0"/>
    <xf numFmtId="43" fontId="2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21">
    <xf numFmtId="0" fontId="0" fillId="0" borderId="0" xfId="0"/>
    <xf numFmtId="0" fontId="3" fillId="0" borderId="0" xfId="2" applyFont="1" applyFill="1" applyBorder="1"/>
    <xf numFmtId="0" fontId="4" fillId="0" borderId="0" xfId="2" applyFont="1" applyFill="1" applyBorder="1"/>
    <xf numFmtId="43" fontId="4" fillId="0" borderId="0" xfId="1" applyFont="1" applyFill="1" applyBorder="1"/>
    <xf numFmtId="0" fontId="5" fillId="0" borderId="0" xfId="2" applyFont="1" applyFill="1" applyBorder="1"/>
    <xf numFmtId="43" fontId="3" fillId="0" borderId="0" xfId="1" applyFont="1" applyFill="1" applyBorder="1"/>
    <xf numFmtId="0" fontId="2" fillId="0" borderId="2" xfId="2" applyFont="1" applyFill="1" applyBorder="1" applyAlignment="1">
      <alignment horizontal="center"/>
    </xf>
    <xf numFmtId="188" fontId="2" fillId="0" borderId="1" xfId="3" applyNumberFormat="1" applyFont="1" applyFill="1" applyBorder="1" applyAlignment="1">
      <alignment horizontal="center"/>
    </xf>
    <xf numFmtId="188" fontId="2" fillId="0" borderId="1" xfId="2" applyNumberFormat="1" applyFont="1" applyFill="1" applyBorder="1" applyAlignment="1">
      <alignment horizontal="center"/>
    </xf>
    <xf numFmtId="188" fontId="2" fillId="0" borderId="2" xfId="3" applyNumberFormat="1" applyFont="1" applyFill="1" applyBorder="1" applyAlignment="1">
      <alignment horizontal="center"/>
    </xf>
    <xf numFmtId="43" fontId="2" fillId="0" borderId="2" xfId="3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187" fontId="2" fillId="0" borderId="1" xfId="3" applyNumberFormat="1" applyFont="1" applyFill="1" applyBorder="1" applyAlignment="1">
      <alignment horizontal="center"/>
    </xf>
    <xf numFmtId="188" fontId="2" fillId="0" borderId="6" xfId="3" applyNumberFormat="1" applyFont="1" applyFill="1" applyBorder="1" applyAlignment="1">
      <alignment horizontal="center"/>
    </xf>
    <xf numFmtId="188" fontId="2" fillId="0" borderId="4" xfId="2" applyNumberFormat="1" applyFont="1" applyFill="1" applyBorder="1" applyAlignment="1">
      <alignment horizontal="center"/>
    </xf>
    <xf numFmtId="188" fontId="2" fillId="0" borderId="5" xfId="3" applyNumberFormat="1" applyFont="1" applyFill="1" applyBorder="1" applyAlignment="1">
      <alignment horizontal="center"/>
    </xf>
    <xf numFmtId="43" fontId="2" fillId="0" borderId="5" xfId="3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187" fontId="7" fillId="0" borderId="4" xfId="1" applyNumberFormat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0" fontId="2" fillId="0" borderId="8" xfId="2" applyFont="1" applyFill="1" applyBorder="1" applyAlignment="1"/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187" fontId="2" fillId="0" borderId="7" xfId="3" applyNumberFormat="1" applyFont="1" applyFill="1" applyBorder="1" applyAlignment="1">
      <alignment horizontal="center" vertical="center" shrinkToFit="1"/>
    </xf>
    <xf numFmtId="188" fontId="2" fillId="0" borderId="9" xfId="3" applyNumberFormat="1" applyFont="1" applyFill="1" applyBorder="1" applyAlignment="1">
      <alignment horizontal="center"/>
    </xf>
    <xf numFmtId="188" fontId="2" fillId="0" borderId="7" xfId="2" applyNumberFormat="1" applyFont="1" applyFill="1" applyBorder="1" applyAlignment="1">
      <alignment horizontal="center"/>
    </xf>
    <xf numFmtId="188" fontId="2" fillId="0" borderId="8" xfId="3" applyNumberFormat="1" applyFont="1" applyFill="1" applyBorder="1" applyAlignment="1">
      <alignment horizontal="center"/>
    </xf>
    <xf numFmtId="43" fontId="2" fillId="0" borderId="8" xfId="3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187" fontId="7" fillId="0" borderId="7" xfId="1" applyNumberFormat="1" applyFont="1" applyBorder="1" applyAlignment="1">
      <alignment horizontal="center"/>
    </xf>
    <xf numFmtId="43" fontId="7" fillId="0" borderId="7" xfId="1" applyFont="1" applyBorder="1" applyAlignment="1"/>
    <xf numFmtId="0" fontId="2" fillId="0" borderId="10" xfId="2" applyFont="1" applyFill="1" applyBorder="1" applyAlignment="1">
      <alignment horizontal="center" vertical="center" textRotation="90"/>
    </xf>
    <xf numFmtId="0" fontId="2" fillId="0" borderId="10" xfId="2" applyFont="1" applyFill="1" applyBorder="1" applyAlignment="1"/>
    <xf numFmtId="0" fontId="2" fillId="2" borderId="10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right"/>
    </xf>
    <xf numFmtId="187" fontId="2" fillId="0" borderId="10" xfId="3" applyNumberFormat="1" applyFont="1" applyFill="1" applyBorder="1" applyAlignment="1">
      <alignment horizontal="right" vertical="center" shrinkToFit="1"/>
    </xf>
    <xf numFmtId="188" fontId="2" fillId="0" borderId="10" xfId="3" applyNumberFormat="1" applyFont="1" applyFill="1" applyBorder="1" applyAlignment="1">
      <alignment horizontal="right"/>
    </xf>
    <xf numFmtId="188" fontId="2" fillId="0" borderId="10" xfId="2" applyNumberFormat="1" applyFont="1" applyFill="1" applyBorder="1" applyAlignment="1">
      <alignment horizontal="right"/>
    </xf>
    <xf numFmtId="43" fontId="2" fillId="0" borderId="11" xfId="3" applyFont="1" applyFill="1" applyBorder="1" applyAlignment="1">
      <alignment horizontal="right"/>
    </xf>
    <xf numFmtId="43" fontId="2" fillId="0" borderId="11" xfId="1" applyFont="1" applyFill="1" applyBorder="1" applyAlignment="1">
      <alignment horizontal="center"/>
    </xf>
    <xf numFmtId="187" fontId="8" fillId="0" borderId="10" xfId="1" applyNumberFormat="1" applyFont="1" applyBorder="1"/>
    <xf numFmtId="43" fontId="8" fillId="0" borderId="10" xfId="1" applyFont="1" applyBorder="1"/>
    <xf numFmtId="0" fontId="3" fillId="0" borderId="12" xfId="2" applyFont="1" applyFill="1" applyBorder="1" applyAlignment="1">
      <alignment horizontal="center"/>
    </xf>
    <xf numFmtId="0" fontId="3" fillId="0" borderId="12" xfId="4" applyFont="1" applyFill="1" applyBorder="1" applyAlignment="1">
      <alignment vertical="top"/>
    </xf>
    <xf numFmtId="0" fontId="3" fillId="0" borderId="12" xfId="4" applyFont="1" applyFill="1" applyBorder="1" applyAlignment="1">
      <alignment horizontal="center" vertical="top"/>
    </xf>
    <xf numFmtId="0" fontId="3" fillId="0" borderId="12" xfId="2" applyFont="1" applyFill="1" applyBorder="1"/>
    <xf numFmtId="3" fontId="3" fillId="0" borderId="12" xfId="4" applyNumberFormat="1" applyFont="1" applyFill="1" applyBorder="1" applyAlignment="1">
      <alignment horizontal="center" vertical="center" shrinkToFit="1"/>
    </xf>
    <xf numFmtId="187" fontId="3" fillId="0" borderId="12" xfId="3" applyNumberFormat="1" applyFont="1" applyFill="1" applyBorder="1" applyAlignment="1">
      <alignment horizontal="right" vertical="top"/>
    </xf>
    <xf numFmtId="187" fontId="3" fillId="0" borderId="12" xfId="3" applyNumberFormat="1" applyFont="1" applyFill="1" applyBorder="1" applyAlignment="1">
      <alignment horizontal="right"/>
    </xf>
    <xf numFmtId="188" fontId="3" fillId="0" borderId="12" xfId="4" applyNumberFormat="1" applyFont="1" applyFill="1" applyBorder="1" applyAlignment="1">
      <alignment horizontal="right" vertical="top"/>
    </xf>
    <xf numFmtId="4" fontId="3" fillId="0" borderId="12" xfId="4" applyNumberFormat="1" applyFont="1" applyFill="1" applyBorder="1" applyAlignment="1">
      <alignment horizontal="right" vertical="top"/>
    </xf>
    <xf numFmtId="187" fontId="8" fillId="0" borderId="12" xfId="1" applyNumberFormat="1" applyFont="1" applyBorder="1"/>
    <xf numFmtId="43" fontId="8" fillId="0" borderId="12" xfId="1" applyFont="1" applyBorder="1"/>
    <xf numFmtId="0" fontId="5" fillId="0" borderId="0" xfId="2" applyFont="1" applyFill="1"/>
    <xf numFmtId="43" fontId="3" fillId="0" borderId="0" xfId="1" applyFont="1" applyFill="1"/>
    <xf numFmtId="0" fontId="3" fillId="0" borderId="0" xfId="2" applyFont="1" applyFill="1"/>
    <xf numFmtId="0" fontId="5" fillId="0" borderId="0" xfId="2" applyFont="1" applyFill="1" applyAlignment="1">
      <alignment vertical="top"/>
    </xf>
    <xf numFmtId="43" fontId="3" fillId="0" borderId="0" xfId="1" applyFont="1" applyFill="1" applyAlignment="1">
      <alignment vertical="top"/>
    </xf>
    <xf numFmtId="0" fontId="3" fillId="0" borderId="0" xfId="2" applyFont="1" applyFill="1" applyAlignment="1">
      <alignment vertical="top"/>
    </xf>
    <xf numFmtId="4" fontId="3" fillId="0" borderId="12" xfId="2" applyNumberFormat="1" applyFont="1" applyFill="1" applyBorder="1" applyAlignment="1">
      <alignment horizontal="right"/>
    </xf>
    <xf numFmtId="4" fontId="3" fillId="0" borderId="12" xfId="2" applyNumberFormat="1" applyFont="1" applyFill="1" applyBorder="1"/>
    <xf numFmtId="4" fontId="3" fillId="0" borderId="12" xfId="2" applyNumberFormat="1" applyFont="1" applyFill="1" applyBorder="1" applyAlignment="1">
      <alignment horizontal="center"/>
    </xf>
    <xf numFmtId="4" fontId="3" fillId="0" borderId="12" xfId="3" applyNumberFormat="1" applyFont="1" applyFill="1" applyBorder="1" applyAlignment="1">
      <alignment horizontal="right"/>
    </xf>
    <xf numFmtId="43" fontId="2" fillId="2" borderId="12" xfId="1" applyFont="1" applyFill="1" applyBorder="1"/>
    <xf numFmtId="0" fontId="2" fillId="0" borderId="0" xfId="2" applyFont="1" applyFill="1"/>
    <xf numFmtId="0" fontId="9" fillId="0" borderId="0" xfId="2" applyFont="1" applyFill="1"/>
    <xf numFmtId="43" fontId="9" fillId="0" borderId="0" xfId="1" applyFont="1" applyFill="1"/>
    <xf numFmtId="0" fontId="4" fillId="0" borderId="0" xfId="2" applyFont="1" applyFill="1"/>
    <xf numFmtId="43" fontId="4" fillId="0" borderId="0" xfId="1" applyFont="1" applyFill="1"/>
    <xf numFmtId="43" fontId="2" fillId="2" borderId="12" xfId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43" fontId="2" fillId="0" borderId="12" xfId="1" applyFont="1" applyFill="1" applyBorder="1"/>
    <xf numFmtId="0" fontId="3" fillId="0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3" borderId="12" xfId="2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12" xfId="2" applyFont="1" applyFill="1" applyBorder="1" applyAlignment="1">
      <alignment horizontal="center"/>
    </xf>
    <xf numFmtId="1" fontId="3" fillId="3" borderId="12" xfId="2" applyNumberFormat="1" applyFont="1" applyFill="1" applyBorder="1" applyAlignment="1">
      <alignment horizontal="right"/>
    </xf>
    <xf numFmtId="1" fontId="3" fillId="0" borderId="12" xfId="2" applyNumberFormat="1" applyFont="1" applyFill="1" applyBorder="1" applyAlignment="1">
      <alignment horizontal="right"/>
    </xf>
    <xf numFmtId="187" fontId="3" fillId="3" borderId="12" xfId="1" applyNumberFormat="1" applyFont="1" applyFill="1" applyBorder="1" applyAlignment="1">
      <alignment horizontal="right"/>
    </xf>
    <xf numFmtId="43" fontId="3" fillId="3" borderId="12" xfId="1" applyFont="1" applyFill="1" applyBorder="1" applyAlignment="1">
      <alignment horizontal="right"/>
    </xf>
    <xf numFmtId="187" fontId="3" fillId="0" borderId="0" xfId="2" applyNumberFormat="1" applyFont="1" applyFill="1"/>
    <xf numFmtId="187" fontId="4" fillId="0" borderId="0" xfId="2" applyNumberFormat="1" applyFont="1" applyFill="1"/>
    <xf numFmtId="0" fontId="10" fillId="3" borderId="12" xfId="0" applyFont="1" applyFill="1" applyBorder="1"/>
    <xf numFmtId="0" fontId="10" fillId="3" borderId="12" xfId="0" applyFont="1" applyFill="1" applyBorder="1" applyAlignment="1">
      <alignment horizontal="center"/>
    </xf>
    <xf numFmtId="1" fontId="10" fillId="3" borderId="12" xfId="0" applyNumberFormat="1" applyFont="1" applyFill="1" applyBorder="1" applyAlignment="1">
      <alignment horizontal="right"/>
    </xf>
    <xf numFmtId="187" fontId="10" fillId="3" borderId="12" xfId="1" applyNumberFormat="1" applyFont="1" applyFill="1" applyBorder="1" applyAlignment="1">
      <alignment horizontal="right"/>
    </xf>
    <xf numFmtId="0" fontId="3" fillId="3" borderId="12" xfId="2" applyFont="1" applyFill="1" applyBorder="1" applyAlignment="1">
      <alignment horizontal="center" vertical="top" wrapText="1"/>
    </xf>
    <xf numFmtId="1" fontId="3" fillId="3" borderId="12" xfId="2" applyNumberFormat="1" applyFont="1" applyFill="1" applyBorder="1" applyAlignment="1">
      <alignment horizontal="right" vertical="top" wrapText="1"/>
    </xf>
    <xf numFmtId="0" fontId="3" fillId="3" borderId="12" xfId="0" applyFont="1" applyFill="1" applyBorder="1"/>
    <xf numFmtId="1" fontId="3" fillId="3" borderId="12" xfId="0" applyNumberFormat="1" applyFont="1" applyFill="1" applyBorder="1" applyAlignment="1">
      <alignment horizontal="right"/>
    </xf>
    <xf numFmtId="1" fontId="3" fillId="0" borderId="12" xfId="0" applyNumberFormat="1" applyFont="1" applyFill="1" applyBorder="1" applyAlignment="1">
      <alignment horizontal="right"/>
    </xf>
    <xf numFmtId="0" fontId="4" fillId="3" borderId="12" xfId="0" applyFont="1" applyFill="1" applyBorder="1"/>
    <xf numFmtId="0" fontId="3" fillId="3" borderId="12" xfId="2" applyFont="1" applyFill="1" applyBorder="1" applyAlignment="1">
      <alignment shrinkToFit="1"/>
    </xf>
    <xf numFmtId="0" fontId="4" fillId="3" borderId="12" xfId="2" applyFont="1" applyFill="1" applyBorder="1"/>
    <xf numFmtId="0" fontId="10" fillId="3" borderId="12" xfId="0" applyFont="1" applyFill="1" applyBorder="1" applyAlignment="1">
      <alignment horizontal="left"/>
    </xf>
    <xf numFmtId="0" fontId="3" fillId="3" borderId="12" xfId="2" applyFont="1" applyFill="1" applyBorder="1" applyAlignment="1">
      <alignment horizontal="center" vertical="center"/>
    </xf>
    <xf numFmtId="1" fontId="3" fillId="3" borderId="12" xfId="2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/>
    </xf>
    <xf numFmtId="1" fontId="4" fillId="3" borderId="12" xfId="2" applyNumberFormat="1" applyFont="1" applyFill="1" applyBorder="1" applyAlignment="1">
      <alignment horizontal="right"/>
    </xf>
    <xf numFmtId="187" fontId="4" fillId="3" borderId="12" xfId="1" applyNumberFormat="1" applyFont="1" applyFill="1" applyBorder="1" applyAlignment="1">
      <alignment horizontal="right"/>
    </xf>
    <xf numFmtId="43" fontId="4" fillId="3" borderId="12" xfId="1" applyFont="1" applyFill="1" applyBorder="1" applyAlignment="1">
      <alignment horizontal="right"/>
    </xf>
    <xf numFmtId="1" fontId="4" fillId="3" borderId="12" xfId="0" applyNumberFormat="1" applyFont="1" applyFill="1" applyBorder="1" applyAlignment="1">
      <alignment horizontal="right"/>
    </xf>
    <xf numFmtId="0" fontId="2" fillId="3" borderId="12" xfId="2" applyFont="1" applyFill="1" applyBorder="1" applyAlignment="1"/>
    <xf numFmtId="0" fontId="2" fillId="3" borderId="12" xfId="2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43" fontId="4" fillId="0" borderId="12" xfId="1" applyFont="1" applyBorder="1" applyAlignment="1">
      <alignment horizontal="right"/>
    </xf>
    <xf numFmtId="0" fontId="9" fillId="2" borderId="12" xfId="0" applyFont="1" applyFill="1" applyBorder="1"/>
    <xf numFmtId="0" fontId="2" fillId="2" borderId="12" xfId="0" applyFont="1" applyFill="1" applyBorder="1" applyAlignment="1">
      <alignment horizontal="right" vertical="center"/>
    </xf>
    <xf numFmtId="1" fontId="9" fillId="2" borderId="12" xfId="0" applyNumberFormat="1" applyFont="1" applyFill="1" applyBorder="1" applyAlignment="1">
      <alignment horizontal="right"/>
    </xf>
    <xf numFmtId="1" fontId="9" fillId="0" borderId="12" xfId="0" applyNumberFormat="1" applyFont="1" applyFill="1" applyBorder="1" applyAlignment="1">
      <alignment horizontal="right"/>
    </xf>
    <xf numFmtId="187" fontId="9" fillId="2" borderId="12" xfId="1" applyNumberFormat="1" applyFont="1" applyFill="1" applyBorder="1" applyAlignment="1">
      <alignment horizontal="right"/>
    </xf>
    <xf numFmtId="43" fontId="9" fillId="2" borderId="12" xfId="1" applyFont="1" applyFill="1" applyBorder="1" applyAlignment="1">
      <alignment horizontal="right"/>
    </xf>
    <xf numFmtId="187" fontId="2" fillId="0" borderId="0" xfId="2" applyNumberFormat="1" applyFont="1" applyFill="1"/>
    <xf numFmtId="187" fontId="9" fillId="0" borderId="0" xfId="2" applyNumberFormat="1" applyFont="1" applyFill="1"/>
    <xf numFmtId="0" fontId="2" fillId="0" borderId="12" xfId="2" applyFont="1" applyBorder="1" applyAlignment="1">
      <alignment horizontal="center" vertical="center" textRotation="90"/>
    </xf>
    <xf numFmtId="0" fontId="2" fillId="0" borderId="12" xfId="2" applyFont="1" applyBorder="1" applyAlignment="1"/>
    <xf numFmtId="0" fontId="9" fillId="0" borderId="12" xfId="0" applyFont="1" applyBorder="1" applyAlignment="1">
      <alignment horizontal="center"/>
    </xf>
    <xf numFmtId="0" fontId="2" fillId="0" borderId="12" xfId="2" applyFont="1" applyBorder="1" applyAlignment="1">
      <alignment horizontal="right"/>
    </xf>
    <xf numFmtId="3" fontId="9" fillId="0" borderId="12" xfId="5" applyNumberFormat="1" applyFont="1" applyFill="1" applyBorder="1" applyAlignment="1">
      <alignment horizontal="right" vertical="center" shrinkToFit="1"/>
    </xf>
    <xf numFmtId="0" fontId="2" fillId="0" borderId="12" xfId="2" applyFont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12" xfId="2" applyFont="1" applyBorder="1"/>
    <xf numFmtId="0" fontId="4" fillId="3" borderId="12" xfId="6" applyFont="1" applyFill="1" applyBorder="1" applyAlignment="1">
      <alignment vertical="top" wrapText="1"/>
    </xf>
    <xf numFmtId="3" fontId="4" fillId="0" borderId="12" xfId="7" applyNumberFormat="1" applyFont="1" applyBorder="1" applyAlignment="1"/>
    <xf numFmtId="3" fontId="4" fillId="3" borderId="12" xfId="6" applyNumberFormat="1" applyFont="1" applyFill="1" applyBorder="1" applyAlignment="1"/>
    <xf numFmtId="187" fontId="4" fillId="0" borderId="12" xfId="3" applyNumberFormat="1" applyFont="1" applyFill="1" applyBorder="1" applyAlignment="1">
      <alignment horizontal="right"/>
    </xf>
    <xf numFmtId="43" fontId="3" fillId="0" borderId="12" xfId="1" applyFont="1" applyBorder="1" applyAlignment="1">
      <alignment horizontal="right"/>
    </xf>
    <xf numFmtId="0" fontId="2" fillId="2" borderId="12" xfId="2" applyFont="1" applyFill="1" applyBorder="1" applyAlignment="1">
      <alignment horizontal="center"/>
    </xf>
    <xf numFmtId="0" fontId="2" fillId="2" borderId="12" xfId="2" applyFont="1" applyFill="1" applyBorder="1" applyAlignment="1"/>
    <xf numFmtId="0" fontId="2" fillId="2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87" fontId="2" fillId="2" borderId="12" xfId="3" applyNumberFormat="1" applyFont="1" applyFill="1" applyBorder="1" applyAlignment="1">
      <alignment horizontal="right" vertical="center"/>
    </xf>
    <xf numFmtId="43" fontId="2" fillId="2" borderId="12" xfId="1" applyFont="1" applyFill="1" applyBorder="1" applyAlignment="1">
      <alignment horizontal="right" vertical="center"/>
    </xf>
    <xf numFmtId="0" fontId="2" fillId="3" borderId="12" xfId="2" applyFont="1" applyFill="1" applyBorder="1" applyAlignment="1">
      <alignment horizontal="center"/>
    </xf>
    <xf numFmtId="187" fontId="3" fillId="3" borderId="12" xfId="3" applyNumberFormat="1" applyFont="1" applyFill="1" applyBorder="1" applyAlignment="1">
      <alignment horizontal="center"/>
    </xf>
    <xf numFmtId="43" fontId="2" fillId="3" borderId="12" xfId="1" applyFont="1" applyFill="1" applyBorder="1"/>
    <xf numFmtId="1" fontId="3" fillId="0" borderId="12" xfId="2" applyNumberFormat="1" applyFont="1" applyBorder="1" applyAlignment="1">
      <alignment horizontal="right"/>
    </xf>
    <xf numFmtId="187" fontId="3" fillId="0" borderId="12" xfId="3" applyNumberFormat="1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12" xfId="2" applyFont="1" applyBorder="1"/>
    <xf numFmtId="0" fontId="4" fillId="0" borderId="12" xfId="2" applyFont="1" applyBorder="1" applyAlignment="1">
      <alignment horizontal="center"/>
    </xf>
    <xf numFmtId="1" fontId="4" fillId="0" borderId="12" xfId="2" applyNumberFormat="1" applyFont="1" applyBorder="1" applyAlignment="1">
      <alignment horizontal="right"/>
    </xf>
    <xf numFmtId="187" fontId="4" fillId="0" borderId="12" xfId="3" applyNumberFormat="1" applyFont="1" applyBorder="1" applyAlignment="1">
      <alignment horizontal="right"/>
    </xf>
    <xf numFmtId="0" fontId="2" fillId="2" borderId="12" xfId="2" applyFont="1" applyFill="1" applyBorder="1" applyAlignment="1">
      <alignment horizontal="right"/>
    </xf>
    <xf numFmtId="1" fontId="2" fillId="2" borderId="12" xfId="2" applyNumberFormat="1" applyFont="1" applyFill="1" applyBorder="1" applyAlignment="1">
      <alignment horizontal="right"/>
    </xf>
    <xf numFmtId="1" fontId="2" fillId="0" borderId="12" xfId="2" applyNumberFormat="1" applyFont="1" applyFill="1" applyBorder="1" applyAlignment="1">
      <alignment horizontal="right"/>
    </xf>
    <xf numFmtId="187" fontId="2" fillId="2" borderId="12" xfId="3" applyNumberFormat="1" applyFont="1" applyFill="1" applyBorder="1" applyAlignment="1">
      <alignment horizontal="right"/>
    </xf>
    <xf numFmtId="43" fontId="2" fillId="2" borderId="12" xfId="1" applyFont="1" applyFill="1" applyBorder="1" applyAlignment="1">
      <alignment horizontal="right"/>
    </xf>
    <xf numFmtId="0" fontId="9" fillId="0" borderId="12" xfId="2" applyFont="1" applyBorder="1" applyAlignment="1">
      <alignment horizontal="center"/>
    </xf>
    <xf numFmtId="187" fontId="9" fillId="2" borderId="12" xfId="3" applyNumberFormat="1" applyFont="1" applyFill="1" applyBorder="1" applyAlignment="1">
      <alignment horizontal="right"/>
    </xf>
    <xf numFmtId="187" fontId="7" fillId="0" borderId="12" xfId="1" applyNumberFormat="1" applyFont="1" applyBorder="1"/>
    <xf numFmtId="43" fontId="7" fillId="0" borderId="12" xfId="1" applyFont="1" applyBorder="1"/>
    <xf numFmtId="1" fontId="4" fillId="0" borderId="12" xfId="0" applyNumberFormat="1" applyFont="1" applyBorder="1" applyAlignment="1">
      <alignment horizontal="right"/>
    </xf>
    <xf numFmtId="0" fontId="9" fillId="0" borderId="12" xfId="2" applyFont="1" applyBorder="1" applyAlignment="1">
      <alignment horizontal="center" vertical="top"/>
    </xf>
    <xf numFmtId="0" fontId="9" fillId="0" borderId="12" xfId="2" applyFont="1" applyBorder="1" applyAlignment="1">
      <alignment horizontal="right" vertical="top"/>
    </xf>
    <xf numFmtId="1" fontId="9" fillId="0" borderId="12" xfId="2" applyNumberFormat="1" applyFont="1" applyBorder="1" applyAlignment="1">
      <alignment horizontal="right" vertical="top"/>
    </xf>
    <xf numFmtId="187" fontId="9" fillId="0" borderId="12" xfId="3" applyNumberFormat="1" applyFont="1" applyBorder="1" applyAlignment="1">
      <alignment horizontal="right" vertical="top"/>
    </xf>
    <xf numFmtId="43" fontId="4" fillId="0" borderId="12" xfId="1" applyFont="1" applyBorder="1" applyAlignment="1">
      <alignment horizontal="right" vertical="top"/>
    </xf>
    <xf numFmtId="0" fontId="3" fillId="3" borderId="12" xfId="0" applyFont="1" applyFill="1" applyBorder="1" applyAlignment="1" applyProtection="1">
      <alignment wrapText="1"/>
      <protection locked="0"/>
    </xf>
    <xf numFmtId="0" fontId="9" fillId="2" borderId="12" xfId="2" applyFont="1" applyFill="1" applyBorder="1" applyAlignment="1">
      <alignment horizontal="center" vertical="top"/>
    </xf>
    <xf numFmtId="0" fontId="9" fillId="2" borderId="12" xfId="2" applyFont="1" applyFill="1" applyBorder="1" applyAlignment="1">
      <alignment vertical="top"/>
    </xf>
    <xf numFmtId="1" fontId="9" fillId="2" borderId="12" xfId="2" applyNumberFormat="1" applyFont="1" applyFill="1" applyBorder="1" applyAlignment="1">
      <alignment horizontal="right" vertical="top"/>
    </xf>
    <xf numFmtId="187" fontId="9" fillId="2" borderId="12" xfId="3" applyNumberFormat="1" applyFont="1" applyFill="1" applyBorder="1" applyAlignment="1">
      <alignment horizontal="right" vertical="top"/>
    </xf>
    <xf numFmtId="43" fontId="9" fillId="2" borderId="12" xfId="1" applyFont="1" applyFill="1" applyBorder="1" applyAlignment="1">
      <alignment horizontal="right" vertical="top"/>
    </xf>
    <xf numFmtId="0" fontId="4" fillId="0" borderId="12" xfId="0" applyFont="1" applyBorder="1" applyAlignment="1">
      <alignment shrinkToFit="1"/>
    </xf>
    <xf numFmtId="0" fontId="9" fillId="2" borderId="12" xfId="0" applyFont="1" applyFill="1" applyBorder="1" applyAlignment="1">
      <alignment horizontal="right"/>
    </xf>
    <xf numFmtId="43" fontId="9" fillId="4" borderId="12" xfId="1" applyFont="1" applyFill="1" applyBorder="1" applyAlignment="1">
      <alignment horizontal="right"/>
    </xf>
    <xf numFmtId="187" fontId="8" fillId="4" borderId="12" xfId="1" applyNumberFormat="1" applyFont="1" applyFill="1" applyBorder="1"/>
    <xf numFmtId="43" fontId="8" fillId="4" borderId="12" xfId="1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right"/>
    </xf>
    <xf numFmtId="187" fontId="9" fillId="0" borderId="12" xfId="3" applyNumberFormat="1" applyFont="1" applyFill="1" applyBorder="1" applyAlignment="1">
      <alignment horizontal="right"/>
    </xf>
    <xf numFmtId="43" fontId="9" fillId="0" borderId="12" xfId="1" applyFont="1" applyFill="1" applyBorder="1" applyAlignment="1">
      <alignment horizontal="right"/>
    </xf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12" xfId="0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right"/>
    </xf>
    <xf numFmtId="187" fontId="9" fillId="3" borderId="12" xfId="3" applyNumberFormat="1" applyFont="1" applyFill="1" applyBorder="1" applyAlignment="1">
      <alignment horizontal="right"/>
    </xf>
    <xf numFmtId="43" fontId="9" fillId="3" borderId="12" xfId="1" applyFont="1" applyFill="1" applyBorder="1" applyAlignment="1">
      <alignment horizontal="right"/>
    </xf>
    <xf numFmtId="0" fontId="3" fillId="3" borderId="12" xfId="0" applyFont="1" applyFill="1" applyBorder="1" applyAlignment="1">
      <alignment wrapText="1"/>
    </xf>
    <xf numFmtId="1" fontId="3" fillId="3" borderId="12" xfId="0" applyNumberFormat="1" applyFont="1" applyFill="1" applyBorder="1" applyAlignment="1">
      <alignment horizontal="right" vertical="center"/>
    </xf>
    <xf numFmtId="1" fontId="3" fillId="0" borderId="12" xfId="3" applyNumberFormat="1" applyFont="1" applyFill="1" applyBorder="1" applyAlignment="1">
      <alignment horizontal="right" vertical="center"/>
    </xf>
    <xf numFmtId="187" fontId="3" fillId="3" borderId="12" xfId="3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shrinkToFit="1"/>
    </xf>
    <xf numFmtId="0" fontId="3" fillId="3" borderId="12" xfId="0" applyFont="1" applyFill="1" applyBorder="1" applyAlignment="1">
      <alignment horizontal="left" vertical="top" shrinkToFit="1"/>
    </xf>
    <xf numFmtId="187" fontId="4" fillId="3" borderId="12" xfId="3" applyNumberFormat="1" applyFont="1" applyFill="1" applyBorder="1" applyAlignment="1">
      <alignment horizontal="right"/>
    </xf>
    <xf numFmtId="0" fontId="4" fillId="0" borderId="12" xfId="0" applyFont="1" applyFill="1" applyBorder="1" applyProtection="1">
      <protection locked="0"/>
    </xf>
    <xf numFmtId="0" fontId="10" fillId="0" borderId="12" xfId="0" applyFont="1" applyFill="1" applyBorder="1" applyProtection="1">
      <protection locked="0"/>
    </xf>
    <xf numFmtId="0" fontId="3" fillId="2" borderId="12" xfId="2" applyFont="1" applyFill="1" applyBorder="1" applyAlignment="1">
      <alignment horizontal="center"/>
    </xf>
    <xf numFmtId="0" fontId="3" fillId="2" borderId="12" xfId="2" applyFont="1" applyFill="1" applyBorder="1"/>
    <xf numFmtId="1" fontId="3" fillId="2" borderId="12" xfId="2" applyNumberFormat="1" applyFont="1" applyFill="1" applyBorder="1" applyAlignment="1">
      <alignment horizontal="right"/>
    </xf>
    <xf numFmtId="187" fontId="4" fillId="2" borderId="12" xfId="3" applyNumberFormat="1" applyFont="1" applyFill="1" applyBorder="1" applyAlignment="1">
      <alignment horizontal="right"/>
    </xf>
    <xf numFmtId="0" fontId="3" fillId="0" borderId="16" xfId="2" applyFont="1" applyBorder="1" applyAlignment="1">
      <alignment horizontal="center"/>
    </xf>
    <xf numFmtId="0" fontId="3" fillId="0" borderId="16" xfId="2" applyFont="1" applyBorder="1"/>
    <xf numFmtId="1" fontId="3" fillId="0" borderId="16" xfId="2" applyNumberFormat="1" applyFont="1" applyBorder="1" applyAlignment="1">
      <alignment horizontal="right"/>
    </xf>
    <xf numFmtId="1" fontId="3" fillId="0" borderId="16" xfId="2" applyNumberFormat="1" applyFont="1" applyFill="1" applyBorder="1" applyAlignment="1">
      <alignment horizontal="right"/>
    </xf>
    <xf numFmtId="187" fontId="3" fillId="0" borderId="16" xfId="3" applyNumberFormat="1" applyFont="1" applyBorder="1" applyAlignment="1">
      <alignment horizontal="right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/>
    <xf numFmtId="0" fontId="2" fillId="2" borderId="17" xfId="0" applyFont="1" applyFill="1" applyBorder="1" applyAlignment="1">
      <alignment horizontal="right" vertical="center"/>
    </xf>
    <xf numFmtId="1" fontId="4" fillId="2" borderId="17" xfId="0" applyNumberFormat="1" applyFont="1" applyFill="1" applyBorder="1" applyAlignment="1">
      <alignment horizontal="right"/>
    </xf>
    <xf numFmtId="187" fontId="4" fillId="2" borderId="17" xfId="3" applyNumberFormat="1" applyFont="1" applyFill="1" applyBorder="1" applyAlignment="1">
      <alignment horizontal="right"/>
    </xf>
    <xf numFmtId="43" fontId="9" fillId="2" borderId="17" xfId="1" applyFont="1" applyFill="1" applyBorder="1" applyAlignment="1">
      <alignment horizontal="right"/>
    </xf>
    <xf numFmtId="187" fontId="8" fillId="0" borderId="17" xfId="1" applyNumberFormat="1" applyFont="1" applyBorder="1"/>
    <xf numFmtId="43" fontId="8" fillId="0" borderId="17" xfId="1" applyFont="1" applyBorder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right"/>
    </xf>
    <xf numFmtId="187" fontId="3" fillId="0" borderId="0" xfId="3" applyNumberFormat="1" applyFont="1" applyFill="1" applyAlignment="1">
      <alignment horizontal="right"/>
    </xf>
    <xf numFmtId="188" fontId="3" fillId="0" borderId="0" xfId="3" applyNumberFormat="1" applyFont="1" applyFill="1" applyAlignment="1">
      <alignment horizontal="right"/>
    </xf>
    <xf numFmtId="188" fontId="3" fillId="0" borderId="0" xfId="2" applyNumberFormat="1" applyFont="1" applyFill="1" applyAlignment="1">
      <alignment horizontal="right"/>
    </xf>
    <xf numFmtId="43" fontId="2" fillId="0" borderId="3" xfId="1" applyFont="1" applyFill="1" applyBorder="1"/>
    <xf numFmtId="187" fontId="8" fillId="0" borderId="0" xfId="1" applyNumberFormat="1" applyFont="1"/>
    <xf numFmtId="43" fontId="8" fillId="0" borderId="0" xfId="1" applyFont="1"/>
    <xf numFmtId="43" fontId="3" fillId="0" borderId="0" xfId="3" applyFont="1" applyFill="1" applyAlignment="1">
      <alignment horizontal="right"/>
    </xf>
    <xf numFmtId="43" fontId="4" fillId="0" borderId="0" xfId="2" applyNumberFormat="1" applyFont="1" applyFill="1"/>
    <xf numFmtId="187" fontId="7" fillId="0" borderId="0" xfId="1" applyNumberFormat="1" applyFont="1"/>
    <xf numFmtId="43" fontId="7" fillId="0" borderId="0" xfId="1" applyFont="1"/>
    <xf numFmtId="0" fontId="3" fillId="6" borderId="12" xfId="2" applyFont="1" applyFill="1" applyBorder="1" applyAlignment="1">
      <alignment horizontal="center"/>
    </xf>
    <xf numFmtId="0" fontId="3" fillId="6" borderId="12" xfId="4" applyFont="1" applyFill="1" applyBorder="1" applyAlignment="1">
      <alignment vertical="top"/>
    </xf>
    <xf numFmtId="0" fontId="3" fillId="6" borderId="12" xfId="4" applyFont="1" applyFill="1" applyBorder="1" applyAlignment="1">
      <alignment horizontal="center" vertical="top"/>
    </xf>
    <xf numFmtId="0" fontId="3" fillId="6" borderId="12" xfId="2" applyFont="1" applyFill="1" applyBorder="1"/>
    <xf numFmtId="187" fontId="3" fillId="6" borderId="12" xfId="3" applyNumberFormat="1" applyFont="1" applyFill="1" applyBorder="1" applyAlignment="1">
      <alignment horizontal="right" vertical="top"/>
    </xf>
    <xf numFmtId="187" fontId="3" fillId="6" borderId="12" xfId="3" applyNumberFormat="1" applyFont="1" applyFill="1" applyBorder="1" applyAlignment="1">
      <alignment horizontal="right"/>
    </xf>
    <xf numFmtId="188" fontId="3" fillId="6" borderId="12" xfId="4" applyNumberFormat="1" applyFont="1" applyFill="1" applyBorder="1" applyAlignment="1">
      <alignment horizontal="right" vertical="top"/>
    </xf>
    <xf numFmtId="188" fontId="3" fillId="6" borderId="12" xfId="3" applyNumberFormat="1" applyFont="1" applyFill="1" applyBorder="1" applyAlignment="1">
      <alignment horizontal="right"/>
    </xf>
    <xf numFmtId="4" fontId="3" fillId="6" borderId="12" xfId="4" applyNumberFormat="1" applyFont="1" applyFill="1" applyBorder="1" applyAlignment="1">
      <alignment horizontal="right" vertical="top"/>
    </xf>
    <xf numFmtId="43" fontId="3" fillId="6" borderId="12" xfId="1" applyFont="1" applyFill="1" applyBorder="1"/>
    <xf numFmtId="187" fontId="8" fillId="6" borderId="12" xfId="1" applyNumberFormat="1" applyFont="1" applyFill="1" applyBorder="1"/>
    <xf numFmtId="43" fontId="8" fillId="6" borderId="12" xfId="1" applyFont="1" applyFill="1" applyBorder="1"/>
    <xf numFmtId="0" fontId="3" fillId="6" borderId="0" xfId="2" applyFont="1" applyFill="1" applyBorder="1"/>
    <xf numFmtId="0" fontId="4" fillId="6" borderId="0" xfId="2" applyFont="1" applyFill="1" applyBorder="1"/>
    <xf numFmtId="43" fontId="4" fillId="6" borderId="0" xfId="1" applyFont="1" applyFill="1" applyBorder="1"/>
    <xf numFmtId="0" fontId="5" fillId="6" borderId="0" xfId="2" applyFont="1" applyFill="1" applyBorder="1"/>
    <xf numFmtId="43" fontId="3" fillId="6" borderId="0" xfId="1" applyFont="1" applyFill="1" applyBorder="1"/>
    <xf numFmtId="3" fontId="3" fillId="6" borderId="12" xfId="4" applyNumberFormat="1" applyFont="1" applyFill="1" applyBorder="1" applyAlignment="1">
      <alignment horizontal="center" vertical="center" shrinkToFit="1"/>
    </xf>
    <xf numFmtId="0" fontId="5" fillId="6" borderId="0" xfId="2" applyFont="1" applyFill="1"/>
    <xf numFmtId="43" fontId="3" fillId="6" borderId="0" xfId="1" applyFont="1" applyFill="1"/>
    <xf numFmtId="0" fontId="3" fillId="6" borderId="0" xfId="2" applyFont="1" applyFill="1"/>
    <xf numFmtId="0" fontId="3" fillId="0" borderId="12" xfId="0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3" fontId="3" fillId="0" borderId="12" xfId="6" applyNumberFormat="1" applyFont="1" applyFill="1" applyBorder="1" applyAlignment="1"/>
    <xf numFmtId="1" fontId="2" fillId="0" borderId="12" xfId="2" applyNumberFormat="1" applyFont="1" applyFill="1" applyBorder="1" applyAlignment="1">
      <alignment horizontal="right" vertical="top"/>
    </xf>
    <xf numFmtId="1" fontId="3" fillId="0" borderId="17" xfId="0" applyNumberFormat="1" applyFont="1" applyFill="1" applyBorder="1" applyAlignment="1">
      <alignment horizontal="right"/>
    </xf>
    <xf numFmtId="0" fontId="3" fillId="7" borderId="12" xfId="2" applyFont="1" applyFill="1" applyBorder="1" applyAlignment="1">
      <alignment horizontal="center"/>
    </xf>
    <xf numFmtId="0" fontId="3" fillId="7" borderId="12" xfId="4" applyFont="1" applyFill="1" applyBorder="1" applyAlignment="1">
      <alignment vertical="top"/>
    </xf>
    <xf numFmtId="0" fontId="3" fillId="7" borderId="12" xfId="4" applyFont="1" applyFill="1" applyBorder="1" applyAlignment="1">
      <alignment horizontal="center" vertical="top"/>
    </xf>
    <xf numFmtId="0" fontId="3" fillId="7" borderId="12" xfId="2" applyFont="1" applyFill="1" applyBorder="1"/>
    <xf numFmtId="187" fontId="3" fillId="7" borderId="12" xfId="3" applyNumberFormat="1" applyFont="1" applyFill="1" applyBorder="1" applyAlignment="1">
      <alignment horizontal="right" vertical="top"/>
    </xf>
    <xf numFmtId="187" fontId="3" fillId="7" borderId="12" xfId="3" applyNumberFormat="1" applyFont="1" applyFill="1" applyBorder="1" applyAlignment="1">
      <alignment horizontal="right"/>
    </xf>
    <xf numFmtId="188" fontId="3" fillId="7" borderId="12" xfId="4" applyNumberFormat="1" applyFont="1" applyFill="1" applyBorder="1" applyAlignment="1">
      <alignment horizontal="right" vertical="top"/>
    </xf>
    <xf numFmtId="188" fontId="3" fillId="7" borderId="12" xfId="3" applyNumberFormat="1" applyFont="1" applyFill="1" applyBorder="1" applyAlignment="1">
      <alignment horizontal="right"/>
    </xf>
    <xf numFmtId="4" fontId="3" fillId="7" borderId="12" xfId="4" applyNumberFormat="1" applyFont="1" applyFill="1" applyBorder="1" applyAlignment="1">
      <alignment horizontal="right" vertical="top"/>
    </xf>
    <xf numFmtId="43" fontId="3" fillId="7" borderId="12" xfId="1" applyFont="1" applyFill="1" applyBorder="1"/>
    <xf numFmtId="187" fontId="8" fillId="7" borderId="12" xfId="1" applyNumberFormat="1" applyFont="1" applyFill="1" applyBorder="1"/>
    <xf numFmtId="43" fontId="8" fillId="7" borderId="12" xfId="1" applyFont="1" applyFill="1" applyBorder="1"/>
    <xf numFmtId="0" fontId="3" fillId="7" borderId="0" xfId="2" applyFont="1" applyFill="1" applyBorder="1"/>
    <xf numFmtId="0" fontId="4" fillId="7" borderId="0" xfId="2" applyFont="1" applyFill="1" applyBorder="1"/>
    <xf numFmtId="43" fontId="4" fillId="7" borderId="0" xfId="1" applyFont="1" applyFill="1" applyBorder="1"/>
    <xf numFmtId="0" fontId="5" fillId="7" borderId="0" xfId="2" applyFont="1" applyFill="1" applyBorder="1"/>
    <xf numFmtId="43" fontId="3" fillId="7" borderId="0" xfId="1" applyFont="1" applyFill="1" applyBorder="1"/>
    <xf numFmtId="0" fontId="5" fillId="7" borderId="0" xfId="2" applyFont="1" applyFill="1"/>
    <xf numFmtId="43" fontId="3" fillId="7" borderId="0" xfId="1" applyFont="1" applyFill="1"/>
    <xf numFmtId="0" fontId="3" fillId="7" borderId="0" xfId="2" applyFont="1" applyFill="1"/>
    <xf numFmtId="0" fontId="2" fillId="0" borderId="0" xfId="2" applyFont="1" applyFill="1" applyAlignment="1"/>
    <xf numFmtId="188" fontId="2" fillId="0" borderId="3" xfId="3" applyNumberFormat="1" applyFont="1" applyFill="1" applyBorder="1" applyAlignment="1"/>
    <xf numFmtId="0" fontId="3" fillId="0" borderId="12" xfId="2" applyFont="1" applyBorder="1" applyAlignment="1">
      <alignment shrinkToFit="1"/>
    </xf>
    <xf numFmtId="0" fontId="2" fillId="2" borderId="16" xfId="0" applyFont="1" applyFill="1" applyBorder="1" applyAlignment="1">
      <alignment horizontal="right" vertical="center"/>
    </xf>
    <xf numFmtId="0" fontId="4" fillId="3" borderId="16" xfId="6" applyFont="1" applyFill="1" applyBorder="1" applyAlignment="1">
      <alignment vertical="top" wrapText="1"/>
    </xf>
    <xf numFmtId="0" fontId="4" fillId="2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2" borderId="16" xfId="0" applyFont="1" applyFill="1" applyBorder="1"/>
    <xf numFmtId="0" fontId="3" fillId="3" borderId="16" xfId="0" applyFont="1" applyFill="1" applyBorder="1"/>
    <xf numFmtId="0" fontId="3" fillId="3" borderId="16" xfId="2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6" xfId="2" applyFont="1" applyFill="1" applyBorder="1" applyAlignment="1">
      <alignment horizontal="center" vertical="center"/>
    </xf>
    <xf numFmtId="4" fontId="3" fillId="0" borderId="12" xfId="4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right"/>
    </xf>
    <xf numFmtId="3" fontId="3" fillId="0" borderId="12" xfId="4" applyNumberFormat="1" applyFont="1" applyFill="1" applyBorder="1" applyAlignment="1">
      <alignment vertical="center" shrinkToFit="1"/>
    </xf>
    <xf numFmtId="3" fontId="2" fillId="0" borderId="12" xfId="4" applyNumberFormat="1" applyFont="1" applyFill="1" applyBorder="1" applyAlignment="1">
      <alignment vertical="center" shrinkToFit="1"/>
    </xf>
    <xf numFmtId="1" fontId="3" fillId="3" borderId="16" xfId="2" applyNumberFormat="1" applyFont="1" applyFill="1" applyBorder="1" applyAlignment="1">
      <alignment horizontal="right" vertical="center"/>
    </xf>
    <xf numFmtId="3" fontId="4" fillId="0" borderId="16" xfId="7" applyNumberFormat="1" applyFont="1" applyBorder="1" applyAlignment="1"/>
    <xf numFmtId="3" fontId="4" fillId="3" borderId="13" xfId="6" applyNumberFormat="1" applyFont="1" applyFill="1" applyBorder="1" applyAlignment="1"/>
    <xf numFmtId="4" fontId="2" fillId="0" borderId="12" xfId="3" applyNumberFormat="1" applyFont="1" applyFill="1" applyBorder="1" applyAlignment="1"/>
    <xf numFmtId="4" fontId="2" fillId="2" borderId="12" xfId="4" applyNumberFormat="1" applyFont="1" applyFill="1" applyBorder="1" applyAlignment="1">
      <alignment vertical="top"/>
    </xf>
    <xf numFmtId="1" fontId="3" fillId="3" borderId="16" xfId="0" applyNumberFormat="1" applyFont="1" applyFill="1" applyBorder="1" applyAlignment="1">
      <alignment horizontal="right"/>
    </xf>
    <xf numFmtId="4" fontId="2" fillId="2" borderId="12" xfId="3" applyNumberFormat="1" applyFont="1" applyFill="1" applyBorder="1" applyAlignment="1"/>
    <xf numFmtId="3" fontId="4" fillId="0" borderId="13" xfId="7" applyNumberFormat="1" applyFont="1" applyBorder="1" applyAlignment="1"/>
    <xf numFmtId="3" fontId="4" fillId="3" borderId="14" xfId="6" applyNumberFormat="1" applyFont="1" applyFill="1" applyBorder="1" applyAlignment="1"/>
    <xf numFmtId="1" fontId="3" fillId="0" borderId="16" xfId="0" applyNumberFormat="1" applyFont="1" applyFill="1" applyBorder="1" applyAlignment="1">
      <alignment horizontal="right"/>
    </xf>
    <xf numFmtId="188" fontId="3" fillId="6" borderId="15" xfId="3" applyNumberFormat="1" applyFont="1" applyFill="1" applyBorder="1" applyAlignment="1">
      <alignment horizontal="right"/>
    </xf>
    <xf numFmtId="3" fontId="3" fillId="0" borderId="15" xfId="6" applyNumberFormat="1" applyFont="1" applyFill="1" applyBorder="1" applyAlignment="1"/>
    <xf numFmtId="187" fontId="4" fillId="2" borderId="16" xfId="3" applyNumberFormat="1" applyFont="1" applyFill="1" applyBorder="1" applyAlignment="1">
      <alignment horizontal="right"/>
    </xf>
    <xf numFmtId="4" fontId="3" fillId="2" borderId="12" xfId="2" applyNumberFormat="1" applyFont="1" applyFill="1" applyBorder="1" applyAlignment="1">
      <alignment horizontal="right"/>
    </xf>
    <xf numFmtId="187" fontId="3" fillId="3" borderId="16" xfId="1" applyNumberFormat="1" applyFont="1" applyFill="1" applyBorder="1" applyAlignment="1">
      <alignment horizontal="right"/>
    </xf>
    <xf numFmtId="187" fontId="4" fillId="0" borderId="16" xfId="3" applyNumberFormat="1" applyFont="1" applyFill="1" applyBorder="1" applyAlignment="1">
      <alignment horizontal="right"/>
    </xf>
    <xf numFmtId="43" fontId="9" fillId="2" borderId="16" xfId="1" applyFont="1" applyFill="1" applyBorder="1" applyAlignment="1">
      <alignment horizontal="right"/>
    </xf>
    <xf numFmtId="187" fontId="3" fillId="6" borderId="15" xfId="3" applyNumberFormat="1" applyFont="1" applyFill="1" applyBorder="1" applyAlignment="1">
      <alignment horizontal="right"/>
    </xf>
    <xf numFmtId="187" fontId="3" fillId="7" borderId="15" xfId="3" applyNumberFormat="1" applyFont="1" applyFill="1" applyBorder="1" applyAlignment="1">
      <alignment horizontal="right"/>
    </xf>
    <xf numFmtId="188" fontId="3" fillId="6" borderId="12" xfId="2" applyNumberFormat="1" applyFont="1" applyFill="1" applyBorder="1" applyAlignment="1">
      <alignment horizontal="right"/>
    </xf>
    <xf numFmtId="4" fontId="3" fillId="6" borderId="12" xfId="2" applyNumberFormat="1" applyFont="1" applyFill="1" applyBorder="1" applyAlignment="1">
      <alignment horizontal="right"/>
    </xf>
    <xf numFmtId="0" fontId="3" fillId="8" borderId="12" xfId="4" applyFont="1" applyFill="1" applyBorder="1" applyAlignment="1">
      <alignment vertical="top"/>
    </xf>
    <xf numFmtId="0" fontId="3" fillId="8" borderId="12" xfId="2" applyFont="1" applyFill="1" applyBorder="1" applyAlignment="1">
      <alignment horizontal="center"/>
    </xf>
    <xf numFmtId="0" fontId="3" fillId="8" borderId="12" xfId="4" applyFont="1" applyFill="1" applyBorder="1" applyAlignment="1">
      <alignment horizontal="center" vertical="top"/>
    </xf>
    <xf numFmtId="0" fontId="3" fillId="8" borderId="12" xfId="2" applyFont="1" applyFill="1" applyBorder="1"/>
    <xf numFmtId="187" fontId="3" fillId="8" borderId="12" xfId="3" applyNumberFormat="1" applyFont="1" applyFill="1" applyBorder="1" applyAlignment="1">
      <alignment horizontal="right" vertical="top"/>
    </xf>
    <xf numFmtId="187" fontId="3" fillId="8" borderId="12" xfId="3" applyNumberFormat="1" applyFont="1" applyFill="1" applyBorder="1" applyAlignment="1">
      <alignment horizontal="right"/>
    </xf>
    <xf numFmtId="188" fontId="3" fillId="8" borderId="12" xfId="4" applyNumberFormat="1" applyFont="1" applyFill="1" applyBorder="1" applyAlignment="1">
      <alignment horizontal="right" vertical="top"/>
    </xf>
    <xf numFmtId="188" fontId="3" fillId="8" borderId="12" xfId="3" applyNumberFormat="1" applyFont="1" applyFill="1" applyBorder="1" applyAlignment="1">
      <alignment horizontal="right"/>
    </xf>
    <xf numFmtId="4" fontId="3" fillId="8" borderId="12" xfId="4" applyNumberFormat="1" applyFont="1" applyFill="1" applyBorder="1" applyAlignment="1">
      <alignment horizontal="right" vertical="top"/>
    </xf>
    <xf numFmtId="43" fontId="3" fillId="8" borderId="12" xfId="1" applyFont="1" applyFill="1" applyBorder="1"/>
    <xf numFmtId="187" fontId="8" fillId="8" borderId="12" xfId="1" applyNumberFormat="1" applyFont="1" applyFill="1" applyBorder="1"/>
    <xf numFmtId="43" fontId="8" fillId="8" borderId="12" xfId="1" applyFont="1" applyFill="1" applyBorder="1"/>
    <xf numFmtId="0" fontId="3" fillId="8" borderId="0" xfId="2" applyFont="1" applyFill="1" applyBorder="1"/>
    <xf numFmtId="0" fontId="4" fillId="8" borderId="0" xfId="2" applyFont="1" applyFill="1" applyBorder="1"/>
    <xf numFmtId="43" fontId="4" fillId="8" borderId="0" xfId="1" applyFont="1" applyFill="1" applyBorder="1"/>
    <xf numFmtId="0" fontId="5" fillId="8" borderId="0" xfId="2" applyFont="1" applyFill="1" applyBorder="1"/>
    <xf numFmtId="43" fontId="3" fillId="8" borderId="0" xfId="1" applyFont="1" applyFill="1" applyBorder="1"/>
    <xf numFmtId="0" fontId="3" fillId="6" borderId="12" xfId="0" applyFont="1" applyFill="1" applyBorder="1" applyAlignment="1">
      <alignment horizontal="center"/>
    </xf>
    <xf numFmtId="1" fontId="3" fillId="6" borderId="12" xfId="2" applyNumberFormat="1" applyFont="1" applyFill="1" applyBorder="1" applyAlignment="1">
      <alignment horizontal="right"/>
    </xf>
    <xf numFmtId="1" fontId="3" fillId="6" borderId="12" xfId="0" applyNumberFormat="1" applyFont="1" applyFill="1" applyBorder="1" applyAlignment="1">
      <alignment horizontal="right"/>
    </xf>
    <xf numFmtId="187" fontId="3" fillId="6" borderId="12" xfId="1" applyNumberFormat="1" applyFont="1" applyFill="1" applyBorder="1" applyAlignment="1">
      <alignment horizontal="right"/>
    </xf>
    <xf numFmtId="43" fontId="3" fillId="6" borderId="12" xfId="1" applyFont="1" applyFill="1" applyBorder="1" applyAlignment="1">
      <alignment horizontal="right"/>
    </xf>
    <xf numFmtId="0" fontId="3" fillId="6" borderId="12" xfId="4" applyFont="1" applyFill="1" applyBorder="1" applyAlignment="1">
      <alignment vertical="top" shrinkToFit="1"/>
    </xf>
    <xf numFmtId="0" fontId="5" fillId="8" borderId="0" xfId="2" applyFont="1" applyFill="1"/>
    <xf numFmtId="43" fontId="3" fillId="8" borderId="0" xfId="1" applyFont="1" applyFill="1"/>
    <xf numFmtId="0" fontId="3" fillId="8" borderId="0" xfId="2" applyFont="1" applyFill="1"/>
    <xf numFmtId="0" fontId="5" fillId="6" borderId="0" xfId="2" applyFont="1" applyFill="1" applyAlignment="1">
      <alignment vertical="top"/>
    </xf>
    <xf numFmtId="43" fontId="3" fillId="6" borderId="0" xfId="1" applyFont="1" applyFill="1" applyAlignment="1">
      <alignment vertical="top"/>
    </xf>
    <xf numFmtId="0" fontId="3" fillId="6" borderId="0" xfId="2" applyFont="1" applyFill="1" applyAlignment="1">
      <alignment vertical="top"/>
    </xf>
    <xf numFmtId="0" fontId="3" fillId="6" borderId="12" xfId="4" applyFont="1" applyFill="1" applyBorder="1" applyAlignment="1">
      <alignment vertical="top" wrapText="1"/>
    </xf>
    <xf numFmtId="0" fontId="3" fillId="6" borderId="12" xfId="4" applyFont="1" applyFill="1" applyBorder="1" applyAlignment="1">
      <alignment vertical="center"/>
    </xf>
    <xf numFmtId="0" fontId="3" fillId="6" borderId="12" xfId="4" applyFont="1" applyFill="1" applyBorder="1" applyAlignment="1">
      <alignment horizontal="center" vertical="center"/>
    </xf>
    <xf numFmtId="0" fontId="3" fillId="6" borderId="12" xfId="2" applyFont="1" applyFill="1" applyBorder="1" applyAlignment="1">
      <alignment vertical="center"/>
    </xf>
    <xf numFmtId="187" fontId="3" fillId="6" borderId="12" xfId="3" applyNumberFormat="1" applyFont="1" applyFill="1" applyBorder="1" applyAlignment="1">
      <alignment horizontal="right" vertical="center"/>
    </xf>
    <xf numFmtId="188" fontId="3" fillId="6" borderId="12" xfId="4" applyNumberFormat="1" applyFont="1" applyFill="1" applyBorder="1" applyAlignment="1">
      <alignment horizontal="right" vertical="center"/>
    </xf>
    <xf numFmtId="4" fontId="3" fillId="6" borderId="12" xfId="4" applyNumberFormat="1" applyFont="1" applyFill="1" applyBorder="1" applyAlignment="1">
      <alignment horizontal="right" vertical="center"/>
    </xf>
    <xf numFmtId="43" fontId="3" fillId="6" borderId="12" xfId="1" applyFont="1" applyFill="1" applyBorder="1" applyAlignment="1">
      <alignment vertical="center"/>
    </xf>
    <xf numFmtId="0" fontId="3" fillId="6" borderId="16" xfId="4" applyFont="1" applyFill="1" applyBorder="1" applyAlignment="1">
      <alignment vertical="top"/>
    </xf>
    <xf numFmtId="0" fontId="3" fillId="6" borderId="16" xfId="2" applyFont="1" applyFill="1" applyBorder="1" applyAlignment="1">
      <alignment horizontal="center"/>
    </xf>
    <xf numFmtId="0" fontId="3" fillId="6" borderId="16" xfId="4" applyFont="1" applyFill="1" applyBorder="1" applyAlignment="1">
      <alignment horizontal="center" vertical="top"/>
    </xf>
    <xf numFmtId="0" fontId="3" fillId="6" borderId="16" xfId="2" applyFont="1" applyFill="1" applyBorder="1"/>
    <xf numFmtId="187" fontId="3" fillId="6" borderId="16" xfId="3" applyNumberFormat="1" applyFont="1" applyFill="1" applyBorder="1" applyAlignment="1">
      <alignment horizontal="right" vertical="top"/>
    </xf>
    <xf numFmtId="187" fontId="3" fillId="6" borderId="16" xfId="3" applyNumberFormat="1" applyFont="1" applyFill="1" applyBorder="1" applyAlignment="1">
      <alignment horizontal="right"/>
    </xf>
    <xf numFmtId="188" fontId="3" fillId="6" borderId="13" xfId="4" applyNumberFormat="1" applyFont="1" applyFill="1" applyBorder="1" applyAlignment="1">
      <alignment horizontal="right" vertical="top"/>
    </xf>
    <xf numFmtId="188" fontId="3" fillId="6" borderId="14" xfId="4" applyNumberFormat="1" applyFont="1" applyFill="1" applyBorder="1" applyAlignment="1">
      <alignment horizontal="right" vertical="top"/>
    </xf>
    <xf numFmtId="4" fontId="3" fillId="6" borderId="16" xfId="4" applyNumberFormat="1" applyFont="1" applyFill="1" applyBorder="1" applyAlignment="1">
      <alignment horizontal="right" vertical="top"/>
    </xf>
    <xf numFmtId="0" fontId="4" fillId="6" borderId="0" xfId="2" applyFont="1" applyFill="1"/>
    <xf numFmtId="43" fontId="4" fillId="6" borderId="0" xfId="1" applyFont="1" applyFill="1"/>
    <xf numFmtId="187" fontId="3" fillId="6" borderId="0" xfId="2" applyNumberFormat="1" applyFont="1" applyFill="1"/>
    <xf numFmtId="187" fontId="4" fillId="6" borderId="0" xfId="2" applyNumberFormat="1" applyFont="1" applyFill="1"/>
    <xf numFmtId="0" fontId="3" fillId="6" borderId="12" xfId="2" applyFont="1" applyFill="1" applyBorder="1" applyAlignment="1">
      <alignment vertical="top"/>
    </xf>
    <xf numFmtId="43" fontId="3" fillId="6" borderId="12" xfId="1" applyFont="1" applyFill="1" applyBorder="1" applyAlignment="1">
      <alignment vertical="top"/>
    </xf>
    <xf numFmtId="0" fontId="3" fillId="6" borderId="12" xfId="2" applyFont="1" applyFill="1" applyBorder="1" applyAlignment="1">
      <alignment horizontal="center" vertical="top"/>
    </xf>
    <xf numFmtId="187" fontId="2" fillId="6" borderId="0" xfId="2" applyNumberFormat="1" applyFont="1" applyFill="1"/>
    <xf numFmtId="187" fontId="9" fillId="6" borderId="0" xfId="2" applyNumberFormat="1" applyFont="1" applyFill="1"/>
    <xf numFmtId="43" fontId="9" fillId="6" borderId="0" xfId="1" applyFont="1" applyFill="1"/>
    <xf numFmtId="0" fontId="4" fillId="6" borderId="12" xfId="2" applyFont="1" applyFill="1" applyBorder="1"/>
    <xf numFmtId="0" fontId="4" fillId="6" borderId="12" xfId="2" applyFont="1" applyFill="1" applyBorder="1" applyAlignment="1">
      <alignment horizontal="center"/>
    </xf>
    <xf numFmtId="1" fontId="4" fillId="6" borderId="12" xfId="2" applyNumberFormat="1" applyFont="1" applyFill="1" applyBorder="1" applyAlignment="1">
      <alignment horizontal="right"/>
    </xf>
    <xf numFmtId="187" fontId="4" fillId="6" borderId="12" xfId="3" applyNumberFormat="1" applyFont="1" applyFill="1" applyBorder="1" applyAlignment="1">
      <alignment horizontal="right"/>
    </xf>
    <xf numFmtId="43" fontId="4" fillId="6" borderId="12" xfId="1" applyFont="1" applyFill="1" applyBorder="1" applyAlignment="1">
      <alignment horizontal="right"/>
    </xf>
    <xf numFmtId="4" fontId="3" fillId="6" borderId="12" xfId="2" applyNumberFormat="1" applyFont="1" applyFill="1" applyBorder="1"/>
    <xf numFmtId="4" fontId="3" fillId="6" borderId="12" xfId="2" applyNumberFormat="1" applyFont="1" applyFill="1" applyBorder="1" applyAlignment="1">
      <alignment horizontal="center"/>
    </xf>
    <xf numFmtId="4" fontId="3" fillId="6" borderId="12" xfId="3" applyNumberFormat="1" applyFont="1" applyFill="1" applyBorder="1" applyAlignment="1">
      <alignment horizontal="right"/>
    </xf>
    <xf numFmtId="3" fontId="3" fillId="6" borderId="12" xfId="2" applyNumberFormat="1" applyFont="1" applyFill="1" applyBorder="1" applyAlignment="1">
      <alignment horizontal="right"/>
    </xf>
    <xf numFmtId="187" fontId="2" fillId="7" borderId="0" xfId="2" applyNumberFormat="1" applyFont="1" applyFill="1"/>
    <xf numFmtId="187" fontId="9" fillId="7" borderId="0" xfId="2" applyNumberFormat="1" applyFont="1" applyFill="1"/>
    <xf numFmtId="43" fontId="9" fillId="7" borderId="0" xfId="1" applyFont="1" applyFill="1"/>
    <xf numFmtId="187" fontId="3" fillId="3" borderId="12" xfId="3" applyNumberFormat="1" applyFont="1" applyFill="1" applyBorder="1" applyAlignment="1">
      <alignment horizontal="right"/>
    </xf>
    <xf numFmtId="188" fontId="3" fillId="3" borderId="12" xfId="4" applyNumberFormat="1" applyFont="1" applyFill="1" applyBorder="1" applyAlignment="1">
      <alignment horizontal="right" vertical="top"/>
    </xf>
    <xf numFmtId="188" fontId="3" fillId="3" borderId="12" xfId="2" applyNumberFormat="1" applyFont="1" applyFill="1" applyBorder="1" applyAlignment="1">
      <alignment horizontal="right"/>
    </xf>
    <xf numFmtId="188" fontId="3" fillId="3" borderId="12" xfId="3" applyNumberFormat="1" applyFont="1" applyFill="1" applyBorder="1" applyAlignment="1">
      <alignment horizontal="right"/>
    </xf>
    <xf numFmtId="4" fontId="3" fillId="3" borderId="12" xfId="2" applyNumberFormat="1" applyFont="1" applyFill="1" applyBorder="1" applyAlignment="1">
      <alignment horizontal="right"/>
    </xf>
    <xf numFmtId="43" fontId="3" fillId="3" borderId="12" xfId="1" applyFont="1" applyFill="1" applyBorder="1"/>
    <xf numFmtId="187" fontId="8" fillId="3" borderId="12" xfId="1" applyNumberFormat="1" applyFont="1" applyFill="1" applyBorder="1"/>
    <xf numFmtId="43" fontId="8" fillId="3" borderId="12" xfId="1" applyFont="1" applyFill="1" applyBorder="1"/>
    <xf numFmtId="0" fontId="3" fillId="3" borderId="0" xfId="2" applyFont="1" applyFill="1" applyBorder="1"/>
    <xf numFmtId="0" fontId="4" fillId="3" borderId="0" xfId="2" applyFont="1" applyFill="1" applyBorder="1"/>
    <xf numFmtId="43" fontId="4" fillId="3" borderId="0" xfId="1" applyFont="1" applyFill="1" applyBorder="1"/>
    <xf numFmtId="0" fontId="5" fillId="3" borderId="0" xfId="2" applyFont="1" applyFill="1" applyBorder="1"/>
    <xf numFmtId="43" fontId="3" fillId="3" borderId="0" xfId="1" applyFont="1" applyFill="1" applyBorder="1"/>
    <xf numFmtId="4" fontId="3" fillId="3" borderId="12" xfId="4" applyNumberFormat="1" applyFont="1" applyFill="1" applyBorder="1" applyAlignment="1">
      <alignment horizontal="right" vertical="top"/>
    </xf>
    <xf numFmtId="0" fontId="3" fillId="3" borderId="12" xfId="4" applyFont="1" applyFill="1" applyBorder="1" applyAlignment="1">
      <alignment vertical="top"/>
    </xf>
    <xf numFmtId="0" fontId="3" fillId="3" borderId="12" xfId="4" applyFont="1" applyFill="1" applyBorder="1" applyAlignment="1">
      <alignment horizontal="center" vertical="top"/>
    </xf>
    <xf numFmtId="187" fontId="3" fillId="3" borderId="12" xfId="3" applyNumberFormat="1" applyFont="1" applyFill="1" applyBorder="1" applyAlignment="1">
      <alignment horizontal="right" vertical="top"/>
    </xf>
    <xf numFmtId="0" fontId="5" fillId="3" borderId="0" xfId="2" applyFont="1" applyFill="1"/>
    <xf numFmtId="43" fontId="3" fillId="3" borderId="0" xfId="1" applyFont="1" applyFill="1"/>
    <xf numFmtId="0" fontId="3" fillId="3" borderId="0" xfId="2" applyFont="1" applyFill="1"/>
    <xf numFmtId="3" fontId="3" fillId="3" borderId="12" xfId="4" applyNumberFormat="1" applyFont="1" applyFill="1" applyBorder="1" applyAlignment="1">
      <alignment horizontal="center" vertical="center" shrinkToFit="1"/>
    </xf>
    <xf numFmtId="188" fontId="20" fillId="6" borderId="12" xfId="3" applyNumberFormat="1" applyFont="1" applyFill="1" applyBorder="1" applyAlignment="1">
      <alignment horizontal="right"/>
    </xf>
    <xf numFmtId="4" fontId="20" fillId="0" borderId="12" xfId="4" applyNumberFormat="1" applyFont="1" applyFill="1" applyBorder="1" applyAlignment="1">
      <alignment horizontal="right" vertical="top"/>
    </xf>
    <xf numFmtId="43" fontId="20" fillId="0" borderId="12" xfId="1" applyFont="1" applyFill="1" applyBorder="1"/>
    <xf numFmtId="43" fontId="3" fillId="6" borderId="12" xfId="1" applyFont="1" applyFill="1" applyBorder="1" applyAlignment="1">
      <alignment horizontal="center"/>
    </xf>
    <xf numFmtId="0" fontId="3" fillId="6" borderId="12" xfId="0" applyFont="1" applyFill="1" applyBorder="1" applyAlignment="1">
      <alignment horizontal="right"/>
    </xf>
    <xf numFmtId="43" fontId="2" fillId="0" borderId="1" xfId="1" applyNumberFormat="1" applyFont="1" applyBorder="1" applyAlignment="1">
      <alignment horizontal="center"/>
    </xf>
    <xf numFmtId="43" fontId="2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0" xfId="0" applyFont="1" applyBorder="1"/>
    <xf numFmtId="0" fontId="3" fillId="0" borderId="12" xfId="0" applyFont="1" applyBorder="1" applyAlignment="1">
      <alignment horizontal="right"/>
    </xf>
    <xf numFmtId="43" fontId="3" fillId="7" borderId="12" xfId="1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43" fontId="3" fillId="8" borderId="12" xfId="1" applyFont="1" applyFill="1" applyBorder="1" applyAlignment="1">
      <alignment horizontal="center"/>
    </xf>
    <xf numFmtId="0" fontId="3" fillId="6" borderId="12" xfId="0" applyFont="1" applyFill="1" applyBorder="1" applyAlignment="1">
      <alignment horizontal="right" vertical="center"/>
    </xf>
    <xf numFmtId="43" fontId="3" fillId="6" borderId="12" xfId="1" applyFont="1" applyFill="1" applyBorder="1" applyAlignment="1">
      <alignment horizontal="center" vertical="center"/>
    </xf>
    <xf numFmtId="187" fontId="3" fillId="0" borderId="12" xfId="0" applyNumberFormat="1" applyFont="1" applyBorder="1" applyAlignment="1">
      <alignment horizontal="right"/>
    </xf>
    <xf numFmtId="43" fontId="20" fillId="6" borderId="12" xfId="1" applyFont="1" applyFill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187" fontId="3" fillId="8" borderId="15" xfId="3" applyNumberFormat="1" applyFont="1" applyFill="1" applyBorder="1" applyAlignment="1">
      <alignment horizontal="right"/>
    </xf>
    <xf numFmtId="1" fontId="3" fillId="7" borderId="12" xfId="2" applyNumberFormat="1" applyFont="1" applyFill="1" applyBorder="1" applyAlignment="1">
      <alignment horizontal="right"/>
    </xf>
    <xf numFmtId="3" fontId="3" fillId="7" borderId="12" xfId="4" applyNumberFormat="1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right" vertical="center"/>
    </xf>
    <xf numFmtId="0" fontId="3" fillId="0" borderId="3" xfId="2" applyFont="1" applyBorder="1"/>
    <xf numFmtId="0" fontId="4" fillId="0" borderId="12" xfId="2" applyFont="1" applyFill="1" applyBorder="1" applyAlignment="1">
      <alignment horizontal="center" vertical="top"/>
    </xf>
    <xf numFmtId="1" fontId="4" fillId="0" borderId="12" xfId="2" applyNumberFormat="1" applyFont="1" applyFill="1" applyBorder="1" applyAlignment="1">
      <alignment vertical="top"/>
    </xf>
    <xf numFmtId="0" fontId="3" fillId="0" borderId="12" xfId="2" applyFont="1" applyFill="1" applyBorder="1" applyAlignment="1">
      <alignment horizontal="right" vertical="top"/>
    </xf>
    <xf numFmtId="187" fontId="3" fillId="0" borderId="12" xfId="3" applyNumberFormat="1" applyFont="1" applyFill="1" applyBorder="1" applyAlignment="1">
      <alignment vertical="top"/>
    </xf>
    <xf numFmtId="0" fontId="3" fillId="0" borderId="12" xfId="2" applyFont="1" applyFill="1" applyBorder="1" applyAlignment="1">
      <alignment vertical="top"/>
    </xf>
    <xf numFmtId="187" fontId="4" fillId="0" borderId="12" xfId="2" applyNumberFormat="1" applyFont="1" applyFill="1" applyBorder="1" applyAlignment="1">
      <alignment horizontal="right" vertical="top"/>
    </xf>
    <xf numFmtId="0" fontId="4" fillId="0" borderId="12" xfId="2" applyFont="1" applyFill="1" applyBorder="1" applyAlignment="1">
      <alignment vertical="top" wrapText="1"/>
    </xf>
    <xf numFmtId="0" fontId="4" fillId="0" borderId="12" xfId="2" applyFont="1" applyFill="1" applyBorder="1" applyAlignment="1">
      <alignment horizontal="right" vertical="top"/>
    </xf>
    <xf numFmtId="0" fontId="4" fillId="0" borderId="12" xfId="2" applyFont="1" applyFill="1" applyBorder="1" applyAlignment="1">
      <alignment vertical="top"/>
    </xf>
    <xf numFmtId="187" fontId="4" fillId="0" borderId="12" xfId="3" applyNumberFormat="1" applyFont="1" applyFill="1" applyBorder="1" applyAlignment="1">
      <alignment vertical="top"/>
    </xf>
    <xf numFmtId="187" fontId="4" fillId="0" borderId="12" xfId="3" applyNumberFormat="1" applyFont="1" applyFill="1" applyBorder="1" applyAlignment="1">
      <alignment horizontal="right" vertical="top"/>
    </xf>
    <xf numFmtId="192" fontId="4" fillId="0" borderId="12" xfId="3" applyNumberFormat="1" applyFont="1" applyFill="1" applyBorder="1" applyAlignment="1">
      <alignment vertical="top"/>
    </xf>
    <xf numFmtId="0" fontId="10" fillId="0" borderId="12" xfId="2" applyFont="1" applyFill="1" applyBorder="1" applyAlignment="1">
      <alignment horizontal="right" vertical="top"/>
    </xf>
    <xf numFmtId="1" fontId="4" fillId="0" borderId="12" xfId="2" applyNumberFormat="1" applyFont="1" applyFill="1" applyBorder="1" applyAlignment="1">
      <alignment horizontal="right" vertical="top" wrapText="1"/>
    </xf>
    <xf numFmtId="187" fontId="10" fillId="0" borderId="12" xfId="3" applyNumberFormat="1" applyFont="1" applyFill="1" applyBorder="1" applyAlignment="1">
      <alignment horizontal="center" vertical="top"/>
    </xf>
    <xf numFmtId="193" fontId="10" fillId="0" borderId="12" xfId="3" applyNumberFormat="1" applyFont="1" applyFill="1" applyBorder="1" applyAlignment="1">
      <alignment horizontal="right" vertical="top"/>
    </xf>
    <xf numFmtId="187" fontId="10" fillId="0" borderId="12" xfId="3" applyNumberFormat="1" applyFont="1" applyFill="1" applyBorder="1" applyAlignment="1">
      <alignment horizontal="right" vertical="top"/>
    </xf>
    <xf numFmtId="0" fontId="4" fillId="0" borderId="12" xfId="2" applyFont="1" applyFill="1" applyBorder="1" applyAlignment="1">
      <alignment horizontal="center" vertical="top" wrapText="1"/>
    </xf>
    <xf numFmtId="1" fontId="4" fillId="0" borderId="12" xfId="2" applyNumberFormat="1" applyFont="1" applyFill="1" applyBorder="1" applyAlignment="1">
      <alignment horizontal="right" vertical="top"/>
    </xf>
    <xf numFmtId="0" fontId="10" fillId="0" borderId="12" xfId="2" applyFont="1" applyFill="1" applyBorder="1" applyAlignment="1">
      <alignment horizontal="center" vertical="top"/>
    </xf>
    <xf numFmtId="0" fontId="3" fillId="0" borderId="10" xfId="2" applyFont="1" applyBorder="1" applyAlignment="1">
      <alignment horizontal="center"/>
    </xf>
    <xf numFmtId="0" fontId="3" fillId="0" borderId="10" xfId="2" applyFont="1" applyBorder="1"/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4" fillId="0" borderId="0" xfId="2" applyFont="1"/>
    <xf numFmtId="0" fontId="3" fillId="0" borderId="0" xfId="2" applyFont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3" borderId="8" xfId="2" applyFont="1" applyFill="1" applyBorder="1" applyAlignment="1"/>
    <xf numFmtId="0" fontId="2" fillId="3" borderId="7" xfId="2" applyFont="1" applyFill="1" applyBorder="1" applyAlignment="1">
      <alignment horizontal="center"/>
    </xf>
    <xf numFmtId="188" fontId="3" fillId="0" borderId="12" xfId="3" applyNumberFormat="1" applyFont="1" applyFill="1" applyBorder="1" applyAlignment="1">
      <alignment horizontal="right"/>
    </xf>
    <xf numFmtId="0" fontId="3" fillId="3" borderId="0" xfId="2" applyFont="1" applyFill="1" applyAlignment="1">
      <alignment horizontal="center"/>
    </xf>
    <xf numFmtId="0" fontId="4" fillId="0" borderId="12" xfId="2" applyFont="1" applyBorder="1" applyAlignment="1">
      <alignment horizontal="center" vertical="center"/>
    </xf>
    <xf numFmtId="0" fontId="4" fillId="0" borderId="12" xfId="2" applyFont="1" applyBorder="1" applyAlignment="1">
      <alignment horizontal="left"/>
    </xf>
    <xf numFmtId="3" fontId="3" fillId="0" borderId="12" xfId="2" applyNumberFormat="1" applyFont="1" applyBorder="1" applyAlignment="1">
      <alignment horizontal="center"/>
    </xf>
    <xf numFmtId="187" fontId="4" fillId="0" borderId="12" xfId="3" applyNumberFormat="1" applyFont="1" applyBorder="1" applyAlignment="1">
      <alignment horizontal="center"/>
    </xf>
    <xf numFmtId="0" fontId="3" fillId="0" borderId="12" xfId="2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right"/>
    </xf>
    <xf numFmtId="3" fontId="9" fillId="0" borderId="7" xfId="5" applyNumberFormat="1" applyFont="1" applyFill="1" applyBorder="1" applyAlignment="1">
      <alignment horizontal="center" vertical="center" shrinkToFit="1"/>
    </xf>
    <xf numFmtId="0" fontId="2" fillId="0" borderId="2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3" fontId="2" fillId="0" borderId="1" xfId="2" applyNumberFormat="1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3" fontId="2" fillId="0" borderId="4" xfId="2" applyNumberFormat="1" applyFont="1" applyBorder="1" applyAlignment="1">
      <alignment horizontal="center"/>
    </xf>
    <xf numFmtId="0" fontId="2" fillId="0" borderId="8" xfId="2" applyFont="1" applyBorder="1" applyAlignment="1"/>
    <xf numFmtId="0" fontId="2" fillId="0" borderId="7" xfId="2" applyFont="1" applyBorder="1" applyAlignment="1"/>
    <xf numFmtId="0" fontId="2" fillId="0" borderId="9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3" fontId="2" fillId="0" borderId="7" xfId="2" applyNumberFormat="1" applyFont="1" applyBorder="1" applyAlignment="1">
      <alignment horizontal="center"/>
    </xf>
    <xf numFmtId="0" fontId="3" fillId="0" borderId="7" xfId="2" applyFont="1" applyBorder="1"/>
    <xf numFmtId="0" fontId="2" fillId="3" borderId="1" xfId="2" applyFont="1" applyFill="1" applyBorder="1" applyAlignment="1">
      <alignment horizontal="center"/>
    </xf>
    <xf numFmtId="0" fontId="2" fillId="0" borderId="17" xfId="2" applyFont="1" applyBorder="1" applyAlignment="1">
      <alignment horizontal="center"/>
    </xf>
    <xf numFmtId="190" fontId="3" fillId="0" borderId="12" xfId="2" applyNumberFormat="1" applyFont="1" applyBorder="1"/>
    <xf numFmtId="44" fontId="3" fillId="3" borderId="12" xfId="2" applyNumberFormat="1" applyFont="1" applyFill="1" applyBorder="1"/>
    <xf numFmtId="44" fontId="3" fillId="0" borderId="12" xfId="2" applyNumberFormat="1" applyFont="1" applyBorder="1"/>
    <xf numFmtId="190" fontId="3" fillId="0" borderId="12" xfId="2" applyNumberFormat="1" applyFont="1" applyBorder="1" applyAlignment="1">
      <alignment horizontal="center"/>
    </xf>
    <xf numFmtId="190" fontId="3" fillId="0" borderId="16" xfId="2" applyNumberFormat="1" applyFont="1" applyBorder="1"/>
    <xf numFmtId="44" fontId="3" fillId="0" borderId="16" xfId="2" applyNumberFormat="1" applyFont="1" applyBorder="1"/>
    <xf numFmtId="190" fontId="3" fillId="0" borderId="16" xfId="2" applyNumberFormat="1" applyFont="1" applyBorder="1" applyAlignment="1">
      <alignment horizontal="center"/>
    </xf>
    <xf numFmtId="44" fontId="3" fillId="3" borderId="12" xfId="2" applyNumberFormat="1" applyFont="1" applyFill="1" applyBorder="1" applyAlignment="1">
      <alignment vertical="top"/>
    </xf>
    <xf numFmtId="190" fontId="3" fillId="3" borderId="12" xfId="2" applyNumberFormat="1" applyFont="1" applyFill="1" applyBorder="1"/>
    <xf numFmtId="190" fontId="3" fillId="3" borderId="12" xfId="2" applyNumberFormat="1" applyFont="1" applyFill="1" applyBorder="1" applyAlignment="1">
      <alignment horizontal="center"/>
    </xf>
    <xf numFmtId="190" fontId="3" fillId="3" borderId="16" xfId="2" applyNumberFormat="1" applyFont="1" applyFill="1" applyBorder="1"/>
    <xf numFmtId="44" fontId="3" fillId="3" borderId="16" xfId="2" applyNumberFormat="1" applyFont="1" applyFill="1" applyBorder="1"/>
    <xf numFmtId="190" fontId="3" fillId="3" borderId="16" xfId="2" applyNumberFormat="1" applyFont="1" applyFill="1" applyBorder="1" applyAlignment="1">
      <alignment horizontal="center"/>
    </xf>
    <xf numFmtId="190" fontId="3" fillId="3" borderId="11" xfId="2" applyNumberFormat="1" applyFont="1" applyFill="1" applyBorder="1"/>
    <xf numFmtId="44" fontId="3" fillId="3" borderId="11" xfId="2" applyNumberFormat="1" applyFont="1" applyFill="1" applyBorder="1"/>
    <xf numFmtId="190" fontId="3" fillId="3" borderId="11" xfId="2" applyNumberFormat="1" applyFont="1" applyFill="1" applyBorder="1" applyAlignment="1">
      <alignment horizontal="center"/>
    </xf>
    <xf numFmtId="44" fontId="3" fillId="0" borderId="0" xfId="2" applyNumberFormat="1" applyFont="1"/>
    <xf numFmtId="44" fontId="4" fillId="0" borderId="12" xfId="0" applyNumberFormat="1" applyFont="1" applyBorder="1" applyAlignment="1">
      <alignment horizontal="right"/>
    </xf>
    <xf numFmtId="190" fontId="3" fillId="0" borderId="12" xfId="2" applyNumberFormat="1" applyFont="1" applyBorder="1" applyAlignment="1">
      <alignment horizontal="right"/>
    </xf>
    <xf numFmtId="44" fontId="3" fillId="0" borderId="12" xfId="2" applyNumberFormat="1" applyFont="1" applyBorder="1" applyAlignment="1">
      <alignment horizontal="right"/>
    </xf>
    <xf numFmtId="190" fontId="3" fillId="0" borderId="12" xfId="8" applyNumberFormat="1" applyFont="1" applyBorder="1" applyAlignment="1">
      <alignment horizontal="right"/>
    </xf>
    <xf numFmtId="44" fontId="3" fillId="0" borderId="12" xfId="8" applyNumberFormat="1" applyFont="1" applyBorder="1"/>
    <xf numFmtId="44" fontId="3" fillId="0" borderId="12" xfId="2" applyNumberFormat="1" applyFont="1" applyBorder="1" applyAlignment="1">
      <alignment horizontal="center"/>
    </xf>
    <xf numFmtId="190" fontId="3" fillId="0" borderId="12" xfId="2" applyNumberFormat="1" applyFont="1" applyBorder="1" applyAlignment="1">
      <alignment horizontal="center" vertical="top"/>
    </xf>
    <xf numFmtId="44" fontId="3" fillId="3" borderId="12" xfId="2" applyNumberFormat="1" applyFont="1" applyFill="1" applyBorder="1" applyAlignment="1">
      <alignment vertical="top" wrapText="1"/>
    </xf>
    <xf numFmtId="44" fontId="4" fillId="0" borderId="12" xfId="0" applyNumberFormat="1" applyFont="1" applyBorder="1" applyAlignment="1">
      <alignment horizontal="right" vertical="top"/>
    </xf>
    <xf numFmtId="190" fontId="3" fillId="0" borderId="12" xfId="2" applyNumberFormat="1" applyFont="1" applyBorder="1" applyAlignment="1">
      <alignment horizontal="right" vertical="top"/>
    </xf>
    <xf numFmtId="44" fontId="3" fillId="0" borderId="12" xfId="2" applyNumberFormat="1" applyFont="1" applyBorder="1" applyAlignment="1">
      <alignment horizontal="right" vertical="top"/>
    </xf>
    <xf numFmtId="190" fontId="3" fillId="0" borderId="12" xfId="8" applyNumberFormat="1" applyFont="1" applyBorder="1" applyAlignment="1">
      <alignment horizontal="right" vertical="top"/>
    </xf>
    <xf numFmtId="44" fontId="3" fillId="0" borderId="12" xfId="8" applyNumberFormat="1" applyFont="1" applyBorder="1" applyAlignment="1">
      <alignment vertical="top"/>
    </xf>
    <xf numFmtId="44" fontId="3" fillId="0" borderId="12" xfId="2" applyNumberFormat="1" applyFont="1" applyBorder="1" applyAlignment="1">
      <alignment horizontal="center" vertical="top"/>
    </xf>
    <xf numFmtId="190" fontId="3" fillId="3" borderId="12" xfId="2" applyNumberFormat="1" applyFont="1" applyFill="1" applyBorder="1" applyAlignment="1">
      <alignment vertical="top"/>
    </xf>
    <xf numFmtId="44" fontId="2" fillId="0" borderId="12" xfId="2" applyNumberFormat="1" applyFont="1" applyBorder="1"/>
    <xf numFmtId="44" fontId="3" fillId="0" borderId="12" xfId="8" applyNumberFormat="1" applyFont="1" applyBorder="1" applyAlignment="1">
      <alignment horizontal="right"/>
    </xf>
    <xf numFmtId="44" fontId="3" fillId="11" borderId="12" xfId="2" applyNumberFormat="1" applyFont="1" applyFill="1" applyBorder="1"/>
    <xf numFmtId="190" fontId="3" fillId="11" borderId="12" xfId="2" applyNumberFormat="1" applyFont="1" applyFill="1" applyBorder="1"/>
    <xf numFmtId="190" fontId="3" fillId="11" borderId="12" xfId="2" applyNumberFormat="1" applyFont="1" applyFill="1" applyBorder="1" applyAlignment="1">
      <alignment horizontal="right"/>
    </xf>
    <xf numFmtId="190" fontId="3" fillId="11" borderId="12" xfId="2" applyNumberFormat="1" applyFont="1" applyFill="1" applyBorder="1" applyAlignment="1">
      <alignment horizontal="center"/>
    </xf>
    <xf numFmtId="44" fontId="3" fillId="11" borderId="12" xfId="8" applyNumberFormat="1" applyFont="1" applyFill="1" applyBorder="1" applyAlignment="1">
      <alignment horizontal="right"/>
    </xf>
    <xf numFmtId="44" fontId="3" fillId="11" borderId="12" xfId="8" applyNumberFormat="1" applyFont="1" applyFill="1" applyBorder="1"/>
    <xf numFmtId="0" fontId="2" fillId="0" borderId="10" xfId="2" applyFont="1" applyBorder="1" applyAlignment="1"/>
    <xf numFmtId="0" fontId="2" fillId="0" borderId="10" xfId="2" applyFont="1" applyBorder="1" applyAlignment="1">
      <alignment horizontal="center" vertical="center" textRotation="90"/>
    </xf>
    <xf numFmtId="3" fontId="9" fillId="0" borderId="10" xfId="5" applyNumberFormat="1" applyFont="1" applyFill="1" applyBorder="1" applyAlignment="1">
      <alignment horizontal="center" vertical="center" shrinkToFit="1"/>
    </xf>
    <xf numFmtId="0" fontId="2" fillId="0" borderId="10" xfId="2" applyFont="1" applyBorder="1" applyAlignment="1">
      <alignment horizontal="center"/>
    </xf>
    <xf numFmtId="0" fontId="2" fillId="3" borderId="10" xfId="2" applyFont="1" applyFill="1" applyBorder="1" applyAlignment="1">
      <alignment horizontal="center"/>
    </xf>
    <xf numFmtId="43" fontId="4" fillId="3" borderId="0" xfId="1" applyFont="1" applyFill="1" applyBorder="1" applyAlignment="1">
      <alignment vertical="center"/>
    </xf>
    <xf numFmtId="43" fontId="3" fillId="0" borderId="10" xfId="1" applyFont="1" applyBorder="1"/>
    <xf numFmtId="0" fontId="4" fillId="0" borderId="12" xfId="40" applyFont="1" applyBorder="1"/>
    <xf numFmtId="43" fontId="3" fillId="0" borderId="12" xfId="1" applyFont="1" applyBorder="1"/>
    <xf numFmtId="43" fontId="2" fillId="0" borderId="12" xfId="1" applyFont="1" applyBorder="1"/>
    <xf numFmtId="0" fontId="4" fillId="0" borderId="16" xfId="40" applyFont="1" applyBorder="1"/>
    <xf numFmtId="3" fontId="3" fillId="0" borderId="16" xfId="2" applyNumberFormat="1" applyFont="1" applyBorder="1"/>
    <xf numFmtId="187" fontId="3" fillId="0" borderId="12" xfId="3" applyNumberFormat="1" applyFont="1" applyBorder="1"/>
    <xf numFmtId="187" fontId="2" fillId="0" borderId="12" xfId="3" applyNumberFormat="1" applyFont="1" applyBorder="1"/>
    <xf numFmtId="0" fontId="2" fillId="3" borderId="4" xfId="2" applyFont="1" applyFill="1" applyBorder="1" applyAlignment="1">
      <alignment horizontal="center" wrapText="1"/>
    </xf>
    <xf numFmtId="0" fontId="2" fillId="3" borderId="5" xfId="2" applyFont="1" applyFill="1" applyBorder="1" applyAlignment="1">
      <alignment horizontal="center" wrapText="1"/>
    </xf>
    <xf numFmtId="0" fontId="2" fillId="3" borderId="1" xfId="2" applyFont="1" applyFill="1" applyBorder="1" applyAlignment="1">
      <alignment horizontal="center" wrapText="1"/>
    </xf>
    <xf numFmtId="0" fontId="2" fillId="3" borderId="6" xfId="2" applyFont="1" applyFill="1" applyBorder="1" applyAlignment="1">
      <alignment horizontal="center"/>
    </xf>
    <xf numFmtId="0" fontId="2" fillId="3" borderId="7" xfId="2" applyFont="1" applyFill="1" applyBorder="1" applyAlignment="1">
      <alignment wrapText="1"/>
    </xf>
    <xf numFmtId="0" fontId="2" fillId="3" borderId="8" xfId="2" applyFont="1" applyFill="1" applyBorder="1" applyAlignment="1">
      <alignment wrapText="1"/>
    </xf>
    <xf numFmtId="3" fontId="9" fillId="3" borderId="7" xfId="5" applyNumberFormat="1" applyFont="1" applyFill="1" applyBorder="1" applyAlignment="1">
      <alignment horizontal="center" vertical="center" wrapText="1" shrinkToFit="1"/>
    </xf>
    <xf numFmtId="0" fontId="2" fillId="3" borderId="9" xfId="2" applyFont="1" applyFill="1" applyBorder="1" applyAlignment="1">
      <alignment horizontal="center"/>
    </xf>
    <xf numFmtId="0" fontId="3" fillId="3" borderId="7" xfId="2" applyFont="1" applyFill="1" applyBorder="1"/>
    <xf numFmtId="0" fontId="3" fillId="3" borderId="10" xfId="2" applyFont="1" applyFill="1" applyBorder="1" applyAlignment="1">
      <alignment horizontal="center"/>
    </xf>
    <xf numFmtId="0" fontId="3" fillId="3" borderId="10" xfId="2" applyFont="1" applyFill="1" applyBorder="1"/>
    <xf numFmtId="0" fontId="4" fillId="3" borderId="12" xfId="41" applyFont="1" applyFill="1" applyBorder="1"/>
    <xf numFmtId="0" fontId="4" fillId="3" borderId="12" xfId="41" applyFont="1" applyFill="1" applyBorder="1" applyAlignment="1">
      <alignment horizontal="center"/>
    </xf>
    <xf numFmtId="0" fontId="4" fillId="3" borderId="12" xfId="30" applyFont="1" applyFill="1" applyBorder="1"/>
    <xf numFmtId="0" fontId="4" fillId="3" borderId="12" xfId="30" applyFont="1" applyFill="1" applyBorder="1" applyAlignment="1">
      <alignment horizontal="center"/>
    </xf>
    <xf numFmtId="0" fontId="4" fillId="3" borderId="12" xfId="30" applyFont="1" applyFill="1" applyBorder="1" applyAlignment="1">
      <alignment shrinkToFit="1"/>
    </xf>
    <xf numFmtId="49" fontId="4" fillId="3" borderId="12" xfId="5" applyNumberFormat="1" applyFont="1" applyFill="1" applyBorder="1" applyAlignment="1">
      <alignment horizontal="left"/>
    </xf>
    <xf numFmtId="43" fontId="4" fillId="3" borderId="12" xfId="30" applyNumberFormat="1" applyFont="1" applyFill="1" applyBorder="1" applyAlignment="1">
      <alignment horizontal="right"/>
    </xf>
    <xf numFmtId="49" fontId="4" fillId="3" borderId="12" xfId="5" applyNumberFormat="1" applyFont="1" applyFill="1" applyBorder="1" applyAlignment="1"/>
    <xf numFmtId="43" fontId="3" fillId="3" borderId="12" xfId="3" applyFont="1" applyFill="1" applyBorder="1"/>
    <xf numFmtId="43" fontId="4" fillId="3" borderId="12" xfId="3" applyFont="1" applyFill="1" applyBorder="1"/>
    <xf numFmtId="43" fontId="2" fillId="3" borderId="12" xfId="3" applyFont="1" applyFill="1" applyBorder="1"/>
    <xf numFmtId="0" fontId="3" fillId="0" borderId="12" xfId="3" applyNumberFormat="1" applyFont="1" applyBorder="1"/>
    <xf numFmtId="187" fontId="3" fillId="0" borderId="12" xfId="3" applyNumberFormat="1" applyFont="1" applyFill="1" applyBorder="1"/>
    <xf numFmtId="187" fontId="3" fillId="0" borderId="12" xfId="3" applyNumberFormat="1" applyFont="1" applyBorder="1" applyAlignment="1">
      <alignment horizontal="center"/>
    </xf>
    <xf numFmtId="187" fontId="3" fillId="0" borderId="12" xfId="3" applyNumberFormat="1" applyFont="1" applyFill="1" applyBorder="1" applyAlignment="1">
      <alignment horizontal="center"/>
    </xf>
    <xf numFmtId="0" fontId="3" fillId="0" borderId="12" xfId="2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187" fontId="3" fillId="0" borderId="3" xfId="2" applyNumberFormat="1" applyFont="1" applyBorder="1"/>
    <xf numFmtId="0" fontId="4" fillId="0" borderId="12" xfId="2" applyFont="1" applyBorder="1" applyAlignment="1">
      <alignment vertical="center"/>
    </xf>
    <xf numFmtId="0" fontId="4" fillId="0" borderId="12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3" fontId="4" fillId="0" borderId="12" xfId="2" applyNumberFormat="1" applyFont="1" applyBorder="1" applyAlignment="1">
      <alignment horizontal="center" vertical="center"/>
    </xf>
    <xf numFmtId="187" fontId="4" fillId="0" borderId="12" xfId="3" applyNumberFormat="1" applyFont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44" fontId="4" fillId="2" borderId="12" xfId="2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3" fontId="2" fillId="0" borderId="7" xfId="2" applyNumberFormat="1" applyFont="1" applyFill="1" applyBorder="1" applyAlignment="1">
      <alignment horizontal="center"/>
    </xf>
    <xf numFmtId="43" fontId="3" fillId="0" borderId="0" xfId="2" applyNumberFormat="1" applyFont="1"/>
    <xf numFmtId="0" fontId="2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187" fontId="2" fillId="0" borderId="12" xfId="1" applyNumberFormat="1" applyFont="1" applyBorder="1"/>
    <xf numFmtId="43" fontId="2" fillId="0" borderId="12" xfId="2" applyNumberFormat="1" applyFont="1" applyBorder="1"/>
    <xf numFmtId="0" fontId="34" fillId="0" borderId="0" xfId="2" applyFont="1"/>
    <xf numFmtId="0" fontId="34" fillId="0" borderId="8" xfId="2" applyFont="1" applyBorder="1"/>
    <xf numFmtId="4" fontId="34" fillId="0" borderId="3" xfId="2" applyNumberFormat="1" applyFont="1" applyBorder="1" applyAlignment="1">
      <alignment horizontal="center"/>
    </xf>
    <xf numFmtId="0" fontId="34" fillId="0" borderId="2" xfId="2" applyFont="1" applyBorder="1"/>
    <xf numFmtId="0" fontId="34" fillId="0" borderId="1" xfId="2" applyFont="1" applyBorder="1"/>
    <xf numFmtId="0" fontId="34" fillId="0" borderId="7" xfId="2" applyFont="1" applyBorder="1"/>
    <xf numFmtId="0" fontId="34" fillId="0" borderId="0" xfId="2" applyFont="1" applyAlignment="1">
      <alignment horizontal="center"/>
    </xf>
    <xf numFmtId="4" fontId="34" fillId="0" borderId="0" xfId="2" applyNumberFormat="1" applyFont="1"/>
    <xf numFmtId="187" fontId="3" fillId="0" borderId="12" xfId="2" applyNumberFormat="1" applyFont="1" applyFill="1" applyBorder="1" applyAlignment="1">
      <alignment vertical="top"/>
    </xf>
    <xf numFmtId="187" fontId="4" fillId="0" borderId="12" xfId="2" applyNumberFormat="1" applyFont="1" applyFill="1" applyBorder="1" applyAlignment="1">
      <alignment vertical="top"/>
    </xf>
    <xf numFmtId="187" fontId="2" fillId="0" borderId="12" xfId="2" applyNumberFormat="1" applyFont="1" applyFill="1" applyBorder="1" applyAlignment="1">
      <alignment vertical="top"/>
    </xf>
    <xf numFmtId="187" fontId="3" fillId="0" borderId="12" xfId="2" applyNumberFormat="1" applyFont="1" applyFill="1" applyBorder="1" applyAlignment="1">
      <alignment horizontal="center" vertical="top"/>
    </xf>
    <xf numFmtId="187" fontId="9" fillId="0" borderId="12" xfId="3" applyNumberFormat="1" applyFont="1" applyFill="1" applyBorder="1" applyAlignment="1">
      <alignment horizontal="center" vertical="top"/>
    </xf>
    <xf numFmtId="187" fontId="3" fillId="0" borderId="12" xfId="3" applyNumberFormat="1" applyFont="1" applyFill="1" applyBorder="1" applyAlignment="1">
      <alignment horizontal="center" vertical="top"/>
    </xf>
    <xf numFmtId="187" fontId="2" fillId="0" borderId="12" xfId="2" applyNumberFormat="1" applyFont="1" applyFill="1" applyBorder="1"/>
    <xf numFmtId="0" fontId="2" fillId="0" borderId="1" xfId="2" applyFont="1" applyBorder="1" applyAlignment="1">
      <alignment horizontal="center"/>
    </xf>
    <xf numFmtId="0" fontId="34" fillId="0" borderId="3" xfId="2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187" fontId="3" fillId="0" borderId="12" xfId="1" applyNumberFormat="1" applyFont="1" applyFill="1" applyBorder="1"/>
    <xf numFmtId="0" fontId="4" fillId="0" borderId="12" xfId="2" applyFont="1" applyFill="1" applyBorder="1" applyAlignment="1">
      <alignment horizontal="right"/>
    </xf>
    <xf numFmtId="3" fontId="3" fillId="0" borderId="12" xfId="2" applyNumberFormat="1" applyFont="1" applyFill="1" applyBorder="1" applyAlignment="1">
      <alignment horizontal="center" vertical="center"/>
    </xf>
    <xf numFmtId="43" fontId="3" fillId="0" borderId="12" xfId="1" applyFont="1" applyFill="1" applyBorder="1"/>
    <xf numFmtId="0" fontId="34" fillId="0" borderId="0" xfId="0" applyFont="1"/>
    <xf numFmtId="0" fontId="35" fillId="0" borderId="2" xfId="2" applyFont="1" applyBorder="1" applyAlignment="1">
      <alignment horizontal="center"/>
    </xf>
    <xf numFmtId="0" fontId="35" fillId="0" borderId="1" xfId="2" applyFont="1" applyBorder="1" applyAlignment="1">
      <alignment horizontal="center"/>
    </xf>
    <xf numFmtId="0" fontId="35" fillId="0" borderId="8" xfId="2" applyFont="1" applyBorder="1"/>
    <xf numFmtId="0" fontId="35" fillId="0" borderId="7" xfId="2" applyFont="1" applyBorder="1" applyAlignment="1">
      <alignment horizontal="center"/>
    </xf>
    <xf numFmtId="0" fontId="35" fillId="0" borderId="22" xfId="2" applyFont="1" applyBorder="1" applyAlignment="1">
      <alignment horizontal="center"/>
    </xf>
    <xf numFmtId="0" fontId="35" fillId="0" borderId="3" xfId="2" applyFont="1" applyBorder="1" applyAlignment="1">
      <alignment horizontal="center"/>
    </xf>
    <xf numFmtId="3" fontId="34" fillId="0" borderId="3" xfId="2" applyNumberFormat="1" applyFont="1" applyBorder="1" applyAlignment="1">
      <alignment horizontal="center"/>
    </xf>
    <xf numFmtId="3" fontId="35" fillId="0" borderId="3" xfId="2" applyNumberFormat="1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192" fontId="35" fillId="0" borderId="3" xfId="1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4" fontId="34" fillId="0" borderId="0" xfId="2" applyNumberFormat="1" applyFont="1" applyAlignment="1">
      <alignment horizontal="center"/>
    </xf>
    <xf numFmtId="4" fontId="35" fillId="0" borderId="3" xfId="2" applyNumberFormat="1" applyFont="1" applyBorder="1" applyAlignment="1">
      <alignment horizontal="center"/>
    </xf>
    <xf numFmtId="0" fontId="35" fillId="0" borderId="3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35" fillId="0" borderId="0" xfId="2" applyFont="1" applyAlignment="1">
      <alignment horizontal="center"/>
    </xf>
    <xf numFmtId="0" fontId="35" fillId="0" borderId="3" xfId="2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190" fontId="3" fillId="3" borderId="12" xfId="2" applyNumberFormat="1" applyFont="1" applyFill="1" applyBorder="1" applyAlignment="1">
      <alignment horizontal="center" vertical="top"/>
    </xf>
    <xf numFmtId="190" fontId="2" fillId="3" borderId="12" xfId="2" applyNumberFormat="1" applyFont="1" applyFill="1" applyBorder="1"/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3" fontId="4" fillId="0" borderId="32" xfId="0" applyNumberFormat="1" applyFont="1" applyBorder="1" applyAlignment="1">
      <alignment horizontal="center" vertical="center"/>
    </xf>
    <xf numFmtId="191" fontId="4" fillId="0" borderId="32" xfId="0" applyNumberFormat="1" applyFont="1" applyFill="1" applyBorder="1" applyAlignment="1">
      <alignment horizontal="center" vertical="center"/>
    </xf>
    <xf numFmtId="4" fontId="3" fillId="0" borderId="11" xfId="2" applyNumberFormat="1" applyFont="1" applyFill="1" applyBorder="1"/>
    <xf numFmtId="4" fontId="8" fillId="0" borderId="0" xfId="2" applyNumberFormat="1" applyFont="1" applyFill="1"/>
    <xf numFmtId="4" fontId="8" fillId="0" borderId="17" xfId="2" applyNumberFormat="1" applyFont="1" applyFill="1" applyBorder="1"/>
    <xf numFmtId="3" fontId="41" fillId="0" borderId="10" xfId="5" applyNumberFormat="1" applyFont="1" applyFill="1" applyBorder="1" applyAlignment="1">
      <alignment horizontal="center" vertical="center" shrinkToFit="1"/>
    </xf>
    <xf numFmtId="4" fontId="8" fillId="0" borderId="10" xfId="2" applyNumberFormat="1" applyFont="1" applyFill="1" applyBorder="1"/>
    <xf numFmtId="4" fontId="2" fillId="0" borderId="17" xfId="2" applyNumberFormat="1" applyFont="1" applyFill="1" applyBorder="1"/>
    <xf numFmtId="0" fontId="2" fillId="0" borderId="36" xfId="2" applyFont="1" applyBorder="1" applyAlignment="1"/>
    <xf numFmtId="0" fontId="2" fillId="0" borderId="37" xfId="2" applyFont="1" applyBorder="1" applyAlignment="1">
      <alignment horizontal="center"/>
    </xf>
    <xf numFmtId="3" fontId="2" fillId="0" borderId="10" xfId="2" applyNumberFormat="1" applyFont="1" applyBorder="1" applyAlignment="1">
      <alignment horizontal="center"/>
    </xf>
    <xf numFmtId="190" fontId="4" fillId="0" borderId="12" xfId="2" applyNumberFormat="1" applyFont="1" applyBorder="1" applyAlignment="1">
      <alignment horizontal="center"/>
    </xf>
    <xf numFmtId="190" fontId="4" fillId="0" borderId="12" xfId="2" applyNumberFormat="1" applyFont="1" applyBorder="1" applyAlignment="1">
      <alignment horizontal="center" vertical="top"/>
    </xf>
    <xf numFmtId="0" fontId="34" fillId="0" borderId="3" xfId="2" applyFont="1" applyBorder="1"/>
    <xf numFmtId="44" fontId="34" fillId="0" borderId="3" xfId="2" applyNumberFormat="1" applyFont="1" applyFill="1" applyBorder="1"/>
    <xf numFmtId="43" fontId="34" fillId="0" borderId="3" xfId="1" applyFont="1" applyBorder="1"/>
    <xf numFmtId="43" fontId="35" fillId="0" borderId="3" xfId="2" applyNumberFormat="1" applyFont="1" applyBorder="1"/>
    <xf numFmtId="0" fontId="35" fillId="0" borderId="3" xfId="2" applyFont="1" applyBorder="1" applyAlignment="1">
      <alignment horizontal="center"/>
    </xf>
    <xf numFmtId="2" fontId="34" fillId="0" borderId="3" xfId="2" applyNumberFormat="1" applyFont="1" applyBorder="1" applyAlignment="1">
      <alignment horizontal="center"/>
    </xf>
    <xf numFmtId="195" fontId="34" fillId="0" borderId="3" xfId="1" applyNumberFormat="1" applyFont="1" applyBorder="1" applyAlignment="1">
      <alignment horizontal="center"/>
    </xf>
    <xf numFmtId="1" fontId="35" fillId="0" borderId="3" xfId="2" applyNumberFormat="1" applyFont="1" applyBorder="1" applyAlignment="1">
      <alignment horizontal="center"/>
    </xf>
    <xf numFmtId="195" fontId="35" fillId="0" borderId="3" xfId="1" applyNumberFormat="1" applyFont="1" applyBorder="1" applyAlignment="1">
      <alignment horizontal="center"/>
    </xf>
    <xf numFmtId="0" fontId="35" fillId="0" borderId="3" xfId="2" applyFont="1" applyBorder="1"/>
    <xf numFmtId="0" fontId="10" fillId="0" borderId="0" xfId="32" applyFont="1"/>
    <xf numFmtId="0" fontId="10" fillId="0" borderId="0" xfId="32" applyFont="1" applyAlignment="1"/>
    <xf numFmtId="0" fontId="26" fillId="0" borderId="55" xfId="32" applyFont="1" applyBorder="1" applyAlignment="1">
      <alignment horizontal="center"/>
    </xf>
    <xf numFmtId="3" fontId="26" fillId="0" borderId="54" xfId="32" applyNumberFormat="1" applyFont="1" applyBorder="1" applyAlignment="1">
      <alignment horizontal="center"/>
    </xf>
    <xf numFmtId="0" fontId="26" fillId="0" borderId="54" xfId="32" applyFont="1" applyBorder="1" applyAlignment="1">
      <alignment horizontal="center"/>
    </xf>
    <xf numFmtId="4" fontId="26" fillId="0" borderId="54" xfId="32" applyNumberFormat="1" applyFont="1" applyBorder="1" applyAlignment="1">
      <alignment horizontal="center"/>
    </xf>
    <xf numFmtId="0" fontId="10" fillId="0" borderId="54" xfId="32" applyFont="1" applyBorder="1" applyAlignment="1">
      <alignment horizontal="center"/>
    </xf>
    <xf numFmtId="0" fontId="26" fillId="0" borderId="56" xfId="32" applyFont="1" applyBorder="1" applyAlignment="1">
      <alignment horizontal="center"/>
    </xf>
    <xf numFmtId="0" fontId="26" fillId="0" borderId="43" xfId="32" applyFont="1" applyBorder="1" applyAlignment="1">
      <alignment horizontal="center"/>
    </xf>
    <xf numFmtId="3" fontId="26" fillId="0" borderId="27" xfId="32" applyNumberFormat="1" applyFont="1" applyBorder="1" applyAlignment="1">
      <alignment horizontal="center"/>
    </xf>
    <xf numFmtId="3" fontId="26" fillId="0" borderId="43" xfId="32" applyNumberFormat="1" applyFont="1" applyBorder="1" applyAlignment="1">
      <alignment horizontal="center"/>
    </xf>
    <xf numFmtId="4" fontId="26" fillId="0" borderId="43" xfId="32" applyNumberFormat="1" applyFont="1" applyBorder="1" applyAlignment="1">
      <alignment horizontal="center"/>
    </xf>
    <xf numFmtId="0" fontId="10" fillId="0" borderId="43" xfId="32" applyFont="1" applyBorder="1" applyAlignment="1">
      <alignment horizontal="center"/>
    </xf>
    <xf numFmtId="0" fontId="26" fillId="0" borderId="57" xfId="32" applyFont="1" applyBorder="1"/>
    <xf numFmtId="0" fontId="26" fillId="0" borderId="29" xfId="32" applyFont="1" applyBorder="1"/>
    <xf numFmtId="3" fontId="9" fillId="0" borderId="29" xfId="32" applyNumberFormat="1" applyFont="1" applyBorder="1" applyAlignment="1">
      <alignment horizontal="center" vertical="center" shrinkToFit="1"/>
    </xf>
    <xf numFmtId="3" fontId="26" fillId="0" borderId="30" xfId="32" applyNumberFormat="1" applyFont="1" applyBorder="1" applyAlignment="1">
      <alignment horizontal="center"/>
    </xf>
    <xf numFmtId="0" fontId="26" fillId="0" borderId="29" xfId="32" applyFont="1" applyBorder="1" applyAlignment="1">
      <alignment horizontal="center"/>
    </xf>
    <xf numFmtId="3" fontId="26" fillId="0" borderId="29" xfId="32" applyNumberFormat="1" applyFont="1" applyBorder="1" applyAlignment="1">
      <alignment horizontal="center"/>
    </xf>
    <xf numFmtId="4" fontId="26" fillId="0" borderId="29" xfId="32" applyNumberFormat="1" applyFont="1" applyBorder="1" applyAlignment="1">
      <alignment horizontal="center"/>
    </xf>
    <xf numFmtId="0" fontId="10" fillId="0" borderId="29" xfId="32" applyFont="1" applyBorder="1" applyAlignment="1">
      <alignment horizontal="center"/>
    </xf>
    <xf numFmtId="0" fontId="10" fillId="0" borderId="58" xfId="32" applyFont="1" applyBorder="1" applyAlignment="1">
      <alignment horizontal="center"/>
    </xf>
    <xf numFmtId="0" fontId="10" fillId="0" borderId="58" xfId="32" applyFont="1" applyBorder="1"/>
    <xf numFmtId="0" fontId="10" fillId="0" borderId="32" xfId="32" applyFont="1" applyBorder="1" applyAlignment="1">
      <alignment horizontal="center"/>
    </xf>
    <xf numFmtId="0" fontId="10" fillId="0" borderId="32" xfId="32" applyFont="1" applyBorder="1"/>
    <xf numFmtId="4" fontId="10" fillId="0" borderId="32" xfId="32" applyNumberFormat="1" applyFont="1" applyBorder="1" applyAlignment="1">
      <alignment horizontal="center"/>
    </xf>
    <xf numFmtId="0" fontId="4" fillId="0" borderId="32" xfId="32" applyFont="1" applyBorder="1" applyAlignment="1">
      <alignment horizontal="left"/>
    </xf>
    <xf numFmtId="0" fontId="4" fillId="0" borderId="32" xfId="32" applyFont="1" applyBorder="1" applyAlignment="1">
      <alignment horizontal="center"/>
    </xf>
    <xf numFmtId="4" fontId="10" fillId="0" borderId="0" xfId="32" applyNumberFormat="1" applyFont="1"/>
    <xf numFmtId="0" fontId="4" fillId="0" borderId="32" xfId="32" applyFont="1" applyBorder="1"/>
    <xf numFmtId="0" fontId="10" fillId="0" borderId="32" xfId="32" applyFont="1" applyBorder="1" applyAlignment="1">
      <alignment horizontal="right"/>
    </xf>
    <xf numFmtId="0" fontId="4" fillId="0" borderId="32" xfId="32" applyFont="1" applyBorder="1" applyAlignment="1">
      <alignment vertical="center"/>
    </xf>
    <xf numFmtId="0" fontId="10" fillId="0" borderId="32" xfId="32" applyFont="1" applyBorder="1" applyAlignment="1">
      <alignment horizontal="left"/>
    </xf>
    <xf numFmtId="3" fontId="10" fillId="0" borderId="32" xfId="32" applyNumberFormat="1" applyFont="1" applyBorder="1"/>
    <xf numFmtId="4" fontId="10" fillId="0" borderId="32" xfId="32" applyNumberFormat="1" applyFont="1" applyBorder="1"/>
    <xf numFmtId="0" fontId="26" fillId="2" borderId="32" xfId="32" applyFont="1" applyFill="1" applyBorder="1" applyAlignment="1">
      <alignment horizontal="center"/>
    </xf>
    <xf numFmtId="0" fontId="10" fillId="0" borderId="59" xfId="32" applyFont="1" applyBorder="1" applyAlignment="1">
      <alignment horizontal="center"/>
    </xf>
    <xf numFmtId="0" fontId="4" fillId="0" borderId="32" xfId="32" applyFont="1" applyFill="1" applyBorder="1" applyAlignment="1">
      <alignment horizontal="center" vertical="center"/>
    </xf>
    <xf numFmtId="0" fontId="4" fillId="0" borderId="32" xfId="32" applyFont="1" applyFill="1" applyBorder="1"/>
    <xf numFmtId="0" fontId="4" fillId="0" borderId="32" xfId="32" applyFont="1" applyFill="1" applyBorder="1" applyAlignment="1">
      <alignment horizontal="center"/>
    </xf>
    <xf numFmtId="0" fontId="4" fillId="0" borderId="32" xfId="32" applyFont="1" applyFill="1" applyBorder="1" applyAlignment="1">
      <alignment horizontal="right"/>
    </xf>
    <xf numFmtId="4" fontId="4" fillId="0" borderId="32" xfId="32" applyNumberFormat="1" applyFont="1" applyFill="1" applyBorder="1"/>
    <xf numFmtId="0" fontId="43" fillId="0" borderId="32" xfId="32" applyFont="1" applyFill="1" applyBorder="1"/>
    <xf numFmtId="0" fontId="43" fillId="0" borderId="38" xfId="32" applyFont="1" applyFill="1" applyBorder="1"/>
    <xf numFmtId="0" fontId="43" fillId="0" borderId="0" xfId="32" applyFont="1" applyFill="1" applyBorder="1"/>
    <xf numFmtId="0" fontId="44" fillId="0" borderId="0" xfId="32" applyFont="1" applyFill="1" applyAlignment="1"/>
    <xf numFmtId="0" fontId="4" fillId="0" borderId="32" xfId="32" applyFont="1" applyBorder="1" applyAlignment="1">
      <alignment horizontal="center" vertical="center"/>
    </xf>
    <xf numFmtId="0" fontId="4" fillId="10" borderId="32" xfId="32" applyFont="1" applyFill="1" applyBorder="1" applyAlignment="1">
      <alignment horizontal="left"/>
    </xf>
    <xf numFmtId="0" fontId="4" fillId="10" borderId="32" xfId="32" applyFont="1" applyFill="1" applyBorder="1" applyAlignment="1">
      <alignment horizontal="center"/>
    </xf>
    <xf numFmtId="0" fontId="4" fillId="10" borderId="32" xfId="32" applyFont="1" applyFill="1" applyBorder="1" applyAlignment="1">
      <alignment horizontal="right"/>
    </xf>
    <xf numFmtId="4" fontId="4" fillId="0" borderId="60" xfId="32" applyNumberFormat="1" applyFont="1" applyBorder="1" applyAlignment="1">
      <alignment horizontal="right"/>
    </xf>
    <xf numFmtId="0" fontId="10" fillId="0" borderId="32" xfId="32" applyFont="1" applyBorder="1" applyAlignment="1">
      <alignment horizontal="center" vertical="center"/>
    </xf>
    <xf numFmtId="0" fontId="44" fillId="0" borderId="0" xfId="32" applyFont="1" applyAlignment="1"/>
    <xf numFmtId="4" fontId="4" fillId="10" borderId="32" xfId="32" applyNumberFormat="1" applyFont="1" applyFill="1" applyBorder="1" applyAlignment="1">
      <alignment horizontal="right"/>
    </xf>
    <xf numFmtId="0" fontId="9" fillId="0" borderId="32" xfId="32" applyFont="1" applyFill="1" applyBorder="1" applyAlignment="1">
      <alignment horizontal="center"/>
    </xf>
    <xf numFmtId="4" fontId="4" fillId="0" borderId="60" xfId="32" applyNumberFormat="1" applyFont="1" applyFill="1" applyBorder="1" applyAlignment="1">
      <alignment horizontal="right"/>
    </xf>
    <xf numFmtId="0" fontId="10" fillId="0" borderId="32" xfId="32" applyFont="1" applyFill="1" applyBorder="1" applyAlignment="1">
      <alignment horizontal="center" vertical="center"/>
    </xf>
    <xf numFmtId="0" fontId="10" fillId="0" borderId="0" xfId="32" applyFont="1" applyFill="1" applyBorder="1"/>
    <xf numFmtId="4" fontId="4" fillId="0" borderId="32" xfId="32" applyNumberFormat="1" applyFont="1" applyBorder="1" applyAlignment="1">
      <alignment horizontal="right"/>
    </xf>
    <xf numFmtId="0" fontId="4" fillId="0" borderId="32" xfId="32" applyFont="1" applyBorder="1" applyAlignment="1">
      <alignment horizontal="left" wrapText="1"/>
    </xf>
    <xf numFmtId="0" fontId="4" fillId="0" borderId="32" xfId="32" applyFont="1" applyBorder="1" applyAlignment="1">
      <alignment horizontal="right" vertical="center"/>
    </xf>
    <xf numFmtId="0" fontId="4" fillId="10" borderId="32" xfId="32" applyFont="1" applyFill="1" applyBorder="1"/>
    <xf numFmtId="0" fontId="4" fillId="0" borderId="32" xfId="32" applyFont="1" applyFill="1" applyBorder="1" applyAlignment="1">
      <alignment horizontal="left"/>
    </xf>
    <xf numFmtId="0" fontId="10" fillId="0" borderId="0" xfId="32" applyFont="1" applyFill="1"/>
    <xf numFmtId="0" fontId="23" fillId="0" borderId="32" xfId="32" applyFont="1" applyBorder="1" applyAlignment="1">
      <alignment horizontal="center"/>
    </xf>
    <xf numFmtId="0" fontId="4" fillId="0" borderId="32" xfId="32" applyFont="1" applyBorder="1" applyAlignment="1">
      <alignment horizontal="right"/>
    </xf>
    <xf numFmtId="0" fontId="4" fillId="2" borderId="32" xfId="32" applyFont="1" applyFill="1" applyBorder="1" applyAlignment="1">
      <alignment horizontal="center"/>
    </xf>
    <xf numFmtId="0" fontId="4" fillId="0" borderId="0" xfId="32" applyFont="1"/>
    <xf numFmtId="0" fontId="4" fillId="10" borderId="32" xfId="32" applyFont="1" applyFill="1" applyBorder="1" applyAlignment="1">
      <alignment horizontal="center" vertical="center"/>
    </xf>
    <xf numFmtId="4" fontId="4" fillId="10" borderId="32" xfId="32" applyNumberFormat="1" applyFont="1" applyFill="1" applyBorder="1" applyAlignment="1">
      <alignment horizontal="right" vertical="center"/>
    </xf>
    <xf numFmtId="0" fontId="4" fillId="10" borderId="32" xfId="32" applyFont="1" applyFill="1" applyBorder="1" applyAlignment="1">
      <alignment horizontal="right" vertical="center"/>
    </xf>
    <xf numFmtId="4" fontId="4" fillId="0" borderId="32" xfId="32" applyNumberFormat="1" applyFont="1" applyFill="1" applyBorder="1" applyAlignment="1">
      <alignment horizontal="right"/>
    </xf>
    <xf numFmtId="0" fontId="4" fillId="0" borderId="32" xfId="32" applyFont="1" applyFill="1" applyBorder="1" applyAlignment="1">
      <alignment horizontal="left" wrapText="1"/>
    </xf>
    <xf numFmtId="0" fontId="4" fillId="0" borderId="32" xfId="32" applyFont="1" applyFill="1" applyBorder="1" applyAlignment="1">
      <alignment horizontal="right" vertical="center"/>
    </xf>
    <xf numFmtId="0" fontId="36" fillId="0" borderId="32" xfId="32" applyFont="1" applyFill="1" applyBorder="1" applyAlignment="1">
      <alignment horizontal="center"/>
    </xf>
    <xf numFmtId="0" fontId="36" fillId="0" borderId="32" xfId="32" applyFont="1" applyBorder="1" applyAlignment="1">
      <alignment horizontal="center"/>
    </xf>
    <xf numFmtId="0" fontId="36" fillId="10" borderId="32" xfId="32" applyFont="1" applyFill="1" applyBorder="1" applyAlignment="1">
      <alignment horizontal="center"/>
    </xf>
    <xf numFmtId="4" fontId="4" fillId="0" borderId="32" xfId="32" applyNumberFormat="1" applyFont="1" applyBorder="1" applyAlignment="1">
      <alignment horizontal="right" vertical="center"/>
    </xf>
    <xf numFmtId="0" fontId="10" fillId="0" borderId="32" xfId="32" applyFont="1" applyBorder="1" applyAlignment="1">
      <alignment horizontal="left" wrapText="1"/>
    </xf>
    <xf numFmtId="4" fontId="10" fillId="0" borderId="32" xfId="32" applyNumberFormat="1" applyFont="1" applyBorder="1" applyAlignment="1">
      <alignment horizontal="right" vertical="center"/>
    </xf>
    <xf numFmtId="4" fontId="10" fillId="0" borderId="32" xfId="32" applyNumberFormat="1" applyFont="1" applyBorder="1" applyAlignment="1">
      <alignment horizontal="right"/>
    </xf>
    <xf numFmtId="0" fontId="36" fillId="0" borderId="32" xfId="32" applyFont="1" applyBorder="1" applyAlignment="1">
      <alignment horizontal="center" vertical="center"/>
    </xf>
    <xf numFmtId="0" fontId="36" fillId="10" borderId="32" xfId="32" applyFont="1" applyFill="1" applyBorder="1" applyAlignment="1">
      <alignment horizontal="center" vertical="center"/>
    </xf>
    <xf numFmtId="0" fontId="36" fillId="0" borderId="32" xfId="32" applyFont="1" applyBorder="1" applyAlignment="1">
      <alignment vertical="center"/>
    </xf>
    <xf numFmtId="0" fontId="36" fillId="0" borderId="32" xfId="32" applyFont="1" applyBorder="1"/>
    <xf numFmtId="0" fontId="4" fillId="0" borderId="32" xfId="32" applyFont="1" applyBorder="1" applyAlignment="1">
      <alignment horizontal="left" vertical="center" wrapText="1"/>
    </xf>
    <xf numFmtId="0" fontId="10" fillId="0" borderId="32" xfId="32" applyFont="1" applyBorder="1" applyAlignment="1">
      <alignment horizontal="left" vertical="center" wrapText="1"/>
    </xf>
    <xf numFmtId="0" fontId="4" fillId="0" borderId="59" xfId="32" applyFont="1" applyBorder="1" applyAlignment="1">
      <alignment horizontal="center"/>
    </xf>
    <xf numFmtId="0" fontId="4" fillId="10" borderId="32" xfId="32" applyFont="1" applyFill="1" applyBorder="1" applyAlignment="1">
      <alignment horizontal="left" wrapText="1"/>
    </xf>
    <xf numFmtId="0" fontId="4" fillId="0" borderId="38" xfId="32" applyFont="1" applyBorder="1" applyAlignment="1">
      <alignment horizontal="center" vertical="center"/>
    </xf>
    <xf numFmtId="0" fontId="4" fillId="0" borderId="59" xfId="32" applyFont="1" applyBorder="1" applyAlignment="1">
      <alignment horizontal="center" vertical="center"/>
    </xf>
    <xf numFmtId="0" fontId="24" fillId="10" borderId="32" xfId="32" applyFont="1" applyFill="1" applyBorder="1" applyAlignment="1">
      <alignment horizontal="left"/>
    </xf>
    <xf numFmtId="0" fontId="36" fillId="10" borderId="32" xfId="32" applyFont="1" applyFill="1" applyBorder="1" applyAlignment="1">
      <alignment horizontal="left" wrapText="1"/>
    </xf>
    <xf numFmtId="0" fontId="36" fillId="0" borderId="38" xfId="32" applyFont="1" applyBorder="1" applyAlignment="1">
      <alignment horizontal="center" vertical="center"/>
    </xf>
    <xf numFmtId="0" fontId="36" fillId="10" borderId="32" xfId="32" applyFont="1" applyFill="1" applyBorder="1" applyAlignment="1">
      <alignment horizontal="left"/>
    </xf>
    <xf numFmtId="0" fontId="36" fillId="0" borderId="38" xfId="32" applyFont="1" applyBorder="1" applyAlignment="1">
      <alignment horizontal="center"/>
    </xf>
    <xf numFmtId="4" fontId="4" fillId="0" borderId="32" xfId="32" applyNumberFormat="1" applyFont="1" applyBorder="1" applyAlignment="1">
      <alignment horizontal="right" vertical="top"/>
    </xf>
    <xf numFmtId="0" fontId="37" fillId="0" borderId="60" xfId="32" applyFont="1" applyFill="1" applyBorder="1" applyAlignment="1">
      <alignment horizontal="center"/>
    </xf>
    <xf numFmtId="4" fontId="4" fillId="0" borderId="32" xfId="32" applyNumberFormat="1" applyFont="1" applyFill="1" applyBorder="1" applyAlignment="1">
      <alignment horizontal="right" vertical="top"/>
    </xf>
    <xf numFmtId="0" fontId="10" fillId="10" borderId="32" xfId="32" applyFont="1" applyFill="1" applyBorder="1" applyAlignment="1">
      <alignment horizontal="center" vertical="center"/>
    </xf>
    <xf numFmtId="0" fontId="10" fillId="10" borderId="0" xfId="32" applyFont="1" applyFill="1" applyBorder="1"/>
    <xf numFmtId="0" fontId="4" fillId="10" borderId="32" xfId="32" applyFont="1" applyFill="1" applyBorder="1" applyAlignment="1">
      <alignment horizontal="left" vertical="center" wrapText="1"/>
    </xf>
    <xf numFmtId="0" fontId="4" fillId="0" borderId="38" xfId="32" applyFont="1" applyBorder="1"/>
    <xf numFmtId="0" fontId="4" fillId="10" borderId="38" xfId="32" applyFont="1" applyFill="1" applyBorder="1" applyAlignment="1">
      <alignment horizontal="center"/>
    </xf>
    <xf numFmtId="0" fontId="4" fillId="10" borderId="38" xfId="32" applyFont="1" applyFill="1" applyBorder="1"/>
    <xf numFmtId="4" fontId="4" fillId="10" borderId="38" xfId="32" applyNumberFormat="1" applyFont="1" applyFill="1" applyBorder="1" applyAlignment="1">
      <alignment horizontal="right" vertical="top"/>
    </xf>
    <xf numFmtId="0" fontId="4" fillId="0" borderId="38" xfId="32" applyFont="1" applyBorder="1" applyAlignment="1">
      <alignment horizontal="center"/>
    </xf>
    <xf numFmtId="4" fontId="4" fillId="10" borderId="32" xfId="32" applyNumberFormat="1" applyFont="1" applyFill="1" applyBorder="1" applyAlignment="1">
      <alignment horizontal="right" vertical="top"/>
    </xf>
    <xf numFmtId="3" fontId="4" fillId="10" borderId="32" xfId="32" applyNumberFormat="1" applyFont="1" applyFill="1" applyBorder="1" applyAlignment="1">
      <alignment horizontal="center"/>
    </xf>
    <xf numFmtId="4" fontId="4" fillId="10" borderId="60" xfId="32" applyNumberFormat="1" applyFont="1" applyFill="1" applyBorder="1" applyAlignment="1">
      <alignment horizontal="right"/>
    </xf>
    <xf numFmtId="4" fontId="4" fillId="0" borderId="53" xfId="32" applyNumberFormat="1" applyFont="1" applyBorder="1" applyAlignment="1">
      <alignment horizontal="right"/>
    </xf>
    <xf numFmtId="3" fontId="4" fillId="10" borderId="59" xfId="32" applyNumberFormat="1" applyFont="1" applyFill="1" applyBorder="1" applyAlignment="1">
      <alignment horizontal="center"/>
    </xf>
    <xf numFmtId="4" fontId="9" fillId="0" borderId="60" xfId="32" applyNumberFormat="1" applyFont="1" applyFill="1" applyBorder="1" applyAlignment="1">
      <alignment horizontal="center"/>
    </xf>
    <xf numFmtId="0" fontId="45" fillId="0" borderId="0" xfId="32" applyFont="1"/>
    <xf numFmtId="191" fontId="45" fillId="0" borderId="24" xfId="32" applyNumberFormat="1" applyFont="1" applyBorder="1" applyAlignment="1">
      <alignment horizontal="center" vertical="center"/>
    </xf>
    <xf numFmtId="0" fontId="45" fillId="0" borderId="24" xfId="32" applyFont="1" applyBorder="1" applyAlignment="1">
      <alignment horizontal="center"/>
    </xf>
    <xf numFmtId="1" fontId="45" fillId="0" borderId="24" xfId="32" applyNumberFormat="1" applyFont="1" applyBorder="1" applyAlignment="1">
      <alignment horizontal="center" vertical="center"/>
    </xf>
    <xf numFmtId="4" fontId="45" fillId="0" borderId="24" xfId="32" applyNumberFormat="1" applyFont="1" applyBorder="1" applyAlignment="1">
      <alignment horizontal="center" vertical="center"/>
    </xf>
    <xf numFmtId="0" fontId="46" fillId="0" borderId="24" xfId="32" applyFont="1" applyBorder="1" applyAlignment="1">
      <alignment horizontal="center"/>
    </xf>
    <xf numFmtId="0" fontId="46" fillId="0" borderId="24" xfId="32" applyFont="1" applyBorder="1" applyAlignment="1">
      <alignment horizontal="center" vertical="center"/>
    </xf>
    <xf numFmtId="191" fontId="46" fillId="0" borderId="24" xfId="32" applyNumberFormat="1" applyFont="1" applyBorder="1" applyAlignment="1">
      <alignment horizontal="center" vertical="center"/>
    </xf>
    <xf numFmtId="1" fontId="46" fillId="0" borderId="24" xfId="32" applyNumberFormat="1" applyFont="1" applyBorder="1" applyAlignment="1">
      <alignment horizontal="center" vertical="center"/>
    </xf>
    <xf numFmtId="195" fontId="46" fillId="0" borderId="24" xfId="32" applyNumberFormat="1" applyFont="1" applyBorder="1" applyAlignment="1">
      <alignment horizontal="center" vertical="center"/>
    </xf>
    <xf numFmtId="0" fontId="45" fillId="0" borderId="61" xfId="32" applyFont="1" applyBorder="1" applyAlignment="1">
      <alignment horizontal="center" vertical="center"/>
    </xf>
    <xf numFmtId="0" fontId="45" fillId="0" borderId="0" xfId="32" applyFont="1" applyAlignment="1">
      <alignment horizontal="center" vertical="center"/>
    </xf>
    <xf numFmtId="0" fontId="45" fillId="0" borderId="0" xfId="32" applyFont="1" applyAlignment="1">
      <alignment horizontal="center"/>
    </xf>
    <xf numFmtId="191" fontId="45" fillId="0" borderId="0" xfId="32" applyNumberFormat="1" applyFont="1" applyAlignment="1">
      <alignment horizontal="center" vertical="center"/>
    </xf>
    <xf numFmtId="2" fontId="34" fillId="0" borderId="3" xfId="1" applyNumberFormat="1" applyFont="1" applyBorder="1" applyAlignment="1">
      <alignment horizontal="center"/>
    </xf>
    <xf numFmtId="2" fontId="35" fillId="0" borderId="3" xfId="2" applyNumberFormat="1" applyFont="1" applyBorder="1" applyAlignment="1">
      <alignment horizontal="center"/>
    </xf>
    <xf numFmtId="43" fontId="3" fillId="0" borderId="10" xfId="2" applyNumberFormat="1" applyFont="1" applyBorder="1"/>
    <xf numFmtId="43" fontId="3" fillId="0" borderId="12" xfId="2" applyNumberFormat="1" applyFont="1" applyBorder="1"/>
    <xf numFmtId="0" fontId="3" fillId="0" borderId="12" xfId="2" applyNumberFormat="1" applyFont="1" applyBorder="1" applyAlignment="1">
      <alignment horizontal="center"/>
    </xf>
    <xf numFmtId="0" fontId="35" fillId="0" borderId="0" xfId="36" applyFont="1" applyAlignment="1"/>
    <xf numFmtId="43" fontId="35" fillId="0" borderId="0" xfId="3" applyFont="1" applyAlignment="1"/>
    <xf numFmtId="43" fontId="34" fillId="0" borderId="0" xfId="3" applyFont="1"/>
    <xf numFmtId="0" fontId="34" fillId="0" borderId="0" xfId="36" applyFont="1"/>
    <xf numFmtId="0" fontId="35" fillId="0" borderId="3" xfId="36" applyFont="1" applyBorder="1" applyAlignment="1">
      <alignment horizontal="center"/>
    </xf>
    <xf numFmtId="43" fontId="35" fillId="0" borderId="3" xfId="3" applyFont="1" applyBorder="1" applyAlignment="1">
      <alignment horizontal="center"/>
    </xf>
    <xf numFmtId="0" fontId="3" fillId="0" borderId="3" xfId="7" applyFont="1" applyFill="1" applyBorder="1" applyAlignment="1">
      <alignment horizontal="center"/>
    </xf>
    <xf numFmtId="0" fontId="34" fillId="0" borderId="3" xfId="36" applyFont="1" applyBorder="1" applyAlignment="1">
      <alignment horizontal="center"/>
    </xf>
    <xf numFmtId="43" fontId="34" fillId="0" borderId="3" xfId="3" applyFont="1" applyBorder="1"/>
    <xf numFmtId="0" fontId="34" fillId="0" borderId="3" xfId="36" applyFont="1" applyFill="1" applyBorder="1" applyAlignment="1">
      <alignment horizontal="center"/>
    </xf>
    <xf numFmtId="0" fontId="35" fillId="0" borderId="3" xfId="36" applyFont="1" applyFill="1" applyBorder="1" applyAlignment="1">
      <alignment horizontal="center"/>
    </xf>
    <xf numFmtId="0" fontId="2" fillId="0" borderId="3" xfId="7" applyFont="1" applyFill="1" applyBorder="1" applyAlignment="1">
      <alignment horizontal="center"/>
    </xf>
    <xf numFmtId="43" fontId="35" fillId="0" borderId="3" xfId="3" applyFont="1" applyFill="1" applyBorder="1"/>
    <xf numFmtId="43" fontId="35" fillId="0" borderId="3" xfId="3" applyFont="1" applyBorder="1"/>
    <xf numFmtId="0" fontId="34" fillId="0" borderId="0" xfId="36" applyFont="1" applyAlignment="1">
      <alignment horizontal="center"/>
    </xf>
    <xf numFmtId="0" fontId="44" fillId="0" borderId="0" xfId="32" applyFont="1" applyAlignment="1"/>
    <xf numFmtId="0" fontId="10" fillId="0" borderId="0" xfId="32" applyFont="1" applyAlignment="1"/>
    <xf numFmtId="0" fontId="35" fillId="0" borderId="3" xfId="2" applyFont="1" applyBorder="1" applyAlignment="1">
      <alignment horizontal="center"/>
    </xf>
    <xf numFmtId="0" fontId="35" fillId="0" borderId="3" xfId="2" applyFont="1" applyBorder="1" applyAlignment="1">
      <alignment horizontal="center"/>
    </xf>
    <xf numFmtId="0" fontId="2" fillId="3" borderId="0" xfId="2" applyFont="1" applyFill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35" fillId="0" borderId="0" xfId="36" applyFont="1" applyAlignment="1">
      <alignment horizontal="center"/>
    </xf>
    <xf numFmtId="0" fontId="35" fillId="0" borderId="3" xfId="36" applyFont="1" applyBorder="1" applyAlignment="1">
      <alignment horizontal="center"/>
    </xf>
    <xf numFmtId="0" fontId="47" fillId="0" borderId="0" xfId="2" applyFont="1"/>
    <xf numFmtId="0" fontId="49" fillId="0" borderId="0" xfId="2" applyFont="1"/>
    <xf numFmtId="0" fontId="49" fillId="3" borderId="0" xfId="2" applyFont="1" applyFill="1"/>
    <xf numFmtId="0" fontId="47" fillId="0" borderId="0" xfId="2" applyFont="1" applyFill="1"/>
    <xf numFmtId="0" fontId="49" fillId="0" borderId="0" xfId="2" applyFont="1" applyFill="1"/>
    <xf numFmtId="0" fontId="34" fillId="0" borderId="3" xfId="7" applyFont="1" applyBorder="1" applyAlignment="1">
      <alignment horizontal="center"/>
    </xf>
    <xf numFmtId="0" fontId="35" fillId="0" borderId="3" xfId="7" applyFont="1" applyBorder="1" applyAlignment="1">
      <alignment horizontal="center"/>
    </xf>
    <xf numFmtId="3" fontId="35" fillId="0" borderId="3" xfId="7" applyNumberFormat="1" applyFont="1" applyBorder="1" applyAlignment="1">
      <alignment horizontal="center"/>
    </xf>
    <xf numFmtId="0" fontId="45" fillId="0" borderId="54" xfId="32" applyFont="1" applyBorder="1" applyAlignment="1">
      <alignment horizontal="center"/>
    </xf>
    <xf numFmtId="1" fontId="45" fillId="0" borderId="54" xfId="32" applyNumberFormat="1" applyFont="1" applyBorder="1" applyAlignment="1">
      <alignment horizontal="center" vertical="center"/>
    </xf>
    <xf numFmtId="191" fontId="45" fillId="0" borderId="54" xfId="32" applyNumberFormat="1" applyFont="1" applyBorder="1" applyAlignment="1">
      <alignment horizontal="center" vertical="center"/>
    </xf>
    <xf numFmtId="0" fontId="46" fillId="0" borderId="62" xfId="32" applyFont="1" applyBorder="1" applyAlignment="1">
      <alignment horizontal="center"/>
    </xf>
    <xf numFmtId="3" fontId="46" fillId="0" borderId="62" xfId="32" applyNumberFormat="1" applyFont="1" applyBorder="1" applyAlignment="1">
      <alignment horizontal="center" vertical="center"/>
    </xf>
    <xf numFmtId="4" fontId="46" fillId="0" borderId="63" xfId="32" applyNumberFormat="1" applyFont="1" applyBorder="1" applyAlignment="1">
      <alignment horizontal="center" vertical="center"/>
    </xf>
    <xf numFmtId="0" fontId="46" fillId="0" borderId="35" xfId="32" applyFont="1" applyBorder="1" applyAlignment="1">
      <alignment horizontal="center"/>
    </xf>
    <xf numFmtId="0" fontId="46" fillId="0" borderId="35" xfId="32" applyFont="1" applyBorder="1" applyAlignment="1">
      <alignment horizontal="center" vertical="center"/>
    </xf>
    <xf numFmtId="191" fontId="46" fillId="0" borderId="64" xfId="32" applyNumberFormat="1" applyFont="1" applyBorder="1" applyAlignment="1">
      <alignment horizontal="center" vertical="center"/>
    </xf>
    <xf numFmtId="0" fontId="45" fillId="0" borderId="28" xfId="32" applyFont="1" applyBorder="1" applyAlignment="1">
      <alignment horizontal="center"/>
    </xf>
    <xf numFmtId="195" fontId="46" fillId="0" borderId="3" xfId="32" applyNumberFormat="1" applyFont="1" applyBorder="1" applyAlignment="1">
      <alignment horizontal="center" vertical="center"/>
    </xf>
    <xf numFmtId="0" fontId="46" fillId="0" borderId="2" xfId="32" applyFont="1" applyBorder="1" applyAlignment="1">
      <alignment horizontal="center" vertical="center"/>
    </xf>
    <xf numFmtId="0" fontId="46" fillId="0" borderId="8" xfId="32" applyFont="1" applyBorder="1" applyAlignment="1">
      <alignment vertical="center"/>
    </xf>
    <xf numFmtId="0" fontId="46" fillId="0" borderId="21" xfId="32" applyFont="1" applyBorder="1" applyAlignment="1">
      <alignment horizontal="center" vertical="center"/>
    </xf>
    <xf numFmtId="1" fontId="46" fillId="0" borderId="30" xfId="32" applyNumberFormat="1" applyFont="1" applyBorder="1" applyAlignment="1">
      <alignment horizontal="center" vertical="center"/>
    </xf>
    <xf numFmtId="0" fontId="45" fillId="0" borderId="30" xfId="32" applyFont="1" applyBorder="1" applyAlignment="1">
      <alignment horizontal="center"/>
    </xf>
    <xf numFmtId="0" fontId="46" fillId="0" borderId="3" xfId="32" applyFont="1" applyBorder="1" applyAlignment="1">
      <alignment horizontal="center"/>
    </xf>
    <xf numFmtId="0" fontId="46" fillId="2" borderId="3" xfId="32" applyFont="1" applyFill="1" applyBorder="1" applyAlignment="1">
      <alignment horizontal="center"/>
    </xf>
    <xf numFmtId="37" fontId="35" fillId="0" borderId="3" xfId="1" applyNumberFormat="1" applyFont="1" applyBorder="1" applyAlignment="1">
      <alignment horizontal="center"/>
    </xf>
    <xf numFmtId="43" fontId="35" fillId="0" borderId="3" xfId="2" applyNumberFormat="1" applyFont="1" applyBorder="1" applyAlignment="1">
      <alignment horizontal="center"/>
    </xf>
    <xf numFmtId="0" fontId="4" fillId="0" borderId="12" xfId="2" applyFont="1" applyFill="1" applyBorder="1"/>
    <xf numFmtId="1" fontId="4" fillId="0" borderId="12" xfId="2" applyNumberFormat="1" applyFont="1" applyFill="1" applyBorder="1" applyAlignment="1">
      <alignment horizontal="right"/>
    </xf>
    <xf numFmtId="187" fontId="3" fillId="0" borderId="12" xfId="1" applyNumberFormat="1" applyFont="1" applyFill="1" applyBorder="1" applyAlignment="1">
      <alignment horizontal="center"/>
    </xf>
    <xf numFmtId="187" fontId="2" fillId="0" borderId="1" xfId="1" applyNumberFormat="1" applyFont="1" applyFill="1" applyBorder="1" applyAlignment="1">
      <alignment horizontal="center"/>
    </xf>
    <xf numFmtId="187" fontId="2" fillId="0" borderId="4" xfId="1" applyNumberFormat="1" applyFont="1" applyFill="1" applyBorder="1" applyAlignment="1">
      <alignment horizontal="center"/>
    </xf>
    <xf numFmtId="187" fontId="2" fillId="0" borderId="4" xfId="0" applyNumberFormat="1" applyFont="1" applyFill="1" applyBorder="1" applyAlignment="1">
      <alignment horizontal="center"/>
    </xf>
    <xf numFmtId="187" fontId="2" fillId="0" borderId="7" xfId="0" applyNumberFormat="1" applyFont="1" applyFill="1" applyBorder="1" applyAlignment="1">
      <alignment horizontal="center"/>
    </xf>
    <xf numFmtId="187" fontId="3" fillId="0" borderId="10" xfId="0" applyNumberFormat="1" applyFont="1" applyFill="1" applyBorder="1"/>
    <xf numFmtId="187" fontId="3" fillId="0" borderId="15" xfId="3" applyNumberFormat="1" applyFont="1" applyFill="1" applyBorder="1" applyAlignment="1">
      <alignment horizontal="right"/>
    </xf>
    <xf numFmtId="188" fontId="3" fillId="0" borderId="12" xfId="2" applyNumberFormat="1" applyFont="1" applyFill="1" applyBorder="1" applyAlignment="1">
      <alignment horizontal="right"/>
    </xf>
    <xf numFmtId="0" fontId="3" fillId="0" borderId="12" xfId="4" applyFont="1" applyFill="1" applyBorder="1" applyAlignment="1">
      <alignment vertical="top" shrinkToFit="1"/>
    </xf>
    <xf numFmtId="0" fontId="3" fillId="0" borderId="12" xfId="4" applyFont="1" applyFill="1" applyBorder="1" applyAlignment="1">
      <alignment vertical="center"/>
    </xf>
    <xf numFmtId="0" fontId="3" fillId="0" borderId="12" xfId="4" applyFont="1" applyFill="1" applyBorder="1" applyAlignment="1">
      <alignment vertical="top" wrapText="1"/>
    </xf>
    <xf numFmtId="0" fontId="3" fillId="0" borderId="12" xfId="4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vertical="center"/>
    </xf>
    <xf numFmtId="187" fontId="3" fillId="0" borderId="12" xfId="3" applyNumberFormat="1" applyFont="1" applyFill="1" applyBorder="1" applyAlignment="1">
      <alignment horizontal="right" vertical="center"/>
    </xf>
    <xf numFmtId="188" fontId="3" fillId="0" borderId="12" xfId="4" applyNumberFormat="1" applyFont="1" applyFill="1" applyBorder="1" applyAlignment="1">
      <alignment horizontal="right" vertical="center"/>
    </xf>
    <xf numFmtId="3" fontId="3" fillId="0" borderId="12" xfId="2" applyNumberFormat="1" applyFont="1" applyFill="1" applyBorder="1" applyAlignment="1">
      <alignment horizontal="right"/>
    </xf>
    <xf numFmtId="188" fontId="3" fillId="0" borderId="13" xfId="4" applyNumberFormat="1" applyFont="1" applyFill="1" applyBorder="1" applyAlignment="1">
      <alignment horizontal="right" vertical="top"/>
    </xf>
    <xf numFmtId="188" fontId="3" fillId="0" borderId="14" xfId="4" applyNumberFormat="1" applyFont="1" applyFill="1" applyBorder="1" applyAlignment="1">
      <alignment horizontal="right" vertical="top"/>
    </xf>
    <xf numFmtId="0" fontId="3" fillId="0" borderId="12" xfId="2" applyFont="1" applyFill="1" applyBorder="1" applyAlignment="1">
      <alignment horizontal="center" vertical="top"/>
    </xf>
    <xf numFmtId="0" fontId="3" fillId="0" borderId="12" xfId="2" applyFont="1" applyFill="1" applyBorder="1" applyAlignment="1">
      <alignment horizontal="right"/>
    </xf>
    <xf numFmtId="187" fontId="3" fillId="0" borderId="12" xfId="0" applyNumberFormat="1" applyFont="1" applyFill="1" applyBorder="1"/>
    <xf numFmtId="187" fontId="2" fillId="0" borderId="12" xfId="0" applyNumberFormat="1" applyFont="1" applyFill="1" applyBorder="1"/>
    <xf numFmtId="0" fontId="4" fillId="0" borderId="12" xfId="2" applyFont="1" applyFill="1" applyBorder="1" applyAlignment="1">
      <alignment horizontal="center"/>
    </xf>
    <xf numFmtId="0" fontId="9" fillId="0" borderId="1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left" vertical="center"/>
    </xf>
    <xf numFmtId="0" fontId="32" fillId="0" borderId="12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3" fillId="0" borderId="12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9" fillId="0" borderId="12" xfId="2" applyFont="1" applyFill="1" applyBorder="1"/>
    <xf numFmtId="0" fontId="9" fillId="0" borderId="12" xfId="3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left"/>
    </xf>
    <xf numFmtId="0" fontId="34" fillId="0" borderId="12" xfId="36" applyFont="1" applyFill="1" applyBorder="1"/>
    <xf numFmtId="187" fontId="3" fillId="0" borderId="0" xfId="0" applyNumberFormat="1" applyFont="1" applyFill="1"/>
    <xf numFmtId="4" fontId="34" fillId="0" borderId="3" xfId="2" applyNumberFormat="1" applyFont="1" applyBorder="1" applyAlignment="1">
      <alignment horizontal="right"/>
    </xf>
    <xf numFmtId="4" fontId="35" fillId="0" borderId="3" xfId="2" applyNumberFormat="1" applyFont="1" applyBorder="1" applyAlignment="1">
      <alignment horizontal="right"/>
    </xf>
    <xf numFmtId="43" fontId="34" fillId="0" borderId="4" xfId="1" applyFont="1" applyBorder="1"/>
    <xf numFmtId="195" fontId="35" fillId="0" borderId="3" xfId="1" applyNumberFormat="1" applyFont="1" applyBorder="1" applyAlignment="1">
      <alignment horizontal="right"/>
    </xf>
    <xf numFmtId="4" fontId="10" fillId="0" borderId="0" xfId="32" applyNumberFormat="1" applyFont="1" applyAlignment="1">
      <alignment vertical="center"/>
    </xf>
    <xf numFmtId="0" fontId="10" fillId="0" borderId="0" xfId="32" applyFont="1" applyAlignment="1">
      <alignment vertical="center"/>
    </xf>
    <xf numFmtId="0" fontId="4" fillId="0" borderId="32" xfId="32" applyFont="1" applyFill="1" applyBorder="1" applyAlignment="1">
      <alignment vertical="center"/>
    </xf>
    <xf numFmtId="4" fontId="4" fillId="0" borderId="32" xfId="32" applyNumberFormat="1" applyFont="1" applyFill="1" applyBorder="1" applyAlignment="1">
      <alignment horizontal="right" vertical="center"/>
    </xf>
    <xf numFmtId="0" fontId="4" fillId="0" borderId="0" xfId="32" applyFont="1" applyFill="1"/>
    <xf numFmtId="0" fontId="31" fillId="0" borderId="0" xfId="32" applyFont="1" applyFill="1" applyAlignment="1"/>
    <xf numFmtId="4" fontId="8" fillId="0" borderId="11" xfId="2" applyNumberFormat="1" applyFont="1" applyFill="1" applyBorder="1" applyAlignment="1">
      <alignment horizontal="center"/>
    </xf>
    <xf numFmtId="44" fontId="3" fillId="0" borderId="12" xfId="2" applyNumberFormat="1" applyFont="1" applyBorder="1" applyAlignment="1">
      <alignment shrinkToFit="1"/>
    </xf>
    <xf numFmtId="44" fontId="3" fillId="3" borderId="12" xfId="2" applyNumberFormat="1" applyFont="1" applyFill="1" applyBorder="1" applyAlignment="1">
      <alignment vertical="center"/>
    </xf>
    <xf numFmtId="44" fontId="3" fillId="0" borderId="12" xfId="2" applyNumberFormat="1" applyFont="1" applyBorder="1" applyAlignment="1">
      <alignment vertical="center" wrapText="1"/>
    </xf>
    <xf numFmtId="44" fontId="3" fillId="0" borderId="12" xfId="2" applyNumberFormat="1" applyFont="1" applyBorder="1" applyAlignment="1">
      <alignment vertical="center"/>
    </xf>
    <xf numFmtId="190" fontId="3" fillId="0" borderId="12" xfId="2" applyNumberFormat="1" applyFont="1" applyBorder="1" applyAlignment="1">
      <alignment vertical="center"/>
    </xf>
    <xf numFmtId="190" fontId="3" fillId="0" borderId="12" xfId="2" applyNumberFormat="1" applyFont="1" applyBorder="1" applyAlignment="1">
      <alignment horizontal="right" vertical="center"/>
    </xf>
    <xf numFmtId="190" fontId="3" fillId="0" borderId="12" xfId="2" applyNumberFormat="1" applyFont="1" applyBorder="1" applyAlignment="1">
      <alignment horizontal="center" vertical="center"/>
    </xf>
    <xf numFmtId="44" fontId="3" fillId="0" borderId="12" xfId="8" applyNumberFormat="1" applyFont="1" applyBorder="1" applyAlignment="1">
      <alignment horizontal="right" vertical="center"/>
    </xf>
    <xf numFmtId="44" fontId="3" fillId="0" borderId="12" xfId="8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44" fontId="3" fillId="3" borderId="12" xfId="2" applyNumberFormat="1" applyFont="1" applyFill="1" applyBorder="1" applyAlignment="1">
      <alignment vertical="center" wrapText="1"/>
    </xf>
    <xf numFmtId="190" fontId="3" fillId="0" borderId="12" xfId="2" applyNumberFormat="1" applyFont="1" applyBorder="1" applyAlignment="1">
      <alignment vertical="center" wrapText="1"/>
    </xf>
    <xf numFmtId="190" fontId="3" fillId="0" borderId="12" xfId="2" applyNumberFormat="1" applyFont="1" applyBorder="1" applyAlignment="1">
      <alignment horizontal="right" vertical="center" wrapText="1"/>
    </xf>
    <xf numFmtId="190" fontId="3" fillId="0" borderId="12" xfId="2" applyNumberFormat="1" applyFont="1" applyBorder="1" applyAlignment="1">
      <alignment horizontal="center" vertical="center" wrapText="1"/>
    </xf>
    <xf numFmtId="44" fontId="3" fillId="0" borderId="12" xfId="8" applyNumberFormat="1" applyFont="1" applyBorder="1" applyAlignment="1">
      <alignment horizontal="right" vertical="center" wrapText="1"/>
    </xf>
    <xf numFmtId="44" fontId="3" fillId="0" borderId="12" xfId="8" applyNumberFormat="1" applyFont="1" applyBorder="1" applyAlignment="1">
      <alignment vertical="center" wrapText="1"/>
    </xf>
    <xf numFmtId="0" fontId="3" fillId="0" borderId="0" xfId="2" applyFont="1" applyAlignment="1">
      <alignment vertical="center" wrapText="1"/>
    </xf>
    <xf numFmtId="44" fontId="3" fillId="11" borderId="12" xfId="2" applyNumberFormat="1" applyFont="1" applyFill="1" applyBorder="1" applyAlignment="1">
      <alignment vertical="center" wrapText="1"/>
    </xf>
    <xf numFmtId="44" fontId="3" fillId="11" borderId="12" xfId="2" applyNumberFormat="1" applyFont="1" applyFill="1" applyBorder="1" applyAlignment="1">
      <alignment vertical="center"/>
    </xf>
    <xf numFmtId="190" fontId="3" fillId="11" borderId="12" xfId="2" applyNumberFormat="1" applyFont="1" applyFill="1" applyBorder="1" applyAlignment="1">
      <alignment vertical="center"/>
    </xf>
    <xf numFmtId="190" fontId="3" fillId="11" borderId="12" xfId="2" applyNumberFormat="1" applyFont="1" applyFill="1" applyBorder="1" applyAlignment="1">
      <alignment horizontal="right" vertical="center"/>
    </xf>
    <xf numFmtId="190" fontId="3" fillId="11" borderId="12" xfId="2" applyNumberFormat="1" applyFont="1" applyFill="1" applyBorder="1" applyAlignment="1">
      <alignment horizontal="center" vertical="center"/>
    </xf>
    <xf numFmtId="44" fontId="3" fillId="11" borderId="12" xfId="8" applyNumberFormat="1" applyFont="1" applyFill="1" applyBorder="1" applyAlignment="1">
      <alignment horizontal="right" vertical="center"/>
    </xf>
    <xf numFmtId="44" fontId="3" fillId="11" borderId="12" xfId="8" applyNumberFormat="1" applyFont="1" applyFill="1" applyBorder="1" applyAlignment="1">
      <alignment vertical="center"/>
    </xf>
    <xf numFmtId="44" fontId="4" fillId="11" borderId="12" xfId="14" applyNumberFormat="1" applyFont="1" applyFill="1" applyBorder="1" applyAlignment="1">
      <alignment horizontal="left" vertical="center" wrapText="1"/>
    </xf>
    <xf numFmtId="0" fontId="35" fillId="0" borderId="3" xfId="2" applyFont="1" applyBorder="1" applyAlignment="1">
      <alignment horizontal="center"/>
    </xf>
    <xf numFmtId="0" fontId="2" fillId="3" borderId="0" xfId="2" applyFont="1" applyFill="1"/>
    <xf numFmtId="4" fontId="2" fillId="3" borderId="12" xfId="2" applyNumberFormat="1" applyFont="1" applyFill="1" applyBorder="1" applyAlignment="1">
      <alignment horizontal="right"/>
    </xf>
    <xf numFmtId="43" fontId="3" fillId="0" borderId="12" xfId="3" applyFont="1" applyBorder="1" applyAlignment="1">
      <alignment horizontal="right"/>
    </xf>
    <xf numFmtId="43" fontId="4" fillId="0" borderId="12" xfId="3" applyFont="1" applyBorder="1" applyAlignment="1">
      <alignment horizontal="right"/>
    </xf>
    <xf numFmtId="43" fontId="4" fillId="0" borderId="12" xfId="3" applyFont="1" applyBorder="1" applyAlignment="1">
      <alignment horizontal="right" vertical="center"/>
    </xf>
    <xf numFmtId="43" fontId="2" fillId="0" borderId="17" xfId="3" applyFont="1" applyBorder="1" applyAlignment="1">
      <alignment horizontal="right" vertical="center"/>
    </xf>
    <xf numFmtId="4" fontId="2" fillId="3" borderId="0" xfId="2" applyNumberFormat="1" applyFont="1" applyFill="1" applyAlignment="1">
      <alignment horizontal="right"/>
    </xf>
    <xf numFmtId="4" fontId="2" fillId="3" borderId="1" xfId="2" applyNumberFormat="1" applyFont="1" applyFill="1" applyBorder="1" applyAlignment="1">
      <alignment horizontal="right"/>
    </xf>
    <xf numFmtId="4" fontId="2" fillId="3" borderId="7" xfId="2" applyNumberFormat="1" applyFont="1" applyFill="1" applyBorder="1" applyAlignment="1">
      <alignment horizontal="right"/>
    </xf>
    <xf numFmtId="0" fontId="2" fillId="3" borderId="7" xfId="2" applyFont="1" applyFill="1" applyBorder="1"/>
    <xf numFmtId="4" fontId="2" fillId="3" borderId="4" xfId="2" applyNumberFormat="1" applyFont="1" applyFill="1" applyBorder="1" applyAlignment="1">
      <alignment horizontal="right"/>
    </xf>
    <xf numFmtId="43" fontId="2" fillId="3" borderId="0" xfId="2" applyNumberFormat="1" applyFont="1" applyFill="1"/>
    <xf numFmtId="0" fontId="35" fillId="2" borderId="3" xfId="36" applyFont="1" applyFill="1" applyBorder="1" applyAlignment="1">
      <alignment horizontal="center"/>
    </xf>
    <xf numFmtId="0" fontId="10" fillId="0" borderId="0" xfId="32" applyFont="1" applyAlignment="1"/>
    <xf numFmtId="0" fontId="26" fillId="21" borderId="58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3" fontId="10" fillId="0" borderId="58" xfId="0" applyNumberFormat="1" applyFont="1" applyBorder="1" applyAlignment="1">
      <alignment horizontal="center"/>
    </xf>
    <xf numFmtId="4" fontId="10" fillId="0" borderId="58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4" fontId="10" fillId="0" borderId="32" xfId="0" applyNumberFormat="1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4" fontId="4" fillId="0" borderId="32" xfId="0" applyNumberFormat="1" applyFont="1" applyBorder="1" applyAlignment="1">
      <alignment horizontal="center"/>
    </xf>
    <xf numFmtId="3" fontId="4" fillId="0" borderId="3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/>
    </xf>
    <xf numFmtId="0" fontId="10" fillId="0" borderId="32" xfId="0" applyFont="1" applyBorder="1" applyAlignment="1">
      <alignment wrapText="1"/>
    </xf>
    <xf numFmtId="3" fontId="10" fillId="0" borderId="32" xfId="0" applyNumberFormat="1" applyFont="1" applyBorder="1" applyAlignment="1">
      <alignment wrapText="1"/>
    </xf>
    <xf numFmtId="3" fontId="10" fillId="0" borderId="32" xfId="0" applyNumberFormat="1" applyFont="1" applyBorder="1" applyAlignment="1">
      <alignment horizontal="center" wrapText="1"/>
    </xf>
    <xf numFmtId="4" fontId="10" fillId="0" borderId="32" xfId="0" applyNumberFormat="1" applyFont="1" applyBorder="1" applyAlignment="1">
      <alignment horizontal="center" wrapText="1"/>
    </xf>
    <xf numFmtId="0" fontId="4" fillId="0" borderId="32" xfId="0" applyFont="1" applyBorder="1" applyAlignment="1">
      <alignment horizontal="left" wrapText="1"/>
    </xf>
    <xf numFmtId="3" fontId="10" fillId="0" borderId="32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4" fontId="10" fillId="0" borderId="3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center" vertical="center"/>
    </xf>
    <xf numFmtId="4" fontId="26" fillId="0" borderId="32" xfId="0" applyNumberFormat="1" applyFont="1" applyBorder="1" applyAlignment="1">
      <alignment horizontal="center"/>
    </xf>
    <xf numFmtId="3" fontId="10" fillId="0" borderId="59" xfId="0" applyNumberFormat="1" applyFont="1" applyBorder="1" applyAlignment="1">
      <alignment horizontal="center"/>
    </xf>
    <xf numFmtId="43" fontId="45" fillId="0" borderId="0" xfId="1" applyFont="1" applyAlignment="1">
      <alignment horizontal="center"/>
    </xf>
    <xf numFmtId="0" fontId="36" fillId="0" borderId="0" xfId="0" applyFont="1"/>
    <xf numFmtId="43" fontId="36" fillId="0" borderId="0" xfId="0" applyNumberFormat="1" applyFont="1"/>
    <xf numFmtId="195" fontId="4" fillId="3" borderId="3" xfId="0" applyNumberFormat="1" applyFont="1" applyFill="1" applyBorder="1" applyAlignment="1">
      <alignment horizontal="center"/>
    </xf>
    <xf numFmtId="0" fontId="35" fillId="0" borderId="3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3" fontId="10" fillId="0" borderId="0" xfId="32" applyNumberFormat="1" applyFont="1" applyAlignment="1"/>
    <xf numFmtId="4" fontId="52" fillId="0" borderId="0" xfId="32" applyNumberFormat="1" applyFont="1" applyFill="1" applyAlignment="1"/>
    <xf numFmtId="4" fontId="53" fillId="0" borderId="0" xfId="32" applyNumberFormat="1" applyFont="1" applyAlignment="1">
      <alignment vertical="center"/>
    </xf>
    <xf numFmtId="4" fontId="52" fillId="0" borderId="0" xfId="32" applyNumberFormat="1" applyFont="1" applyAlignment="1"/>
    <xf numFmtId="4" fontId="10" fillId="0" borderId="0" xfId="32" applyNumberFormat="1" applyFont="1" applyAlignment="1"/>
    <xf numFmtId="195" fontId="46" fillId="0" borderId="43" xfId="32" applyNumberFormat="1" applyFont="1" applyBorder="1" applyAlignment="1">
      <alignment horizontal="center" vertical="center"/>
    </xf>
    <xf numFmtId="4" fontId="34" fillId="0" borderId="3" xfId="32" applyNumberFormat="1" applyFont="1" applyFill="1" applyBorder="1" applyAlignment="1">
      <alignment horizontal="center"/>
    </xf>
    <xf numFmtId="4" fontId="34" fillId="0" borderId="3" xfId="32" applyNumberFormat="1" applyFont="1" applyBorder="1" applyAlignment="1">
      <alignment horizontal="center"/>
    </xf>
    <xf numFmtId="4" fontId="4" fillId="0" borderId="12" xfId="30" applyNumberFormat="1" applyFont="1" applyFill="1" applyBorder="1" applyAlignment="1"/>
    <xf numFmtId="4" fontId="4" fillId="2" borderId="12" xfId="30" applyNumberFormat="1" applyFont="1" applyFill="1" applyBorder="1" applyAlignment="1">
      <alignment horizontal="center"/>
    </xf>
    <xf numFmtId="0" fontId="4" fillId="2" borderId="12" xfId="30" applyFont="1" applyFill="1" applyBorder="1" applyAlignment="1">
      <alignment horizontal="center"/>
    </xf>
    <xf numFmtId="0" fontId="3" fillId="0" borderId="12" xfId="5" applyFont="1" applyFill="1" applyBorder="1" applyAlignment="1" applyProtection="1">
      <protection locked="0"/>
    </xf>
    <xf numFmtId="3" fontId="4" fillId="0" borderId="12" xfId="30" applyNumberFormat="1" applyFont="1" applyFill="1" applyBorder="1" applyAlignment="1">
      <alignment horizontal="left" vertical="top"/>
    </xf>
    <xf numFmtId="1" fontId="4" fillId="0" borderId="12" xfId="30" applyNumberFormat="1" applyFont="1" applyFill="1" applyBorder="1" applyAlignment="1">
      <alignment horizontal="center" vertical="top"/>
    </xf>
    <xf numFmtId="3" fontId="4" fillId="0" borderId="12" xfId="30" applyNumberFormat="1" applyFont="1" applyFill="1" applyBorder="1" applyAlignment="1"/>
    <xf numFmtId="1" fontId="4" fillId="0" borderId="12" xfId="30" applyNumberFormat="1" applyFont="1" applyFill="1" applyBorder="1" applyAlignment="1">
      <alignment horizontal="center"/>
    </xf>
    <xf numFmtId="0" fontId="4" fillId="0" borderId="12" xfId="30" applyFont="1" applyFill="1" applyBorder="1" applyAlignment="1"/>
    <xf numFmtId="0" fontId="4" fillId="0" borderId="12" xfId="30" applyFont="1" applyFill="1" applyBorder="1" applyAlignment="1" applyProtection="1">
      <alignment horizontal="left" vertical="top"/>
      <protection locked="0"/>
    </xf>
    <xf numFmtId="3" fontId="3" fillId="3" borderId="3" xfId="2" applyNumberFormat="1" applyFont="1" applyFill="1" applyBorder="1" applyAlignment="1">
      <alignment horizontal="center"/>
    </xf>
    <xf numFmtId="43" fontId="3" fillId="0" borderId="0" xfId="1" applyFont="1"/>
    <xf numFmtId="43" fontId="2" fillId="0" borderId="1" xfId="1" applyFont="1" applyBorder="1" applyAlignment="1">
      <alignment horizontal="center"/>
    </xf>
    <xf numFmtId="43" fontId="9" fillId="0" borderId="7" xfId="1" applyFont="1" applyFill="1" applyBorder="1" applyAlignment="1">
      <alignment horizontal="center" vertical="center" shrinkToFit="1"/>
    </xf>
    <xf numFmtId="43" fontId="3" fillId="0" borderId="10" xfId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2" fillId="3" borderId="1" xfId="1" applyFont="1" applyFill="1" applyBorder="1" applyAlignment="1">
      <alignment horizontal="center"/>
    </xf>
    <xf numFmtId="43" fontId="2" fillId="3" borderId="4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5" fillId="0" borderId="3" xfId="2" applyFont="1" applyBorder="1" applyAlignment="1">
      <alignment horizontal="center"/>
    </xf>
    <xf numFmtId="0" fontId="35" fillId="0" borderId="7" xfId="2" applyFont="1" applyBorder="1" applyAlignment="1">
      <alignment horizontal="center" shrinkToFit="1"/>
    </xf>
    <xf numFmtId="0" fontId="35" fillId="0" borderId="4" xfId="2" applyFont="1" applyBorder="1" applyAlignment="1">
      <alignment horizontal="center"/>
    </xf>
    <xf numFmtId="43" fontId="34" fillId="0" borderId="3" xfId="1" applyNumberFormat="1" applyFont="1" applyBorder="1"/>
    <xf numFmtId="0" fontId="34" fillId="0" borderId="1" xfId="36" applyFont="1" applyBorder="1"/>
    <xf numFmtId="0" fontId="34" fillId="0" borderId="7" xfId="36" applyFont="1" applyBorder="1" applyAlignment="1">
      <alignment horizontal="center"/>
    </xf>
    <xf numFmtId="187" fontId="3" fillId="0" borderId="0" xfId="1" applyNumberFormat="1" applyFont="1" applyFill="1"/>
    <xf numFmtId="43" fontId="3" fillId="0" borderId="0" xfId="1" applyNumberFormat="1" applyFont="1" applyFill="1"/>
    <xf numFmtId="0" fontId="34" fillId="0" borderId="3" xfId="0" applyFont="1" applyBorder="1"/>
    <xf numFmtId="43" fontId="2" fillId="0" borderId="2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1" xfId="1" applyNumberFormat="1" applyFont="1" applyFill="1" applyBorder="1" applyAlignment="1">
      <alignment horizontal="center"/>
    </xf>
    <xf numFmtId="43" fontId="2" fillId="0" borderId="5" xfId="1" applyNumberFormat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4" xfId="1" applyNumberFormat="1" applyFont="1" applyFill="1" applyBorder="1" applyAlignment="1">
      <alignment horizontal="center"/>
    </xf>
    <xf numFmtId="43" fontId="2" fillId="0" borderId="8" xfId="1" applyNumberFormat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7" xfId="1" applyNumberFormat="1" applyFont="1" applyFill="1" applyBorder="1" applyAlignment="1">
      <alignment horizontal="center"/>
    </xf>
    <xf numFmtId="187" fontId="2" fillId="0" borderId="7" xfId="1" applyNumberFormat="1" applyFont="1" applyFill="1" applyBorder="1" applyAlignment="1">
      <alignment horizontal="center"/>
    </xf>
    <xf numFmtId="43" fontId="2" fillId="0" borderId="10" xfId="1" applyNumberFormat="1" applyFont="1" applyFill="1" applyBorder="1" applyAlignment="1">
      <alignment horizontal="right"/>
    </xf>
    <xf numFmtId="187" fontId="3" fillId="0" borderId="10" xfId="1" applyNumberFormat="1" applyFont="1" applyFill="1" applyBorder="1"/>
    <xf numFmtId="43" fontId="3" fillId="0" borderId="12" xfId="1" applyNumberFormat="1" applyFont="1" applyFill="1" applyBorder="1" applyAlignment="1">
      <alignment horizontal="right"/>
    </xf>
    <xf numFmtId="43" fontId="3" fillId="0" borderId="12" xfId="1" applyFont="1" applyFill="1" applyBorder="1" applyAlignment="1">
      <alignment horizontal="right" vertical="top"/>
    </xf>
    <xf numFmtId="43" fontId="3" fillId="0" borderId="12" xfId="1" applyNumberFormat="1" applyFont="1" applyFill="1" applyBorder="1"/>
    <xf numFmtId="43" fontId="3" fillId="0" borderId="12" xfId="1" applyFont="1" applyFill="1" applyBorder="1" applyAlignment="1">
      <alignment horizontal="right"/>
    </xf>
    <xf numFmtId="187" fontId="4" fillId="0" borderId="12" xfId="1" applyNumberFormat="1" applyFont="1" applyFill="1" applyBorder="1" applyAlignment="1">
      <alignment horizontal="center"/>
    </xf>
    <xf numFmtId="43" fontId="3" fillId="0" borderId="12" xfId="1" applyFont="1" applyFill="1" applyBorder="1" applyAlignment="1">
      <alignment horizontal="right" vertical="center"/>
    </xf>
    <xf numFmtId="43" fontId="4" fillId="0" borderId="12" xfId="1" applyFont="1" applyFill="1" applyBorder="1" applyAlignment="1">
      <alignment horizontal="right"/>
    </xf>
    <xf numFmtId="43" fontId="2" fillId="0" borderId="12" xfId="1" applyNumberFormat="1" applyFont="1" applyFill="1" applyBorder="1"/>
    <xf numFmtId="187" fontId="4" fillId="0" borderId="12" xfId="0" applyNumberFormat="1" applyFont="1" applyFill="1" applyBorder="1"/>
    <xf numFmtId="43" fontId="4" fillId="0" borderId="12" xfId="1" applyNumberFormat="1" applyFont="1" applyFill="1" applyBorder="1" applyAlignment="1">
      <alignment horizontal="right"/>
    </xf>
    <xf numFmtId="43" fontId="4" fillId="0" borderId="12" xfId="3" applyNumberFormat="1" applyFont="1" applyFill="1" applyBorder="1" applyAlignment="1">
      <alignment horizontal="right"/>
    </xf>
    <xf numFmtId="43" fontId="3" fillId="0" borderId="12" xfId="1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/>
    </xf>
    <xf numFmtId="43" fontId="3" fillId="0" borderId="12" xfId="3" applyNumberFormat="1" applyFont="1" applyFill="1" applyBorder="1" applyAlignment="1">
      <alignment horizontal="center" vertical="center"/>
    </xf>
    <xf numFmtId="43" fontId="2" fillId="0" borderId="12" xfId="1" applyNumberFormat="1" applyFont="1" applyFill="1" applyBorder="1" applyAlignment="1">
      <alignment horizontal="center"/>
    </xf>
    <xf numFmtId="43" fontId="2" fillId="0" borderId="12" xfId="3" applyNumberFormat="1" applyFont="1" applyFill="1" applyBorder="1" applyAlignment="1">
      <alignment horizontal="center"/>
    </xf>
    <xf numFmtId="43" fontId="4" fillId="0" borderId="12" xfId="1" applyNumberFormat="1" applyFont="1" applyFill="1" applyBorder="1" applyAlignment="1">
      <alignment horizontal="center" vertical="top"/>
    </xf>
    <xf numFmtId="43" fontId="4" fillId="0" borderId="12" xfId="1" applyFont="1" applyFill="1" applyBorder="1" applyAlignment="1">
      <alignment horizontal="right" vertical="top"/>
    </xf>
    <xf numFmtId="43" fontId="4" fillId="0" borderId="12" xfId="1" applyNumberFormat="1" applyFont="1" applyFill="1" applyBorder="1" applyAlignment="1">
      <alignment horizontal="center"/>
    </xf>
    <xf numFmtId="43" fontId="3" fillId="0" borderId="0" xfId="1" applyNumberFormat="1" applyFont="1" applyFill="1" applyAlignment="1">
      <alignment horizontal="right"/>
    </xf>
    <xf numFmtId="43" fontId="3" fillId="0" borderId="0" xfId="1" applyFont="1" applyFill="1" applyAlignment="1">
      <alignment horizontal="right"/>
    </xf>
    <xf numFmtId="43" fontId="2" fillId="0" borderId="7" xfId="1" applyNumberFormat="1" applyFont="1" applyFill="1" applyBorder="1" applyAlignment="1"/>
    <xf numFmtId="43" fontId="3" fillId="0" borderId="10" xfId="1" applyNumberFormat="1" applyFont="1" applyFill="1" applyBorder="1"/>
    <xf numFmtId="0" fontId="4" fillId="0" borderId="32" xfId="32" applyFont="1" applyBorder="1" applyAlignment="1">
      <alignment horizontal="center" wrapText="1"/>
    </xf>
    <xf numFmtId="0" fontId="4" fillId="0" borderId="32" xfId="32" applyFont="1" applyBorder="1" applyAlignment="1">
      <alignment wrapText="1"/>
    </xf>
    <xf numFmtId="0" fontId="4" fillId="0" borderId="32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4" fontId="10" fillId="0" borderId="0" xfId="32" applyNumberFormat="1" applyFont="1" applyAlignment="1">
      <alignment wrapText="1"/>
    </xf>
    <xf numFmtId="0" fontId="10" fillId="0" borderId="0" xfId="32" applyFont="1" applyAlignment="1">
      <alignment wrapText="1"/>
    </xf>
    <xf numFmtId="0" fontId="4" fillId="0" borderId="32" xfId="0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 wrapText="1"/>
    </xf>
    <xf numFmtId="4" fontId="10" fillId="0" borderId="32" xfId="0" applyNumberFormat="1" applyFont="1" applyBorder="1" applyAlignment="1">
      <alignment horizontal="center" vertical="center" wrapText="1"/>
    </xf>
    <xf numFmtId="0" fontId="4" fillId="0" borderId="58" xfId="30" applyFont="1" applyBorder="1" applyAlignment="1">
      <alignment horizontal="center" vertical="center"/>
    </xf>
    <xf numFmtId="0" fontId="4" fillId="0" borderId="58" xfId="30" applyFont="1" applyBorder="1"/>
    <xf numFmtId="0" fontId="4" fillId="22" borderId="58" xfId="30" applyFont="1" applyFill="1" applyBorder="1" applyAlignment="1">
      <alignment horizontal="center"/>
    </xf>
    <xf numFmtId="0" fontId="4" fillId="10" borderId="58" xfId="30" applyFont="1" applyFill="1" applyBorder="1" applyAlignment="1"/>
    <xf numFmtId="0" fontId="4" fillId="10" borderId="58" xfId="30" applyFont="1" applyFill="1" applyBorder="1" applyAlignment="1">
      <alignment horizontal="center"/>
    </xf>
    <xf numFmtId="0" fontId="4" fillId="0" borderId="58" xfId="30" applyFont="1" applyBorder="1" applyAlignment="1">
      <alignment horizontal="center"/>
    </xf>
    <xf numFmtId="0" fontId="4" fillId="10" borderId="58" xfId="30" applyFont="1" applyFill="1" applyBorder="1" applyAlignment="1">
      <alignment horizontal="right"/>
    </xf>
    <xf numFmtId="4" fontId="4" fillId="0" borderId="65" xfId="30" applyNumberFormat="1" applyFont="1" applyBorder="1" applyAlignment="1"/>
    <xf numFmtId="0" fontId="47" fillId="0" borderId="66" xfId="2" applyFont="1" applyBorder="1"/>
    <xf numFmtId="0" fontId="4" fillId="0" borderId="32" xfId="30" applyFont="1" applyBorder="1" applyAlignment="1">
      <alignment horizontal="center" vertical="center"/>
    </xf>
    <xf numFmtId="0" fontId="10" fillId="0" borderId="32" xfId="30" applyFont="1" applyBorder="1" applyAlignment="1">
      <alignment horizontal="center"/>
    </xf>
    <xf numFmtId="0" fontId="10" fillId="23" borderId="32" xfId="30" applyFont="1" applyFill="1" applyBorder="1" applyAlignment="1">
      <alignment horizontal="center"/>
    </xf>
    <xf numFmtId="0" fontId="4" fillId="0" borderId="32" xfId="30" applyFont="1" applyBorder="1" applyAlignment="1"/>
    <xf numFmtId="0" fontId="3" fillId="0" borderId="32" xfId="30" applyFont="1" applyBorder="1" applyAlignment="1"/>
    <xf numFmtId="0" fontId="10" fillId="0" borderId="32" xfId="30" applyFont="1" applyBorder="1" applyAlignment="1"/>
    <xf numFmtId="4" fontId="4" fillId="0" borderId="60" xfId="30" applyNumberFormat="1" applyFont="1" applyBorder="1" applyAlignment="1"/>
    <xf numFmtId="0" fontId="47" fillId="0" borderId="67" xfId="2" applyFont="1" applyBorder="1"/>
    <xf numFmtId="0" fontId="4" fillId="0" borderId="32" xfId="30" applyFont="1" applyFill="1" applyBorder="1" applyAlignment="1">
      <alignment horizontal="center" vertical="center"/>
    </xf>
    <xf numFmtId="0" fontId="4" fillId="0" borderId="32" xfId="30" applyFont="1" applyBorder="1" applyAlignment="1">
      <alignment horizontal="left" wrapText="1"/>
    </xf>
    <xf numFmtId="0" fontId="3" fillId="0" borderId="32" xfId="30" applyFont="1" applyBorder="1" applyAlignment="1">
      <alignment horizontal="center" vertical="center"/>
    </xf>
    <xf numFmtId="3" fontId="4" fillId="0" borderId="32" xfId="30" applyNumberFormat="1" applyFont="1" applyBorder="1" applyAlignment="1">
      <alignment horizontal="right" vertical="center"/>
    </xf>
    <xf numFmtId="0" fontId="48" fillId="0" borderId="67" xfId="2" applyFont="1" applyFill="1" applyBorder="1"/>
    <xf numFmtId="0" fontId="49" fillId="0" borderId="67" xfId="2" applyFont="1" applyFill="1" applyBorder="1"/>
    <xf numFmtId="0" fontId="49" fillId="0" borderId="67" xfId="2" applyFont="1" applyBorder="1"/>
    <xf numFmtId="0" fontId="4" fillId="23" borderId="32" xfId="30" applyFont="1" applyFill="1" applyBorder="1" applyAlignment="1">
      <alignment horizontal="center" wrapText="1"/>
    </xf>
    <xf numFmtId="0" fontId="4" fillId="0" borderId="32" xfId="30" applyFont="1" applyBorder="1" applyAlignment="1">
      <alignment horizontal="right" vertical="center"/>
    </xf>
    <xf numFmtId="0" fontId="4" fillId="24" borderId="32" xfId="30" applyFont="1" applyFill="1" applyBorder="1" applyAlignment="1">
      <alignment horizontal="left" wrapText="1"/>
    </xf>
    <xf numFmtId="0" fontId="4" fillId="25" borderId="32" xfId="30" applyFont="1" applyFill="1" applyBorder="1" applyAlignment="1">
      <alignment horizontal="center" wrapText="1"/>
    </xf>
    <xf numFmtId="0" fontId="4" fillId="3" borderId="32" xfId="30" applyFont="1" applyFill="1" applyBorder="1" applyAlignment="1">
      <alignment horizontal="center" vertical="center"/>
    </xf>
    <xf numFmtId="0" fontId="4" fillId="12" borderId="32" xfId="30" applyFont="1" applyFill="1" applyBorder="1" applyAlignment="1">
      <alignment horizontal="left" wrapText="1"/>
    </xf>
    <xf numFmtId="0" fontId="3" fillId="3" borderId="32" xfId="30" applyFont="1" applyFill="1" applyBorder="1" applyAlignment="1">
      <alignment horizontal="center" vertical="center"/>
    </xf>
    <xf numFmtId="0" fontId="9" fillId="0" borderId="32" xfId="30" applyFont="1" applyBorder="1" applyAlignment="1">
      <alignment horizontal="left" wrapText="1"/>
    </xf>
    <xf numFmtId="0" fontId="49" fillId="0" borderId="59" xfId="2" applyFont="1" applyBorder="1"/>
    <xf numFmtId="0" fontId="10" fillId="0" borderId="32" xfId="30" applyFont="1" applyFill="1" applyBorder="1" applyAlignment="1">
      <alignment horizontal="center" vertical="center"/>
    </xf>
    <xf numFmtId="0" fontId="10" fillId="0" borderId="32" xfId="30" applyFont="1" applyBorder="1" applyAlignment="1">
      <alignment horizontal="center" vertical="center"/>
    </xf>
    <xf numFmtId="0" fontId="10" fillId="0" borderId="32" xfId="30" applyFont="1" applyBorder="1" applyAlignment="1">
      <alignment horizontal="right" vertical="center"/>
    </xf>
    <xf numFmtId="0" fontId="50" fillId="0" borderId="67" xfId="2" applyFont="1" applyFill="1" applyBorder="1"/>
    <xf numFmtId="3" fontId="10" fillId="0" borderId="32" xfId="30" applyNumberFormat="1" applyFont="1" applyBorder="1" applyAlignment="1">
      <alignment horizontal="right" vertical="center"/>
    </xf>
    <xf numFmtId="0" fontId="4" fillId="26" borderId="32" xfId="30" applyFont="1" applyFill="1" applyBorder="1" applyAlignment="1">
      <alignment horizontal="center" wrapText="1"/>
    </xf>
    <xf numFmtId="0" fontId="8" fillId="0" borderId="59" xfId="2" applyFont="1" applyBorder="1"/>
    <xf numFmtId="0" fontId="4" fillId="0" borderId="32" xfId="30" applyFont="1" applyFill="1" applyBorder="1" applyAlignment="1">
      <alignment horizontal="left" wrapText="1"/>
    </xf>
    <xf numFmtId="0" fontId="3" fillId="0" borderId="32" xfId="30" applyFont="1" applyFill="1" applyBorder="1" applyAlignment="1">
      <alignment horizontal="center" vertical="center"/>
    </xf>
    <xf numFmtId="3" fontId="10" fillId="0" borderId="32" xfId="30" applyNumberFormat="1" applyFont="1" applyFill="1" applyBorder="1" applyAlignment="1">
      <alignment horizontal="right" vertical="center"/>
    </xf>
    <xf numFmtId="4" fontId="4" fillId="0" borderId="60" xfId="30" applyNumberFormat="1" applyFont="1" applyFill="1" applyBorder="1" applyAlignment="1"/>
    <xf numFmtId="0" fontId="9" fillId="2" borderId="32" xfId="30" applyFont="1" applyFill="1" applyBorder="1" applyAlignment="1">
      <alignment horizontal="center" wrapText="1"/>
    </xf>
    <xf numFmtId="0" fontId="4" fillId="23" borderId="32" xfId="30" applyFont="1" applyFill="1" applyBorder="1" applyAlignment="1">
      <alignment horizontal="center"/>
    </xf>
    <xf numFmtId="3" fontId="4" fillId="0" borderId="32" xfId="30" applyNumberFormat="1" applyFont="1" applyFill="1" applyBorder="1" applyAlignment="1">
      <alignment horizontal="right" vertical="center"/>
    </xf>
    <xf numFmtId="0" fontId="49" fillId="0" borderId="32" xfId="2" applyFont="1" applyBorder="1"/>
    <xf numFmtId="0" fontId="49" fillId="0" borderId="32" xfId="2" applyFont="1" applyBorder="1" applyAlignment="1">
      <alignment horizontal="center"/>
    </xf>
    <xf numFmtId="0" fontId="48" fillId="0" borderId="32" xfId="2" applyFont="1" applyFill="1" applyBorder="1"/>
    <xf numFmtId="0" fontId="49" fillId="0" borderId="32" xfId="2" applyFont="1" applyFill="1" applyBorder="1"/>
    <xf numFmtId="4" fontId="54" fillId="0" borderId="32" xfId="2" applyNumberFormat="1" applyFont="1" applyBorder="1"/>
    <xf numFmtId="0" fontId="2" fillId="0" borderId="10" xfId="2" applyNumberFormat="1" applyFont="1" applyBorder="1" applyAlignment="1">
      <alignment horizontal="center" vertical="center" textRotation="90"/>
    </xf>
    <xf numFmtId="0" fontId="3" fillId="0" borderId="23" xfId="2" applyNumberFormat="1" applyFont="1" applyBorder="1" applyAlignment="1">
      <alignment horizontal="center"/>
    </xf>
    <xf numFmtId="0" fontId="3" fillId="0" borderId="23" xfId="2" applyNumberFormat="1" applyFont="1" applyBorder="1" applyAlignment="1">
      <alignment horizontal="center" vertical="center"/>
    </xf>
    <xf numFmtId="0" fontId="3" fillId="0" borderId="23" xfId="2" applyNumberFormat="1" applyFont="1" applyBorder="1" applyAlignment="1">
      <alignment horizontal="center" vertical="center" wrapText="1"/>
    </xf>
    <xf numFmtId="0" fontId="3" fillId="0" borderId="0" xfId="2" applyNumberFormat="1" applyFont="1" applyAlignment="1">
      <alignment horizontal="center"/>
    </xf>
    <xf numFmtId="0" fontId="3" fillId="0" borderId="16" xfId="2" applyNumberFormat="1" applyFont="1" applyBorder="1" applyAlignment="1">
      <alignment horizontal="center"/>
    </xf>
    <xf numFmtId="0" fontId="3" fillId="3" borderId="12" xfId="2" applyNumberFormat="1" applyFont="1" applyFill="1" applyBorder="1" applyAlignment="1">
      <alignment horizontal="center"/>
    </xf>
    <xf numFmtId="0" fontId="3" fillId="3" borderId="16" xfId="2" applyNumberFormat="1" applyFont="1" applyFill="1" applyBorder="1" applyAlignment="1">
      <alignment horizontal="center"/>
    </xf>
    <xf numFmtId="0" fontId="3" fillId="3" borderId="11" xfId="2" applyNumberFormat="1" applyFont="1" applyFill="1" applyBorder="1" applyAlignment="1">
      <alignment horizontal="center"/>
    </xf>
    <xf numFmtId="0" fontId="2" fillId="0" borderId="10" xfId="2" applyNumberFormat="1" applyFont="1" applyBorder="1" applyAlignment="1">
      <alignment horizontal="center" vertical="center"/>
    </xf>
    <xf numFmtId="187" fontId="3" fillId="0" borderId="12" xfId="1" applyNumberFormat="1" applyFont="1" applyBorder="1"/>
    <xf numFmtId="44" fontId="3" fillId="3" borderId="12" xfId="2" applyNumberFormat="1" applyFont="1" applyFill="1" applyBorder="1" applyAlignment="1">
      <alignment shrinkToFit="1"/>
    </xf>
    <xf numFmtId="44" fontId="3" fillId="3" borderId="16" xfId="2" applyNumberFormat="1" applyFont="1" applyFill="1" applyBorder="1" applyAlignment="1">
      <alignment shrinkToFit="1"/>
    </xf>
    <xf numFmtId="44" fontId="3" fillId="3" borderId="11" xfId="2" applyNumberFormat="1" applyFont="1" applyFill="1" applyBorder="1" applyAlignment="1">
      <alignment shrinkToFit="1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/>
    </xf>
    <xf numFmtId="43" fontId="4" fillId="3" borderId="12" xfId="1" applyFont="1" applyFill="1" applyBorder="1" applyAlignment="1">
      <alignment vertical="center"/>
    </xf>
    <xf numFmtId="187" fontId="4" fillId="3" borderId="12" xfId="1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187" fontId="4" fillId="3" borderId="12" xfId="1" applyNumberFormat="1" applyFont="1" applyFill="1" applyBorder="1"/>
    <xf numFmtId="43" fontId="4" fillId="3" borderId="12" xfId="1" applyFont="1" applyFill="1" applyBorder="1"/>
    <xf numFmtId="187" fontId="4" fillId="3" borderId="12" xfId="0" applyNumberFormat="1" applyFont="1" applyFill="1" applyBorder="1" applyAlignment="1">
      <alignment vertical="center"/>
    </xf>
    <xf numFmtId="43" fontId="4" fillId="3" borderId="12" xfId="1" applyFont="1" applyFill="1" applyBorder="1" applyAlignment="1">
      <alignment horizontal="center" vertical="center" wrapText="1"/>
    </xf>
    <xf numFmtId="187" fontId="3" fillId="3" borderId="12" xfId="0" applyNumberFormat="1" applyFont="1" applyFill="1" applyBorder="1"/>
    <xf numFmtId="187" fontId="4" fillId="3" borderId="12" xfId="1" applyNumberFormat="1" applyFont="1" applyFill="1" applyBorder="1" applyAlignment="1">
      <alignment horizontal="left" vertical="center"/>
    </xf>
    <xf numFmtId="187" fontId="4" fillId="3" borderId="12" xfId="0" applyNumberFormat="1" applyFont="1" applyFill="1" applyBorder="1" applyAlignment="1">
      <alignment horizontal="left" vertical="center"/>
    </xf>
    <xf numFmtId="43" fontId="4" fillId="3" borderId="12" xfId="1" applyFont="1" applyFill="1" applyBorder="1" applyAlignment="1">
      <alignment horizontal="left" vertical="center"/>
    </xf>
    <xf numFmtId="0" fontId="4" fillId="9" borderId="12" xfId="0" applyNumberFormat="1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left" vertical="center" wrapText="1"/>
    </xf>
    <xf numFmtId="5" fontId="4" fillId="9" borderId="12" xfId="0" applyNumberFormat="1" applyFont="1" applyFill="1" applyBorder="1" applyAlignment="1" applyProtection="1">
      <alignment horizontal="right" vertical="center" wrapText="1"/>
    </xf>
    <xf numFmtId="0" fontId="4" fillId="9" borderId="12" xfId="0" applyNumberFormat="1" applyFont="1" applyFill="1" applyBorder="1" applyAlignment="1" applyProtection="1">
      <alignment horizontal="right" vertical="center" wrapText="1"/>
    </xf>
    <xf numFmtId="187" fontId="4" fillId="3" borderId="12" xfId="0" applyNumberFormat="1" applyFont="1" applyFill="1" applyBorder="1"/>
    <xf numFmtId="187" fontId="4" fillId="3" borderId="12" xfId="0" applyNumberFormat="1" applyFont="1" applyFill="1" applyBorder="1" applyAlignment="1">
      <alignment horizontal="left"/>
    </xf>
    <xf numFmtId="0" fontId="4" fillId="3" borderId="12" xfId="0" applyFont="1" applyFill="1" applyBorder="1" applyAlignment="1">
      <alignment horizontal="center" vertical="center" textRotation="90"/>
    </xf>
    <xf numFmtId="43" fontId="4" fillId="3" borderId="12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vertical="center" wrapText="1"/>
    </xf>
    <xf numFmtId="189" fontId="4" fillId="3" borderId="12" xfId="1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187" fontId="4" fillId="0" borderId="12" xfId="0" applyNumberFormat="1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187" fontId="4" fillId="0" borderId="12" xfId="1" applyNumberFormat="1" applyFont="1" applyFill="1" applyBorder="1"/>
    <xf numFmtId="43" fontId="4" fillId="0" borderId="12" xfId="1" applyFont="1" applyFill="1" applyBorder="1"/>
    <xf numFmtId="0" fontId="2" fillId="3" borderId="10" xfId="2" applyFont="1" applyFill="1" applyBorder="1" applyAlignment="1">
      <alignment horizontal="center" vertical="center" textRotation="90"/>
    </xf>
    <xf numFmtId="0" fontId="2" fillId="3" borderId="36" xfId="2" applyFont="1" applyFill="1" applyBorder="1" applyAlignment="1"/>
    <xf numFmtId="0" fontId="2" fillId="3" borderId="10" xfId="2" applyFont="1" applyFill="1" applyBorder="1" applyAlignment="1">
      <alignment wrapText="1"/>
    </xf>
    <xf numFmtId="0" fontId="2" fillId="3" borderId="36" xfId="2" applyFont="1" applyFill="1" applyBorder="1" applyAlignment="1">
      <alignment wrapText="1"/>
    </xf>
    <xf numFmtId="3" fontId="9" fillId="3" borderId="10" xfId="5" applyNumberFormat="1" applyFont="1" applyFill="1" applyBorder="1" applyAlignment="1">
      <alignment horizontal="center" vertical="center" wrapText="1" shrinkToFit="1"/>
    </xf>
    <xf numFmtId="0" fontId="2" fillId="3" borderId="37" xfId="2" applyFont="1" applyFill="1" applyBorder="1" applyAlignment="1">
      <alignment horizontal="center"/>
    </xf>
    <xf numFmtId="0" fontId="3" fillId="13" borderId="10" xfId="6" applyFont="1" applyFill="1" applyBorder="1" applyAlignment="1">
      <alignment horizontal="center"/>
    </xf>
    <xf numFmtId="0" fontId="3" fillId="13" borderId="10" xfId="6" applyFont="1" applyFill="1" applyBorder="1"/>
    <xf numFmtId="4" fontId="3" fillId="13" borderId="10" xfId="6" applyNumberFormat="1" applyFont="1" applyFill="1" applyBorder="1" applyAlignment="1">
      <alignment horizontal="center" shrinkToFit="1"/>
    </xf>
    <xf numFmtId="0" fontId="3" fillId="13" borderId="10" xfId="6" applyFont="1" applyFill="1" applyBorder="1" applyAlignment="1">
      <alignment horizontal="center" shrinkToFit="1"/>
    </xf>
    <xf numFmtId="3" fontId="3" fillId="13" borderId="10" xfId="6" applyNumberFormat="1" applyFont="1" applyFill="1" applyBorder="1" applyAlignment="1">
      <alignment horizontal="center"/>
    </xf>
    <xf numFmtId="194" fontId="3" fillId="14" borderId="10" xfId="6" applyNumberFormat="1" applyFont="1" applyFill="1" applyBorder="1" applyAlignment="1">
      <alignment horizontal="center"/>
    </xf>
    <xf numFmtId="3" fontId="3" fillId="15" borderId="10" xfId="6" applyNumberFormat="1" applyFont="1" applyFill="1" applyBorder="1" applyAlignment="1">
      <alignment horizontal="center"/>
    </xf>
    <xf numFmtId="194" fontId="3" fillId="3" borderId="10" xfId="2" applyNumberFormat="1" applyFont="1" applyFill="1" applyBorder="1"/>
    <xf numFmtId="4" fontId="3" fillId="16" borderId="10" xfId="6" applyNumberFormat="1" applyFont="1" applyFill="1" applyBorder="1" applyAlignment="1">
      <alignment horizontal="center"/>
    </xf>
    <xf numFmtId="4" fontId="3" fillId="3" borderId="10" xfId="2" applyNumberFormat="1" applyFont="1" applyFill="1" applyBorder="1" applyAlignment="1">
      <alignment horizontal="right"/>
    </xf>
    <xf numFmtId="0" fontId="3" fillId="13" borderId="12" xfId="6" applyFont="1" applyFill="1" applyBorder="1" applyAlignment="1">
      <alignment horizontal="center"/>
    </xf>
    <xf numFmtId="0" fontId="3" fillId="13" borderId="12" xfId="6" applyFont="1" applyFill="1" applyBorder="1" applyAlignment="1"/>
    <xf numFmtId="3" fontId="3" fillId="13" borderId="12" xfId="6" applyNumberFormat="1" applyFont="1" applyFill="1" applyBorder="1" applyAlignment="1">
      <alignment horizontal="center" shrinkToFit="1"/>
    </xf>
    <xf numFmtId="0" fontId="3" fillId="13" borderId="12" xfId="6" applyFont="1" applyFill="1" applyBorder="1" applyAlignment="1">
      <alignment horizontal="center" shrinkToFit="1"/>
    </xf>
    <xf numFmtId="3" fontId="3" fillId="13" borderId="12" xfId="6" applyNumberFormat="1" applyFont="1" applyFill="1" applyBorder="1" applyAlignment="1">
      <alignment horizontal="center"/>
    </xf>
    <xf numFmtId="194" fontId="3" fillId="14" borderId="12" xfId="6" applyNumberFormat="1" applyFont="1" applyFill="1" applyBorder="1" applyAlignment="1">
      <alignment horizontal="center"/>
    </xf>
    <xf numFmtId="3" fontId="3" fillId="15" borderId="12" xfId="6" applyNumberFormat="1" applyFont="1" applyFill="1" applyBorder="1" applyAlignment="1">
      <alignment horizontal="center"/>
    </xf>
    <xf numFmtId="194" fontId="3" fillId="3" borderId="12" xfId="2" applyNumberFormat="1" applyFont="1" applyFill="1" applyBorder="1"/>
    <xf numFmtId="4" fontId="3" fillId="16" borderId="12" xfId="6" applyNumberFormat="1" applyFont="1" applyFill="1" applyBorder="1" applyAlignment="1">
      <alignment horizontal="center"/>
    </xf>
    <xf numFmtId="0" fontId="3" fillId="13" borderId="12" xfId="6" applyFont="1" applyFill="1" applyBorder="1"/>
    <xf numFmtId="3" fontId="3" fillId="14" borderId="12" xfId="6" applyNumberFormat="1" applyFont="1" applyFill="1" applyBorder="1" applyAlignment="1">
      <alignment horizontal="center"/>
    </xf>
    <xf numFmtId="0" fontId="3" fillId="14" borderId="12" xfId="6" applyFont="1" applyFill="1" applyBorder="1" applyAlignment="1">
      <alignment horizontal="center"/>
    </xf>
    <xf numFmtId="4" fontId="3" fillId="13" borderId="12" xfId="6" applyNumberFormat="1" applyFont="1" applyFill="1" applyBorder="1" applyAlignment="1">
      <alignment horizontal="center"/>
    </xf>
    <xf numFmtId="0" fontId="3" fillId="17" borderId="12" xfId="6" applyFont="1" applyFill="1" applyBorder="1"/>
    <xf numFmtId="3" fontId="3" fillId="17" borderId="12" xfId="6" applyNumberFormat="1" applyFont="1" applyFill="1" applyBorder="1" applyAlignment="1">
      <alignment horizontal="center"/>
    </xf>
    <xf numFmtId="3" fontId="3" fillId="17" borderId="12" xfId="6" applyNumberFormat="1" applyFont="1" applyFill="1" applyBorder="1" applyAlignment="1">
      <alignment horizontal="center" shrinkToFit="1"/>
    </xf>
    <xf numFmtId="0" fontId="3" fillId="17" borderId="12" xfId="6" applyFont="1" applyFill="1" applyBorder="1" applyAlignment="1">
      <alignment horizontal="center" shrinkToFit="1"/>
    </xf>
    <xf numFmtId="0" fontId="3" fillId="17" borderId="12" xfId="6" applyFont="1" applyFill="1" applyBorder="1" applyAlignment="1">
      <alignment horizontal="center"/>
    </xf>
    <xf numFmtId="0" fontId="3" fillId="18" borderId="12" xfId="6" applyFont="1" applyFill="1" applyBorder="1" applyAlignment="1">
      <alignment horizontal="center"/>
    </xf>
    <xf numFmtId="3" fontId="3" fillId="18" borderId="12" xfId="6" applyNumberFormat="1" applyFont="1" applyFill="1" applyBorder="1" applyAlignment="1">
      <alignment horizontal="center" shrinkToFit="1"/>
    </xf>
    <xf numFmtId="0" fontId="3" fillId="18" borderId="12" xfId="6" applyFont="1" applyFill="1" applyBorder="1" applyAlignment="1">
      <alignment horizontal="center" shrinkToFit="1"/>
    </xf>
    <xf numFmtId="3" fontId="3" fillId="18" borderId="12" xfId="6" applyNumberFormat="1" applyFont="1" applyFill="1" applyBorder="1" applyAlignment="1">
      <alignment horizontal="center"/>
    </xf>
    <xf numFmtId="4" fontId="3" fillId="18" borderId="12" xfId="6" applyNumberFormat="1" applyFont="1" applyFill="1" applyBorder="1" applyAlignment="1">
      <alignment horizontal="center"/>
    </xf>
    <xf numFmtId="0" fontId="3" fillId="14" borderId="12" xfId="6" applyFont="1" applyFill="1" applyBorder="1"/>
    <xf numFmtId="0" fontId="3" fillId="14" borderId="12" xfId="6" applyFont="1" applyFill="1" applyBorder="1" applyAlignment="1">
      <alignment horizontal="center" shrinkToFit="1"/>
    </xf>
    <xf numFmtId="4" fontId="3" fillId="14" borderId="12" xfId="6" applyNumberFormat="1" applyFont="1" applyFill="1" applyBorder="1" applyAlignment="1">
      <alignment horizontal="center" shrinkToFit="1"/>
    </xf>
    <xf numFmtId="0" fontId="3" fillId="19" borderId="12" xfId="6" applyFont="1" applyFill="1" applyBorder="1" applyAlignment="1">
      <alignment horizontal="center"/>
    </xf>
    <xf numFmtId="0" fontId="3" fillId="19" borderId="12" xfId="6" applyFont="1" applyFill="1" applyBorder="1" applyAlignment="1"/>
    <xf numFmtId="0" fontId="3" fillId="19" borderId="12" xfId="6" applyFont="1" applyFill="1" applyBorder="1" applyAlignment="1">
      <alignment horizontal="center" shrinkToFit="1"/>
    </xf>
    <xf numFmtId="3" fontId="3" fillId="19" borderId="12" xfId="6" applyNumberFormat="1" applyFont="1" applyFill="1" applyBorder="1" applyAlignment="1">
      <alignment horizontal="center"/>
    </xf>
    <xf numFmtId="4" fontId="3" fillId="19" borderId="12" xfId="6" applyNumberFormat="1" applyFont="1" applyFill="1" applyBorder="1" applyAlignment="1">
      <alignment horizontal="center"/>
    </xf>
    <xf numFmtId="0" fontId="3" fillId="19" borderId="12" xfId="6" applyFont="1" applyFill="1" applyBorder="1"/>
    <xf numFmtId="0" fontId="3" fillId="14" borderId="12" xfId="6" applyFont="1" applyFill="1" applyBorder="1" applyAlignment="1"/>
    <xf numFmtId="4" fontId="3" fillId="14" borderId="12" xfId="6" applyNumberFormat="1" applyFont="1" applyFill="1" applyBorder="1" applyAlignment="1">
      <alignment horizontal="center"/>
    </xf>
    <xf numFmtId="0" fontId="3" fillId="13" borderId="12" xfId="6" applyFont="1" applyFill="1" applyBorder="1" applyAlignment="1">
      <alignment shrinkToFit="1"/>
    </xf>
    <xf numFmtId="0" fontId="3" fillId="19" borderId="12" xfId="6" applyFont="1" applyFill="1" applyBorder="1" applyAlignment="1">
      <alignment shrinkToFit="1"/>
    </xf>
    <xf numFmtId="1" fontId="3" fillId="14" borderId="12" xfId="6" applyNumberFormat="1" applyFont="1" applyFill="1" applyBorder="1" applyAlignment="1">
      <alignment horizontal="center"/>
    </xf>
    <xf numFmtId="0" fontId="3" fillId="3" borderId="12" xfId="6" applyFont="1" applyFill="1" applyBorder="1" applyAlignment="1">
      <alignment horizontal="left"/>
    </xf>
    <xf numFmtId="0" fontId="3" fillId="3" borderId="12" xfId="6" applyFont="1" applyFill="1" applyBorder="1" applyAlignment="1">
      <alignment horizontal="center"/>
    </xf>
    <xf numFmtId="3" fontId="3" fillId="3" borderId="12" xfId="6" applyNumberFormat="1" applyFont="1" applyFill="1" applyBorder="1" applyAlignment="1">
      <alignment horizontal="center"/>
    </xf>
    <xf numFmtId="4" fontId="3" fillId="3" borderId="12" xfId="6" applyNumberFormat="1" applyFont="1" applyFill="1" applyBorder="1" applyAlignment="1">
      <alignment horizontal="center"/>
    </xf>
    <xf numFmtId="0" fontId="3" fillId="15" borderId="12" xfId="6" applyFont="1" applyFill="1" applyBorder="1" applyAlignment="1">
      <alignment horizontal="left"/>
    </xf>
    <xf numFmtId="0" fontId="3" fillId="14" borderId="12" xfId="6" applyFont="1" applyFill="1" applyBorder="1" applyAlignment="1">
      <alignment horizontal="left" shrinkToFit="1"/>
    </xf>
    <xf numFmtId="0" fontId="3" fillId="14" borderId="12" xfId="6" applyFont="1" applyFill="1" applyBorder="1" applyAlignment="1">
      <alignment horizontal="left"/>
    </xf>
    <xf numFmtId="0" fontId="3" fillId="3" borderId="12" xfId="6" applyFont="1" applyFill="1" applyBorder="1" applyAlignment="1"/>
    <xf numFmtId="0" fontId="3" fillId="20" borderId="12" xfId="6" applyFont="1" applyFill="1" applyBorder="1" applyAlignment="1">
      <alignment horizontal="center"/>
    </xf>
    <xf numFmtId="0" fontId="3" fillId="20" borderId="12" xfId="6" applyFont="1" applyFill="1" applyBorder="1" applyAlignment="1"/>
    <xf numFmtId="3" fontId="3" fillId="20" borderId="12" xfId="6" applyNumberFormat="1" applyFont="1" applyFill="1" applyBorder="1" applyAlignment="1">
      <alignment horizontal="center"/>
    </xf>
    <xf numFmtId="194" fontId="3" fillId="20" borderId="12" xfId="6" applyNumberFormat="1" applyFont="1" applyFill="1" applyBorder="1" applyAlignment="1">
      <alignment horizontal="center"/>
    </xf>
    <xf numFmtId="4" fontId="3" fillId="20" borderId="12" xfId="6" applyNumberFormat="1" applyFont="1" applyFill="1" applyBorder="1" applyAlignment="1">
      <alignment horizontal="center"/>
    </xf>
    <xf numFmtId="0" fontId="3" fillId="3" borderId="12" xfId="6" applyFont="1" applyFill="1" applyBorder="1"/>
    <xf numFmtId="0" fontId="3" fillId="16" borderId="12" xfId="6" applyFont="1" applyFill="1" applyBorder="1"/>
    <xf numFmtId="0" fontId="3" fillId="16" borderId="12" xfId="6" applyFont="1" applyFill="1" applyBorder="1" applyAlignment="1">
      <alignment horizontal="center"/>
    </xf>
    <xf numFmtId="3" fontId="3" fillId="16" borderId="12" xfId="6" applyNumberFormat="1" applyFont="1" applyFill="1" applyBorder="1" applyAlignment="1">
      <alignment horizontal="center"/>
    </xf>
    <xf numFmtId="0" fontId="3" fillId="13" borderId="12" xfId="6" applyFont="1" applyFill="1" applyBorder="1" applyAlignment="1">
      <alignment horizontal="left"/>
    </xf>
    <xf numFmtId="0" fontId="3" fillId="3" borderId="12" xfId="2" applyFont="1" applyFill="1" applyBorder="1" applyAlignment="1"/>
    <xf numFmtId="0" fontId="4" fillId="0" borderId="17" xfId="2" applyFont="1" applyBorder="1" applyAlignment="1">
      <alignment horizontal="center" vertical="center"/>
    </xf>
    <xf numFmtId="0" fontId="4" fillId="0" borderId="17" xfId="2" applyFont="1" applyBorder="1" applyAlignment="1">
      <alignment vertical="center"/>
    </xf>
    <xf numFmtId="0" fontId="4" fillId="0" borderId="17" xfId="2" applyFont="1" applyBorder="1" applyAlignment="1">
      <alignment horizontal="left" vertical="center"/>
    </xf>
    <xf numFmtId="0" fontId="3" fillId="0" borderId="17" xfId="2" applyFont="1" applyBorder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187" fontId="4" fillId="0" borderId="17" xfId="3" applyNumberFormat="1" applyFont="1" applyBorder="1" applyAlignment="1">
      <alignment horizontal="center" vertical="center"/>
    </xf>
    <xf numFmtId="4" fontId="55" fillId="0" borderId="12" xfId="3" applyNumberFormat="1" applyFont="1" applyFill="1" applyBorder="1" applyAlignment="1">
      <alignment horizontal="right"/>
    </xf>
    <xf numFmtId="0" fontId="3" fillId="0" borderId="3" xfId="2" applyFont="1" applyBorder="1" applyAlignment="1">
      <alignment horizontal="center"/>
    </xf>
    <xf numFmtId="43" fontId="2" fillId="0" borderId="10" xfId="1" applyFont="1" applyFill="1" applyBorder="1" applyAlignment="1">
      <alignment horizontal="right"/>
    </xf>
    <xf numFmtId="43" fontId="2" fillId="0" borderId="10" xfId="1" applyNumberFormat="1" applyFont="1" applyFill="1" applyBorder="1" applyAlignment="1">
      <alignment horizontal="center"/>
    </xf>
    <xf numFmtId="0" fontId="3" fillId="0" borderId="12" xfId="2" applyNumberFormat="1" applyFont="1" applyBorder="1" applyAlignment="1">
      <alignment horizontal="center" vertical="top"/>
    </xf>
    <xf numFmtId="0" fontId="2" fillId="0" borderId="1" xfId="2" applyFont="1" applyFill="1" applyBorder="1" applyAlignment="1">
      <alignment horizontal="center"/>
    </xf>
    <xf numFmtId="0" fontId="2" fillId="3" borderId="0" xfId="2" applyFont="1" applyFill="1" applyAlignment="1">
      <alignment horizontal="center"/>
    </xf>
    <xf numFmtId="0" fontId="2" fillId="3" borderId="1" xfId="2" applyFont="1" applyFill="1" applyBorder="1" applyAlignment="1">
      <alignment horizontal="center"/>
    </xf>
    <xf numFmtId="43" fontId="2" fillId="3" borderId="1" xfId="1" applyNumberFormat="1" applyFont="1" applyFill="1" applyBorder="1" applyAlignment="1">
      <alignment horizontal="center"/>
    </xf>
    <xf numFmtId="43" fontId="2" fillId="3" borderId="4" xfId="1" applyNumberFormat="1" applyFont="1" applyFill="1" applyBorder="1" applyAlignment="1">
      <alignment horizontal="center"/>
    </xf>
    <xf numFmtId="43" fontId="2" fillId="3" borderId="7" xfId="1" applyNumberFormat="1" applyFont="1" applyFill="1" applyBorder="1" applyAlignment="1">
      <alignment horizontal="center"/>
    </xf>
    <xf numFmtId="43" fontId="2" fillId="3" borderId="10" xfId="1" applyNumberFormat="1" applyFont="1" applyFill="1" applyBorder="1" applyAlignment="1">
      <alignment horizontal="center"/>
    </xf>
    <xf numFmtId="43" fontId="3" fillId="3" borderId="12" xfId="1" applyNumberFormat="1" applyFont="1" applyFill="1" applyBorder="1"/>
    <xf numFmtId="43" fontId="2" fillId="3" borderId="12" xfId="1" applyNumberFormat="1" applyFont="1" applyFill="1" applyBorder="1"/>
    <xf numFmtId="43" fontId="3" fillId="3" borderId="0" xfId="1" applyNumberFormat="1" applyFont="1" applyFill="1"/>
    <xf numFmtId="43" fontId="2" fillId="3" borderId="7" xfId="1" applyFont="1" applyFill="1" applyBorder="1"/>
    <xf numFmtId="43" fontId="3" fillId="3" borderId="10" xfId="1" applyFont="1" applyFill="1" applyBorder="1"/>
    <xf numFmtId="43" fontId="2" fillId="3" borderId="0" xfId="1" applyFont="1" applyFill="1"/>
    <xf numFmtId="43" fontId="4" fillId="0" borderId="0" xfId="2" applyNumberFormat="1" applyFont="1" applyAlignment="1">
      <alignment vertical="center"/>
    </xf>
    <xf numFmtId="43" fontId="3" fillId="3" borderId="10" xfId="2" applyNumberFormat="1" applyFont="1" applyFill="1" applyBorder="1"/>
    <xf numFmtId="43" fontId="56" fillId="3" borderId="0" xfId="2" applyNumberFormat="1" applyFont="1" applyFill="1"/>
    <xf numFmtId="194" fontId="3" fillId="0" borderId="10" xfId="2" applyNumberFormat="1" applyFont="1" applyFill="1" applyBorder="1"/>
    <xf numFmtId="194" fontId="3" fillId="0" borderId="12" xfId="2" applyNumberFormat="1" applyFont="1" applyFill="1" applyBorder="1"/>
    <xf numFmtId="0" fontId="3" fillId="0" borderId="12" xfId="2" applyFont="1" applyFill="1" applyBorder="1" applyAlignment="1"/>
    <xf numFmtId="3" fontId="3" fillId="0" borderId="12" xfId="2" applyNumberFormat="1" applyFont="1" applyFill="1" applyBorder="1" applyAlignment="1">
      <alignment horizontal="center"/>
    </xf>
    <xf numFmtId="3" fontId="4" fillId="0" borderId="12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/>
    </xf>
    <xf numFmtId="4" fontId="2" fillId="0" borderId="4" xfId="2" applyNumberFormat="1" applyFont="1" applyFill="1" applyBorder="1" applyAlignment="1">
      <alignment horizontal="center"/>
    </xf>
    <xf numFmtId="4" fontId="2" fillId="0" borderId="7" xfId="2" applyNumberFormat="1" applyFont="1" applyFill="1" applyBorder="1" applyAlignment="1">
      <alignment horizontal="center"/>
    </xf>
    <xf numFmtId="4" fontId="3" fillId="0" borderId="10" xfId="2" applyNumberFormat="1" applyFont="1" applyFill="1" applyBorder="1" applyAlignment="1">
      <alignment horizontal="right"/>
    </xf>
    <xf numFmtId="4" fontId="2" fillId="0" borderId="12" xfId="2" applyNumberFormat="1" applyFont="1" applyFill="1" applyBorder="1" applyAlignment="1">
      <alignment horizontal="right"/>
    </xf>
    <xf numFmtId="43" fontId="3" fillId="0" borderId="12" xfId="3" applyFont="1" applyFill="1" applyBorder="1" applyAlignment="1">
      <alignment horizontal="right"/>
    </xf>
    <xf numFmtId="43" fontId="4" fillId="0" borderId="12" xfId="3" applyFont="1" applyFill="1" applyBorder="1" applyAlignment="1">
      <alignment horizontal="right"/>
    </xf>
    <xf numFmtId="43" fontId="4" fillId="0" borderId="12" xfId="3" applyFont="1" applyFill="1" applyBorder="1" applyAlignment="1">
      <alignment horizontal="right" vertical="center"/>
    </xf>
    <xf numFmtId="4" fontId="2" fillId="0" borderId="0" xfId="2" applyNumberFormat="1" applyFont="1" applyFill="1" applyAlignment="1">
      <alignment horizontal="right"/>
    </xf>
    <xf numFmtId="194" fontId="4" fillId="0" borderId="12" xfId="2" applyNumberFormat="1" applyFont="1" applyFill="1" applyBorder="1"/>
    <xf numFmtId="4" fontId="4" fillId="16" borderId="12" xfId="6" applyNumberFormat="1" applyFont="1" applyFill="1" applyBorder="1" applyAlignment="1">
      <alignment horizontal="center"/>
    </xf>
    <xf numFmtId="4" fontId="4" fillId="0" borderId="12" xfId="2" applyNumberFormat="1" applyFont="1" applyFill="1" applyBorder="1" applyAlignment="1">
      <alignment horizontal="right"/>
    </xf>
    <xf numFmtId="43" fontId="3" fillId="3" borderId="12" xfId="2" applyNumberFormat="1" applyFont="1" applyFill="1" applyBorder="1"/>
    <xf numFmtId="187" fontId="2" fillId="3" borderId="1" xfId="1" applyNumberFormat="1" applyFont="1" applyFill="1" applyBorder="1" applyAlignment="1">
      <alignment horizontal="center"/>
    </xf>
    <xf numFmtId="187" fontId="2" fillId="3" borderId="4" xfId="1" applyNumberFormat="1" applyFont="1" applyFill="1" applyBorder="1" applyAlignment="1">
      <alignment horizontal="center"/>
    </xf>
    <xf numFmtId="187" fontId="2" fillId="3" borderId="7" xfId="1" applyNumberFormat="1" applyFont="1" applyFill="1" applyBorder="1" applyAlignment="1">
      <alignment horizontal="center"/>
    </xf>
    <xf numFmtId="187" fontId="3" fillId="3" borderId="10" xfId="1" applyNumberFormat="1" applyFont="1" applyFill="1" applyBorder="1"/>
    <xf numFmtId="187" fontId="3" fillId="3" borderId="12" xfId="1" applyNumberFormat="1" applyFont="1" applyFill="1" applyBorder="1"/>
    <xf numFmtId="187" fontId="3" fillId="0" borderId="12" xfId="1" applyNumberFormat="1" applyFont="1" applyBorder="1" applyAlignment="1">
      <alignment horizontal="center"/>
    </xf>
    <xf numFmtId="187" fontId="4" fillId="0" borderId="12" xfId="1" applyNumberFormat="1" applyFont="1" applyBorder="1" applyAlignment="1">
      <alignment horizontal="center" vertical="center"/>
    </xf>
    <xf numFmtId="187" fontId="2" fillId="3" borderId="0" xfId="1" applyNumberFormat="1" applyFont="1" applyFill="1"/>
    <xf numFmtId="187" fontId="58" fillId="3" borderId="0" xfId="1" applyNumberFormat="1" applyFont="1" applyFill="1"/>
    <xf numFmtId="187" fontId="57" fillId="3" borderId="0" xfId="1" applyNumberFormat="1" applyFont="1" applyFill="1"/>
    <xf numFmtId="0" fontId="4" fillId="0" borderId="16" xfId="2" applyFont="1" applyBorder="1" applyAlignment="1">
      <alignment horizontal="center"/>
    </xf>
    <xf numFmtId="0" fontId="4" fillId="0" borderId="16" xfId="2" applyFont="1" applyBorder="1" applyAlignment="1">
      <alignment vertical="center"/>
    </xf>
    <xf numFmtId="0" fontId="4" fillId="0" borderId="16" xfId="2" applyFont="1" applyBorder="1" applyAlignment="1">
      <alignment horizontal="left" vertical="center"/>
    </xf>
    <xf numFmtId="0" fontId="4" fillId="0" borderId="16" xfId="2" applyFont="1" applyBorder="1" applyAlignment="1">
      <alignment horizontal="center" vertical="center"/>
    </xf>
    <xf numFmtId="3" fontId="4" fillId="0" borderId="16" xfId="2" applyNumberFormat="1" applyFont="1" applyBorder="1" applyAlignment="1">
      <alignment horizontal="center" vertical="center"/>
    </xf>
    <xf numFmtId="3" fontId="4" fillId="0" borderId="16" xfId="2" applyNumberFormat="1" applyFont="1" applyFill="1" applyBorder="1" applyAlignment="1">
      <alignment horizontal="center" vertical="center"/>
    </xf>
    <xf numFmtId="43" fontId="4" fillId="0" borderId="16" xfId="3" applyFont="1" applyFill="1" applyBorder="1" applyAlignment="1">
      <alignment horizontal="right" vertical="center"/>
    </xf>
    <xf numFmtId="187" fontId="4" fillId="0" borderId="16" xfId="1" applyNumberFormat="1" applyFont="1" applyBorder="1" applyAlignment="1">
      <alignment horizontal="center" vertical="center"/>
    </xf>
    <xf numFmtId="43" fontId="3" fillId="3" borderId="16" xfId="1" applyFont="1" applyFill="1" applyBorder="1"/>
    <xf numFmtId="43" fontId="3" fillId="3" borderId="16" xfId="2" applyNumberFormat="1" applyFont="1" applyFill="1" applyBorder="1"/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/>
    </xf>
    <xf numFmtId="43" fontId="2" fillId="0" borderId="3" xfId="3" applyFont="1" applyFill="1" applyBorder="1" applyAlignment="1">
      <alignment horizontal="right" vertical="center"/>
    </xf>
    <xf numFmtId="187" fontId="3" fillId="0" borderId="3" xfId="1" applyNumberFormat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187" fontId="4" fillId="0" borderId="3" xfId="3" applyNumberFormat="1" applyFont="1" applyBorder="1" applyAlignment="1">
      <alignment horizontal="center" vertical="center"/>
    </xf>
    <xf numFmtId="0" fontId="2" fillId="0" borderId="12" xfId="2" applyFont="1" applyBorder="1"/>
    <xf numFmtId="0" fontId="4" fillId="0" borderId="12" xfId="30" applyFont="1" applyFill="1" applyBorder="1" applyAlignment="1">
      <alignment vertical="top" wrapText="1" shrinkToFit="1"/>
    </xf>
    <xf numFmtId="187" fontId="2" fillId="0" borderId="12" xfId="2" applyNumberFormat="1" applyFont="1" applyFill="1" applyBorder="1" applyAlignment="1">
      <alignment vertical="center"/>
    </xf>
    <xf numFmtId="43" fontId="3" fillId="0" borderId="0" xfId="2" applyNumberFormat="1" applyFont="1" applyFill="1"/>
    <xf numFmtId="43" fontId="3" fillId="0" borderId="12" xfId="1" applyFont="1" applyFill="1" applyBorder="1" applyAlignment="1">
      <alignment horizontal="center"/>
    </xf>
    <xf numFmtId="187" fontId="2" fillId="0" borderId="12" xfId="1" applyNumberFormat="1" applyFont="1" applyFill="1" applyBorder="1"/>
    <xf numFmtId="0" fontId="2" fillId="27" borderId="3" xfId="2" applyFont="1" applyFill="1" applyBorder="1" applyAlignment="1">
      <alignment horizontal="center"/>
    </xf>
    <xf numFmtId="0" fontId="2" fillId="27" borderId="12" xfId="2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3" fillId="0" borderId="10" xfId="2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/>
    </xf>
    <xf numFmtId="187" fontId="4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/>
    </xf>
    <xf numFmtId="187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187" fontId="4" fillId="3" borderId="7" xfId="1" applyNumberFormat="1" applyFont="1" applyFill="1" applyBorder="1" applyAlignment="1">
      <alignment vertical="top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center" vertical="center"/>
    </xf>
    <xf numFmtId="187" fontId="4" fillId="3" borderId="14" xfId="1" applyNumberFormat="1" applyFont="1" applyFill="1" applyBorder="1"/>
    <xf numFmtId="43" fontId="4" fillId="3" borderId="14" xfId="1" applyFont="1" applyFill="1" applyBorder="1"/>
    <xf numFmtId="187" fontId="4" fillId="3" borderId="1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/>
    <xf numFmtId="0" fontId="4" fillId="9" borderId="17" xfId="0" applyNumberFormat="1" applyFont="1" applyFill="1" applyBorder="1" applyAlignment="1" applyProtection="1">
      <alignment horizontal="left" vertical="top" wrapText="1"/>
    </xf>
    <xf numFmtId="0" fontId="4" fillId="3" borderId="17" xfId="0" applyNumberFormat="1" applyFont="1" applyFill="1" applyBorder="1" applyAlignment="1" applyProtection="1">
      <alignment horizontal="left" vertical="top" wrapText="1"/>
    </xf>
    <xf numFmtId="0" fontId="4" fillId="3" borderId="17" xfId="0" applyFont="1" applyFill="1" applyBorder="1" applyAlignment="1">
      <alignment horizontal="right"/>
    </xf>
    <xf numFmtId="0" fontId="9" fillId="3" borderId="17" xfId="0" applyFont="1" applyFill="1" applyBorder="1"/>
    <xf numFmtId="43" fontId="2" fillId="3" borderId="17" xfId="0" applyNumberFormat="1" applyFont="1" applyFill="1" applyBorder="1"/>
    <xf numFmtId="187" fontId="4" fillId="3" borderId="17" xfId="0" applyNumberFormat="1" applyFont="1" applyFill="1" applyBorder="1"/>
    <xf numFmtId="43" fontId="4" fillId="3" borderId="17" xfId="0" applyNumberFormat="1" applyFont="1" applyFill="1" applyBorder="1"/>
    <xf numFmtId="0" fontId="4" fillId="3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35" fillId="0" borderId="3" xfId="2" applyFont="1" applyBorder="1" applyAlignment="1">
      <alignment horizontal="center"/>
    </xf>
    <xf numFmtId="0" fontId="32" fillId="0" borderId="12" xfId="0" applyFont="1" applyBorder="1"/>
    <xf numFmtId="0" fontId="0" fillId="0" borderId="12" xfId="0" applyBorder="1"/>
    <xf numFmtId="187" fontId="2" fillId="0" borderId="2" xfId="1" applyNumberFormat="1" applyFont="1" applyFill="1" applyBorder="1" applyAlignment="1">
      <alignment horizontal="center"/>
    </xf>
    <xf numFmtId="0" fontId="34" fillId="0" borderId="0" xfId="2" applyFont="1" applyBorder="1"/>
    <xf numFmtId="187" fontId="0" fillId="0" borderId="12" xfId="0" applyNumberFormat="1" applyBorder="1"/>
    <xf numFmtId="0" fontId="3" fillId="0" borderId="12" xfId="2" applyFont="1" applyFill="1" applyBorder="1" applyAlignment="1">
      <alignment shrinkToFit="1"/>
    </xf>
    <xf numFmtId="187" fontId="3" fillId="0" borderId="12" xfId="1" applyNumberFormat="1" applyFont="1" applyFill="1" applyBorder="1" applyAlignment="1">
      <alignment horizontal="right"/>
    </xf>
    <xf numFmtId="187" fontId="2" fillId="0" borderId="12" xfId="0" applyNumberFormat="1" applyFont="1" applyBorder="1"/>
    <xf numFmtId="187" fontId="0" fillId="0" borderId="0" xfId="0" applyNumberFormat="1"/>
    <xf numFmtId="187" fontId="2" fillId="0" borderId="5" xfId="1" applyNumberFormat="1" applyFont="1" applyFill="1" applyBorder="1" applyAlignment="1">
      <alignment horizontal="center"/>
    </xf>
    <xf numFmtId="187" fontId="2" fillId="0" borderId="8" xfId="1" applyNumberFormat="1" applyFont="1" applyFill="1" applyBorder="1" applyAlignment="1">
      <alignment horizontal="center"/>
    </xf>
    <xf numFmtId="187" fontId="32" fillId="0" borderId="12" xfId="0" applyNumberFormat="1" applyFont="1" applyBorder="1"/>
    <xf numFmtId="49" fontId="4" fillId="0" borderId="12" xfId="5" applyNumberFormat="1" applyFont="1" applyFill="1" applyBorder="1" applyAlignment="1"/>
    <xf numFmtId="0" fontId="4" fillId="0" borderId="12" xfId="30" applyFont="1" applyFill="1" applyBorder="1" applyAlignment="1">
      <alignment horizontal="center"/>
    </xf>
    <xf numFmtId="43" fontId="4" fillId="0" borderId="12" xfId="30" applyNumberFormat="1" applyFont="1" applyFill="1" applyBorder="1" applyAlignment="1">
      <alignment horizontal="right"/>
    </xf>
    <xf numFmtId="0" fontId="4" fillId="0" borderId="12" xfId="41" applyFont="1" applyFill="1" applyBorder="1"/>
    <xf numFmtId="0" fontId="4" fillId="0" borderId="12" xfId="41" applyFont="1" applyFill="1" applyBorder="1" applyAlignment="1">
      <alignment horizontal="center"/>
    </xf>
    <xf numFmtId="3" fontId="4" fillId="0" borderId="12" xfId="41" applyNumberFormat="1" applyFont="1" applyFill="1" applyBorder="1" applyAlignment="1">
      <alignment horizontal="center"/>
    </xf>
    <xf numFmtId="0" fontId="4" fillId="0" borderId="12" xfId="30" applyFont="1" applyFill="1" applyBorder="1"/>
    <xf numFmtId="49" fontId="4" fillId="0" borderId="12" xfId="5" applyNumberFormat="1" applyFont="1" applyFill="1" applyBorder="1" applyAlignment="1">
      <alignment horizontal="left"/>
    </xf>
    <xf numFmtId="0" fontId="23" fillId="0" borderId="12" xfId="2" applyFont="1" applyFill="1" applyBorder="1"/>
    <xf numFmtId="43" fontId="4" fillId="0" borderId="12" xfId="1" applyNumberFormat="1" applyFont="1" applyFill="1" applyBorder="1"/>
    <xf numFmtId="43" fontId="3" fillId="0" borderId="12" xfId="3" applyFont="1" applyFill="1" applyBorder="1"/>
    <xf numFmtId="0" fontId="3" fillId="0" borderId="12" xfId="2" applyNumberFormat="1" applyFont="1" applyFill="1" applyBorder="1" applyAlignment="1">
      <alignment horizontal="center"/>
    </xf>
    <xf numFmtId="44" fontId="3" fillId="0" borderId="12" xfId="2" applyNumberFormat="1" applyFont="1" applyFill="1" applyBorder="1"/>
    <xf numFmtId="190" fontId="3" fillId="0" borderId="12" xfId="2" applyNumberFormat="1" applyFont="1" applyFill="1" applyBorder="1"/>
    <xf numFmtId="190" fontId="3" fillId="0" borderId="12" xfId="2" applyNumberFormat="1" applyFont="1" applyFill="1" applyBorder="1" applyAlignment="1">
      <alignment horizontal="right"/>
    </xf>
    <xf numFmtId="190" fontId="3" fillId="0" borderId="12" xfId="2" applyNumberFormat="1" applyFont="1" applyFill="1" applyBorder="1" applyAlignment="1">
      <alignment horizontal="center"/>
    </xf>
    <xf numFmtId="44" fontId="3" fillId="0" borderId="12" xfId="8" applyNumberFormat="1" applyFont="1" applyFill="1" applyBorder="1" applyAlignment="1">
      <alignment horizontal="right"/>
    </xf>
    <xf numFmtId="44" fontId="3" fillId="0" borderId="12" xfId="8" applyNumberFormat="1" applyFont="1" applyFill="1" applyBorder="1"/>
    <xf numFmtId="0" fontId="7" fillId="0" borderId="3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3" fontId="7" fillId="0" borderId="10" xfId="2" applyNumberFormat="1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0" borderId="0" xfId="2" applyFont="1" applyFill="1"/>
    <xf numFmtId="0" fontId="7" fillId="0" borderId="12" xfId="2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/>
    </xf>
    <xf numFmtId="0" fontId="7" fillId="0" borderId="3" xfId="2" applyFont="1" applyFill="1" applyBorder="1" applyAlignment="1"/>
    <xf numFmtId="0" fontId="7" fillId="0" borderId="17" xfId="2" applyFont="1" applyFill="1" applyBorder="1" applyAlignment="1">
      <alignment horizontal="center"/>
    </xf>
    <xf numFmtId="3" fontId="7" fillId="0" borderId="17" xfId="2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 vertical="center"/>
    </xf>
    <xf numFmtId="0" fontId="7" fillId="0" borderId="10" xfId="2" applyFont="1" applyFill="1" applyBorder="1" applyAlignment="1"/>
    <xf numFmtId="0" fontId="7" fillId="0" borderId="10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textRotation="90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vertical="center"/>
    </xf>
    <xf numFmtId="0" fontId="4" fillId="0" borderId="52" xfId="0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4" fontId="4" fillId="0" borderId="52" xfId="0" applyNumberFormat="1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vertical="center"/>
    </xf>
    <xf numFmtId="4" fontId="4" fillId="0" borderId="40" xfId="0" applyNumberFormat="1" applyFont="1" applyFill="1" applyBorder="1" applyAlignment="1">
      <alignment vertical="center"/>
    </xf>
    <xf numFmtId="4" fontId="4" fillId="0" borderId="41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0" fontId="42" fillId="0" borderId="0" xfId="2" applyFont="1" applyFill="1"/>
    <xf numFmtId="0" fontId="4" fillId="0" borderId="32" xfId="0" applyFont="1" applyFill="1" applyBorder="1" applyAlignment="1">
      <alignment horizontal="right"/>
    </xf>
    <xf numFmtId="2" fontId="4" fillId="0" borderId="32" xfId="0" applyNumberFormat="1" applyFont="1" applyFill="1" applyBorder="1" applyAlignment="1">
      <alignment horizontal="right"/>
    </xf>
    <xf numFmtId="3" fontId="4" fillId="0" borderId="46" xfId="0" applyNumberFormat="1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/>
    </xf>
    <xf numFmtId="0" fontId="4" fillId="0" borderId="32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left" vertical="center"/>
    </xf>
    <xf numFmtId="4" fontId="4" fillId="0" borderId="32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left" vertical="center" shrinkToFit="1"/>
    </xf>
    <xf numFmtId="4" fontId="4" fillId="0" borderId="53" xfId="0" applyNumberFormat="1" applyFont="1" applyFill="1" applyBorder="1" applyAlignment="1">
      <alignment vertical="center"/>
    </xf>
    <xf numFmtId="0" fontId="10" fillId="0" borderId="38" xfId="0" applyFont="1" applyFill="1" applyBorder="1"/>
    <xf numFmtId="0" fontId="10" fillId="0" borderId="32" xfId="0" applyFont="1" applyFill="1" applyBorder="1" applyAlignment="1">
      <alignment horizontal="center" vertical="center" textRotation="90"/>
    </xf>
    <xf numFmtId="0" fontId="10" fillId="0" borderId="32" xfId="0" applyFont="1" applyFill="1" applyBorder="1"/>
    <xf numFmtId="3" fontId="4" fillId="0" borderId="32" xfId="0" applyNumberFormat="1" applyFont="1" applyFill="1" applyBorder="1" applyAlignment="1">
      <alignment horizontal="center" vertical="center" shrinkToFit="1"/>
    </xf>
    <xf numFmtId="191" fontId="4" fillId="0" borderId="32" xfId="0" applyNumberFormat="1" applyFont="1" applyFill="1" applyBorder="1" applyAlignment="1">
      <alignment horizontal="right" vertical="center"/>
    </xf>
    <xf numFmtId="0" fontId="30" fillId="0" borderId="32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vertical="center"/>
    </xf>
    <xf numFmtId="0" fontId="4" fillId="0" borderId="48" xfId="0" applyFont="1" applyFill="1" applyBorder="1" applyAlignment="1">
      <alignment horizontal="center" vertical="center"/>
    </xf>
    <xf numFmtId="191" fontId="4" fillId="0" borderId="48" xfId="0" applyNumberFormat="1" applyFont="1" applyFill="1" applyBorder="1" applyAlignment="1">
      <alignment horizontal="center" vertical="center"/>
    </xf>
    <xf numFmtId="4" fontId="4" fillId="0" borderId="49" xfId="0" applyNumberFormat="1" applyFont="1" applyFill="1" applyBorder="1" applyAlignment="1">
      <alignment vertical="center"/>
    </xf>
    <xf numFmtId="0" fontId="3" fillId="0" borderId="11" xfId="2" applyFont="1" applyFill="1" applyBorder="1" applyAlignment="1">
      <alignment horizontal="center"/>
    </xf>
    <xf numFmtId="4" fontId="3" fillId="0" borderId="11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8" fillId="0" borderId="47" xfId="2" applyFont="1" applyFill="1" applyBorder="1"/>
    <xf numFmtId="0" fontId="9" fillId="0" borderId="17" xfId="0" applyFont="1" applyFill="1" applyBorder="1" applyAlignment="1"/>
    <xf numFmtId="0" fontId="26" fillId="0" borderId="17" xfId="0" applyFont="1" applyFill="1" applyBorder="1" applyAlignment="1">
      <alignment horizontal="center"/>
    </xf>
    <xf numFmtId="3" fontId="9" fillId="0" borderId="17" xfId="0" applyNumberFormat="1" applyFont="1" applyFill="1" applyBorder="1" applyAlignment="1"/>
    <xf numFmtId="4" fontId="26" fillId="0" borderId="17" xfId="0" applyNumberFormat="1" applyFont="1" applyFill="1" applyBorder="1"/>
    <xf numFmtId="0" fontId="2" fillId="0" borderId="17" xfId="2" applyFont="1" applyFill="1" applyBorder="1" applyAlignment="1">
      <alignment horizontal="center"/>
    </xf>
    <xf numFmtId="4" fontId="2" fillId="0" borderId="17" xfId="2" applyNumberFormat="1" applyFont="1" applyFill="1" applyBorder="1" applyAlignment="1">
      <alignment horizontal="center"/>
    </xf>
    <xf numFmtId="187" fontId="9" fillId="0" borderId="17" xfId="1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/>
    </xf>
    <xf numFmtId="43" fontId="4" fillId="6" borderId="10" xfId="1" applyFont="1" applyFill="1" applyBorder="1" applyAlignment="1">
      <alignment horizontal="right" vertical="center"/>
    </xf>
    <xf numFmtId="43" fontId="4" fillId="6" borderId="10" xfId="1" applyFont="1" applyFill="1" applyBorder="1" applyAlignment="1">
      <alignment vertical="center"/>
    </xf>
    <xf numFmtId="187" fontId="4" fillId="6" borderId="10" xfId="1" applyNumberFormat="1" applyFont="1" applyFill="1" applyBorder="1" applyAlignment="1">
      <alignment vertical="center"/>
    </xf>
    <xf numFmtId="0" fontId="3" fillId="6" borderId="0" xfId="0" applyFont="1" applyFill="1"/>
    <xf numFmtId="0" fontId="4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/>
    </xf>
    <xf numFmtId="43" fontId="4" fillId="6" borderId="12" xfId="1" applyFont="1" applyFill="1" applyBorder="1" applyAlignment="1">
      <alignment horizontal="right" vertical="center"/>
    </xf>
    <xf numFmtId="43" fontId="4" fillId="6" borderId="12" xfId="1" applyFont="1" applyFill="1" applyBorder="1" applyAlignment="1">
      <alignment vertical="center"/>
    </xf>
    <xf numFmtId="187" fontId="4" fillId="6" borderId="12" xfId="1" applyNumberFormat="1" applyFont="1" applyFill="1" applyBorder="1" applyAlignment="1">
      <alignment vertical="center"/>
    </xf>
    <xf numFmtId="187" fontId="4" fillId="6" borderId="12" xfId="0" applyNumberFormat="1" applyFont="1" applyFill="1" applyBorder="1" applyAlignment="1">
      <alignment vertical="center"/>
    </xf>
    <xf numFmtId="187" fontId="4" fillId="6" borderId="12" xfId="1" applyNumberFormat="1" applyFont="1" applyFill="1" applyBorder="1"/>
    <xf numFmtId="43" fontId="4" fillId="6" borderId="12" xfId="1" applyFont="1" applyFill="1" applyBorder="1"/>
    <xf numFmtId="0" fontId="4" fillId="6" borderId="12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center" vertical="center" wrapText="1"/>
    </xf>
    <xf numFmtId="43" fontId="4" fillId="6" borderId="12" xfId="1" applyFont="1" applyFill="1" applyBorder="1" applyAlignment="1">
      <alignment horizontal="center" vertical="center" wrapText="1"/>
    </xf>
    <xf numFmtId="187" fontId="3" fillId="6" borderId="12" xfId="0" applyNumberFormat="1" applyFont="1" applyFill="1" applyBorder="1"/>
    <xf numFmtId="187" fontId="4" fillId="6" borderId="12" xfId="1" applyNumberFormat="1" applyFont="1" applyFill="1" applyBorder="1" applyAlignment="1">
      <alignment horizontal="left" vertical="center"/>
    </xf>
    <xf numFmtId="187" fontId="4" fillId="6" borderId="12" xfId="0" applyNumberFormat="1" applyFont="1" applyFill="1" applyBorder="1" applyAlignment="1">
      <alignment horizontal="left" vertical="center"/>
    </xf>
    <xf numFmtId="43" fontId="4" fillId="6" borderId="12" xfId="1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43" fontId="2" fillId="0" borderId="1" xfId="17" applyNumberFormat="1" applyFont="1" applyFill="1" applyBorder="1" applyAlignment="1">
      <alignment horizontal="center" shrinkToFit="1"/>
    </xf>
    <xf numFmtId="0" fontId="2" fillId="0" borderId="6" xfId="2" applyFont="1" applyFill="1" applyBorder="1" applyAlignment="1">
      <alignment horizontal="center"/>
    </xf>
    <xf numFmtId="43" fontId="2" fillId="0" borderId="4" xfId="17" applyNumberFormat="1" applyFont="1" applyFill="1" applyBorder="1" applyAlignment="1">
      <alignment horizontal="center" shrinkToFit="1"/>
    </xf>
    <xf numFmtId="0" fontId="2" fillId="0" borderId="4" xfId="2" applyFont="1" applyFill="1" applyBorder="1" applyAlignment="1">
      <alignment horizontal="center" shrinkToFit="1"/>
    </xf>
    <xf numFmtId="43" fontId="2" fillId="0" borderId="4" xfId="17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top"/>
    </xf>
    <xf numFmtId="0" fontId="2" fillId="0" borderId="7" xfId="2" applyFont="1" applyFill="1" applyBorder="1" applyAlignment="1"/>
    <xf numFmtId="0" fontId="2" fillId="0" borderId="9" xfId="2" applyFont="1" applyFill="1" applyBorder="1" applyAlignment="1">
      <alignment horizontal="center"/>
    </xf>
    <xf numFmtId="0" fontId="2" fillId="0" borderId="7" xfId="2" applyFont="1" applyFill="1" applyBorder="1" applyAlignment="1">
      <alignment vertical="top"/>
    </xf>
    <xf numFmtId="0" fontId="2" fillId="0" borderId="36" xfId="2" applyFont="1" applyFill="1" applyBorder="1" applyAlignment="1">
      <alignment horizontal="center" vertical="center" textRotation="90"/>
    </xf>
    <xf numFmtId="0" fontId="2" fillId="0" borderId="10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/>
    </xf>
    <xf numFmtId="0" fontId="2" fillId="0" borderId="10" xfId="2" applyFont="1" applyFill="1" applyBorder="1" applyAlignment="1">
      <alignment vertical="top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top"/>
    </xf>
    <xf numFmtId="0" fontId="60" fillId="0" borderId="0" xfId="0" applyFont="1" applyFill="1"/>
    <xf numFmtId="0" fontId="59" fillId="0" borderId="0" xfId="0" applyFont="1" applyFill="1"/>
    <xf numFmtId="3" fontId="3" fillId="0" borderId="12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vertical="top"/>
    </xf>
    <xf numFmtId="0" fontId="2" fillId="0" borderId="13" xfId="2" applyFont="1" applyFill="1" applyBorder="1" applyAlignment="1">
      <alignment horizontal="center" vertical="center" textRotation="90"/>
    </xf>
    <xf numFmtId="0" fontId="2" fillId="0" borderId="12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vertical="top"/>
    </xf>
    <xf numFmtId="0" fontId="2" fillId="0" borderId="13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top" wrapText="1"/>
    </xf>
    <xf numFmtId="0" fontId="2" fillId="0" borderId="12" xfId="2" applyFont="1" applyFill="1" applyBorder="1" applyAlignment="1"/>
    <xf numFmtId="3" fontId="2" fillId="0" borderId="12" xfId="2" applyNumberFormat="1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top"/>
    </xf>
    <xf numFmtId="187" fontId="4" fillId="0" borderId="12" xfId="3" applyNumberFormat="1" applyFont="1" applyFill="1" applyBorder="1" applyAlignment="1">
      <alignment horizontal="right" vertical="top" wrapText="1"/>
    </xf>
    <xf numFmtId="0" fontId="4" fillId="0" borderId="0" xfId="2" applyFont="1" applyFill="1" applyAlignment="1">
      <alignment vertical="top"/>
    </xf>
    <xf numFmtId="0" fontId="2" fillId="0" borderId="13" xfId="2" applyFont="1" applyFill="1" applyBorder="1" applyAlignment="1">
      <alignment horizontal="center" vertical="top" wrapText="1"/>
    </xf>
    <xf numFmtId="0" fontId="3" fillId="0" borderId="13" xfId="2" applyFont="1" applyFill="1" applyBorder="1" applyAlignment="1">
      <alignment horizontal="center" vertical="top"/>
    </xf>
    <xf numFmtId="0" fontId="3" fillId="0" borderId="13" xfId="2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vertical="top" wrapText="1"/>
    </xf>
    <xf numFmtId="3" fontId="3" fillId="0" borderId="12" xfId="2" applyNumberFormat="1" applyFont="1" applyFill="1" applyBorder="1" applyAlignment="1">
      <alignment horizontal="center" vertical="top"/>
    </xf>
    <xf numFmtId="0" fontId="3" fillId="0" borderId="12" xfId="2" applyFont="1" applyFill="1" applyBorder="1" applyAlignment="1">
      <alignment horizontal="right" vertical="top" wrapText="1"/>
    </xf>
    <xf numFmtId="187" fontId="3" fillId="0" borderId="12" xfId="3" applyNumberFormat="1" applyFont="1" applyFill="1" applyBorder="1" applyAlignment="1">
      <alignment horizontal="center" vertical="top" wrapText="1"/>
    </xf>
    <xf numFmtId="0" fontId="4" fillId="0" borderId="0" xfId="2" applyFont="1" applyFill="1" applyAlignment="1">
      <alignment vertical="top" wrapText="1"/>
    </xf>
    <xf numFmtId="0" fontId="3" fillId="0" borderId="0" xfId="2" applyFont="1" applyFill="1" applyAlignment="1">
      <alignment vertical="top" wrapText="1"/>
    </xf>
    <xf numFmtId="0" fontId="3" fillId="0" borderId="12" xfId="2" applyFont="1" applyFill="1" applyBorder="1" applyAlignment="1">
      <alignment vertical="top" shrinkToFit="1"/>
    </xf>
    <xf numFmtId="0" fontId="2" fillId="0" borderId="12" xfId="2" applyFont="1" applyFill="1" applyBorder="1"/>
    <xf numFmtId="187" fontId="3" fillId="0" borderId="12" xfId="2" applyNumberFormat="1" applyFont="1" applyFill="1" applyBorder="1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5" fillId="0" borderId="0" xfId="2" applyFont="1" applyAlignment="1">
      <alignment horizontal="center"/>
    </xf>
    <xf numFmtId="0" fontId="35" fillId="0" borderId="1" xfId="2" applyFont="1" applyBorder="1" applyAlignment="1">
      <alignment horizontal="center" vertical="center"/>
    </xf>
    <xf numFmtId="0" fontId="35" fillId="0" borderId="7" xfId="2" applyFont="1" applyBorder="1" applyAlignment="1">
      <alignment horizontal="center" vertical="center"/>
    </xf>
    <xf numFmtId="0" fontId="35" fillId="0" borderId="21" xfId="2" applyFont="1" applyBorder="1" applyAlignment="1">
      <alignment horizontal="center"/>
    </xf>
    <xf numFmtId="0" fontId="35" fillId="0" borderId="3" xfId="2" applyFont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22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 textRotation="90"/>
    </xf>
    <xf numFmtId="0" fontId="2" fillId="0" borderId="4" xfId="2" applyFont="1" applyFill="1" applyBorder="1" applyAlignment="1">
      <alignment horizontal="center" vertical="center" textRotation="90"/>
    </xf>
    <xf numFmtId="0" fontId="2" fillId="0" borderId="7" xfId="2" applyFont="1" applyFill="1" applyBorder="1" applyAlignment="1">
      <alignment horizontal="center" vertical="center" textRotation="90"/>
    </xf>
    <xf numFmtId="0" fontId="2" fillId="0" borderId="1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/>
    </xf>
    <xf numFmtId="0" fontId="2" fillId="0" borderId="20" xfId="2" applyFont="1" applyFill="1" applyBorder="1" applyAlignment="1">
      <alignment horizontal="center"/>
    </xf>
    <xf numFmtId="0" fontId="2" fillId="0" borderId="21" xfId="2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9" xfId="2" applyFont="1" applyBorder="1" applyAlignment="1">
      <alignment horizontal="right"/>
    </xf>
    <xf numFmtId="0" fontId="2" fillId="0" borderId="20" xfId="2" applyFont="1" applyBorder="1" applyAlignment="1">
      <alignment horizontal="right"/>
    </xf>
    <xf numFmtId="0" fontId="2" fillId="0" borderId="21" xfId="2" applyFont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1" xfId="2" applyFont="1" applyBorder="1" applyAlignment="1">
      <alignment horizontal="center" vertical="center" textRotation="90"/>
    </xf>
    <xf numFmtId="0" fontId="2" fillId="0" borderId="4" xfId="2" applyFont="1" applyBorder="1" applyAlignment="1">
      <alignment horizontal="center" vertical="center" textRotation="90"/>
    </xf>
    <xf numFmtId="0" fontId="2" fillId="0" borderId="7" xfId="2" applyFont="1" applyBorder="1" applyAlignment="1">
      <alignment horizontal="center" vertical="center" textRotation="90"/>
    </xf>
    <xf numFmtId="0" fontId="2" fillId="0" borderId="1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textRotation="90"/>
    </xf>
    <xf numFmtId="0" fontId="2" fillId="0" borderId="3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2" fillId="0" borderId="1" xfId="2" applyNumberFormat="1" applyFont="1" applyBorder="1" applyAlignment="1">
      <alignment horizontal="center" vertical="center" textRotation="90"/>
    </xf>
    <xf numFmtId="0" fontId="2" fillId="0" borderId="4" xfId="2" applyNumberFormat="1" applyFont="1" applyBorder="1" applyAlignment="1">
      <alignment horizontal="center" vertical="center" textRotation="90"/>
    </xf>
    <xf numFmtId="0" fontId="2" fillId="0" borderId="7" xfId="2" applyNumberFormat="1" applyFont="1" applyBorder="1" applyAlignment="1">
      <alignment horizontal="center" vertical="center" textRotation="90"/>
    </xf>
    <xf numFmtId="0" fontId="35" fillId="0" borderId="3" xfId="2" applyFont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22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textRotation="90"/>
    </xf>
    <xf numFmtId="0" fontId="7" fillId="0" borderId="3" xfId="2" applyFont="1" applyFill="1" applyBorder="1" applyAlignment="1">
      <alignment horizontal="center"/>
    </xf>
    <xf numFmtId="0" fontId="45" fillId="0" borderId="54" xfId="32" applyFont="1" applyBorder="1" applyAlignment="1">
      <alignment horizontal="center" vertical="center"/>
    </xf>
    <xf numFmtId="0" fontId="31" fillId="0" borderId="29" xfId="32" applyFont="1" applyBorder="1"/>
    <xf numFmtId="0" fontId="46" fillId="0" borderId="0" xfId="32" applyFont="1" applyAlignment="1">
      <alignment horizontal="center"/>
    </xf>
    <xf numFmtId="0" fontId="51" fillId="0" borderId="0" xfId="32" applyFont="1" applyAlignment="1"/>
    <xf numFmtId="0" fontId="46" fillId="0" borderId="26" xfId="32" applyFont="1" applyBorder="1" applyAlignment="1">
      <alignment horizontal="center"/>
    </xf>
    <xf numFmtId="0" fontId="38" fillId="0" borderId="26" xfId="32" applyFont="1" applyBorder="1"/>
    <xf numFmtId="0" fontId="46" fillId="0" borderId="54" xfId="32" applyFont="1" applyBorder="1" applyAlignment="1">
      <alignment horizontal="center" vertical="center"/>
    </xf>
    <xf numFmtId="0" fontId="38" fillId="0" borderId="29" xfId="32" applyFont="1" applyBorder="1"/>
    <xf numFmtId="0" fontId="46" fillId="0" borderId="25" xfId="32" applyFont="1" applyBorder="1" applyAlignment="1">
      <alignment horizontal="center" vertical="center"/>
    </xf>
    <xf numFmtId="0" fontId="38" fillId="0" borderId="28" xfId="32" applyFont="1" applyBorder="1"/>
    <xf numFmtId="0" fontId="31" fillId="0" borderId="43" xfId="32" applyFont="1" applyBorder="1"/>
    <xf numFmtId="0" fontId="46" fillId="0" borderId="29" xfId="32" applyFont="1" applyBorder="1" applyAlignment="1">
      <alignment horizontal="center" vertical="center"/>
    </xf>
    <xf numFmtId="0" fontId="46" fillId="0" borderId="33" xfId="32" applyFont="1" applyBorder="1" applyAlignment="1">
      <alignment horizontal="center" vertical="center"/>
    </xf>
    <xf numFmtId="0" fontId="46" fillId="0" borderId="34" xfId="32" applyFont="1" applyBorder="1" applyAlignment="1">
      <alignment horizontal="center" vertical="center"/>
    </xf>
    <xf numFmtId="0" fontId="45" fillId="0" borderId="4" xfId="32" applyFont="1" applyBorder="1" applyAlignment="1">
      <alignment horizontal="center" vertical="center"/>
    </xf>
    <xf numFmtId="0" fontId="31" fillId="0" borderId="7" xfId="32" applyFont="1" applyBorder="1"/>
    <xf numFmtId="0" fontId="45" fillId="0" borderId="43" xfId="32" applyFont="1" applyBorder="1" applyAlignment="1">
      <alignment horizontal="center" vertical="center"/>
    </xf>
    <xf numFmtId="0" fontId="26" fillId="0" borderId="0" xfId="32" applyFont="1" applyAlignment="1">
      <alignment horizontal="center"/>
    </xf>
    <xf numFmtId="0" fontId="10" fillId="0" borderId="0" xfId="32" applyFont="1" applyAlignment="1"/>
    <xf numFmtId="0" fontId="26" fillId="0" borderId="26" xfId="32" applyFont="1" applyBorder="1" applyAlignment="1">
      <alignment horizontal="center"/>
    </xf>
    <xf numFmtId="0" fontId="4" fillId="0" borderId="26" xfId="32" applyFont="1" applyBorder="1"/>
    <xf numFmtId="0" fontId="26" fillId="0" borderId="54" xfId="32" applyFont="1" applyBorder="1" applyAlignment="1">
      <alignment horizontal="center" vertical="center" textRotation="90"/>
    </xf>
    <xf numFmtId="0" fontId="4" fillId="0" borderId="43" xfId="32" applyFont="1" applyBorder="1"/>
    <xf numFmtId="0" fontId="4" fillId="0" borderId="29" xfId="32" applyFont="1" applyBorder="1"/>
    <xf numFmtId="0" fontId="26" fillId="0" borderId="54" xfId="32" applyFont="1" applyBorder="1" applyAlignment="1">
      <alignment horizontal="center" vertical="center"/>
    </xf>
    <xf numFmtId="0" fontId="26" fillId="0" borderId="25" xfId="32" applyFont="1" applyBorder="1" applyAlignment="1">
      <alignment horizontal="center"/>
    </xf>
    <xf numFmtId="0" fontId="4" fillId="0" borderId="31" xfId="32" applyFont="1" applyBorder="1"/>
    <xf numFmtId="0" fontId="4" fillId="0" borderId="28" xfId="32" applyFont="1" applyBorder="1"/>
    <xf numFmtId="0" fontId="10" fillId="0" borderId="25" xfId="32" applyFont="1" applyBorder="1" applyAlignment="1">
      <alignment horizontal="center"/>
    </xf>
    <xf numFmtId="0" fontId="35" fillId="0" borderId="4" xfId="2" applyFont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textRotation="90"/>
    </xf>
    <xf numFmtId="0" fontId="2" fillId="0" borderId="1" xfId="2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2" fillId="0" borderId="7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2" fillId="3" borderId="0" xfId="2" applyFont="1" applyFill="1" applyAlignment="1">
      <alignment horizontal="center"/>
    </xf>
    <xf numFmtId="0" fontId="2" fillId="3" borderId="22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 vertical="center" textRotation="90"/>
    </xf>
    <xf numFmtId="0" fontId="2" fillId="3" borderId="4" xfId="2" applyFont="1" applyFill="1" applyBorder="1" applyAlignment="1">
      <alignment horizontal="center" vertical="center" textRotation="90"/>
    </xf>
    <xf numFmtId="0" fontId="2" fillId="3" borderId="7" xfId="2" applyFont="1" applyFill="1" applyBorder="1" applyAlignment="1">
      <alignment horizontal="center" vertical="center" textRotation="90"/>
    </xf>
    <xf numFmtId="0" fontId="2" fillId="3" borderId="1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 textRotation="90"/>
    </xf>
    <xf numFmtId="0" fontId="2" fillId="3" borderId="3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4" fillId="0" borderId="1" xfId="36" applyFont="1" applyFill="1" applyBorder="1" applyAlignment="1">
      <alignment horizontal="center" vertical="center"/>
    </xf>
    <xf numFmtId="0" fontId="34" fillId="0" borderId="4" xfId="36" applyFont="1" applyFill="1" applyBorder="1" applyAlignment="1">
      <alignment horizontal="center" vertical="center"/>
    </xf>
    <xf numFmtId="0" fontId="34" fillId="0" borderId="3" xfId="36" applyFont="1" applyFill="1" applyBorder="1" applyAlignment="1">
      <alignment horizontal="center" vertical="center"/>
    </xf>
    <xf numFmtId="0" fontId="35" fillId="0" borderId="1" xfId="36" applyFont="1" applyFill="1" applyBorder="1" applyAlignment="1">
      <alignment horizontal="center" vertical="center"/>
    </xf>
    <xf numFmtId="0" fontId="35" fillId="0" borderId="7" xfId="36" applyFont="1" applyFill="1" applyBorder="1" applyAlignment="1">
      <alignment horizontal="center" vertical="center"/>
    </xf>
    <xf numFmtId="0" fontId="35" fillId="0" borderId="0" xfId="36" applyFont="1" applyAlignment="1">
      <alignment horizontal="center"/>
    </xf>
    <xf numFmtId="0" fontId="35" fillId="0" borderId="22" xfId="36" applyFont="1" applyBorder="1" applyAlignment="1">
      <alignment horizontal="center"/>
    </xf>
    <xf numFmtId="0" fontId="35" fillId="0" borderId="3" xfId="36" applyFont="1" applyBorder="1" applyAlignment="1">
      <alignment horizontal="center" vertical="center"/>
    </xf>
    <xf numFmtId="0" fontId="35" fillId="0" borderId="1" xfId="36" applyFont="1" applyBorder="1" applyAlignment="1">
      <alignment horizontal="center" vertical="center"/>
    </xf>
    <xf numFmtId="0" fontId="35" fillId="0" borderId="7" xfId="36" applyFont="1" applyBorder="1" applyAlignment="1">
      <alignment horizontal="center" vertical="center"/>
    </xf>
    <xf numFmtId="0" fontId="35" fillId="0" borderId="3" xfId="36" applyFont="1" applyBorder="1" applyAlignment="1">
      <alignment horizontal="center"/>
    </xf>
    <xf numFmtId="0" fontId="34" fillId="0" borderId="1" xfId="7" applyFont="1" applyFill="1" applyBorder="1" applyAlignment="1">
      <alignment horizontal="center" vertical="center"/>
    </xf>
    <xf numFmtId="0" fontId="34" fillId="0" borderId="7" xfId="7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</cellXfs>
  <cellStyles count="67">
    <cellStyle name="Comma 2" xfId="8"/>
    <cellStyle name="Comma 2 2" xfId="9"/>
    <cellStyle name="Comma 2 3" xfId="10"/>
    <cellStyle name="Comma 3" xfId="11"/>
    <cellStyle name="Comma 9" xfId="12"/>
    <cellStyle name="Normal 2" xfId="5"/>
    <cellStyle name="Normal 2 2" xfId="13"/>
    <cellStyle name="Normal 3" xfId="14"/>
    <cellStyle name="Normal 3 2" xfId="15"/>
    <cellStyle name="Note 2" xfId="16"/>
    <cellStyle name="เครื่องหมายจุลภาค" xfId="1" builtinId="3"/>
    <cellStyle name="เครื่องหมายจุลภาค 2" xfId="17"/>
    <cellStyle name="เครื่องหมายจุลภาค 2 2" xfId="18"/>
    <cellStyle name="เครื่องหมายจุลภาค 2 2 2" xfId="19"/>
    <cellStyle name="เครื่องหมายจุลภาค 2 2 2 2" xfId="46"/>
    <cellStyle name="เครื่องหมายจุลภาค 2 2 3" xfId="47"/>
    <cellStyle name="เครื่องหมายจุลภาค 2 2 4" xfId="48"/>
    <cellStyle name="เครื่องหมายจุลภาค 2 3" xfId="3"/>
    <cellStyle name="เครื่องหมายจุลภาค 2 3 2" xfId="45"/>
    <cellStyle name="เครื่องหมายจุลภาค 2 4" xfId="49"/>
    <cellStyle name="เครื่องหมายจุลภาค 2 5" xfId="50"/>
    <cellStyle name="เครื่องหมายจุลภาค 3" xfId="20"/>
    <cellStyle name="เครื่องหมายจุลภาค 3 2" xfId="21"/>
    <cellStyle name="เครื่องหมายจุลภาค 3 2 2" xfId="51"/>
    <cellStyle name="เครื่องหมายจุลภาค 3 3" xfId="52"/>
    <cellStyle name="เครื่องหมายจุลภาค 3 4" xfId="53"/>
    <cellStyle name="เครื่องหมายจุลภาค 4" xfId="22"/>
    <cellStyle name="เครื่องหมายจุลภาค 4 2" xfId="23"/>
    <cellStyle name="เครื่องหมายจุลภาค 4 2 2" xfId="24"/>
    <cellStyle name="เครื่องหมายจุลภาค 5" xfId="43"/>
    <cellStyle name="ปกติ" xfId="0" builtinId="0"/>
    <cellStyle name="ปกติ 10" xfId="40"/>
    <cellStyle name="ปกติ 11" xfId="42"/>
    <cellStyle name="ปกติ 12" xfId="54"/>
    <cellStyle name="ปกติ 2" xfId="25"/>
    <cellStyle name="ปกติ 2 2" xfId="2"/>
    <cellStyle name="ปกติ 2 2 2" xfId="7"/>
    <cellStyle name="ปกติ 2 2 2 2" xfId="26"/>
    <cellStyle name="ปกติ 2 2 2 2 2" xfId="55"/>
    <cellStyle name="ปกติ 2 2 3" xfId="27"/>
    <cellStyle name="ปกติ 2 2 3 2" xfId="28"/>
    <cellStyle name="ปกติ 2 2 3 2 2" xfId="56"/>
    <cellStyle name="ปกติ 2 2 4" xfId="29"/>
    <cellStyle name="ปกติ 2 2 4 2" xfId="44"/>
    <cellStyle name="ปกติ 2 2 5" xfId="57"/>
    <cellStyle name="ปกติ 2 2 6" xfId="58"/>
    <cellStyle name="ปกติ 2 2 7" xfId="59"/>
    <cellStyle name="ปกติ 2 3" xfId="30"/>
    <cellStyle name="ปกติ 2 3 2" xfId="60"/>
    <cellStyle name="ปกติ 2 4" xfId="31"/>
    <cellStyle name="ปกติ 2 5" xfId="32"/>
    <cellStyle name="ปกติ 2 6" xfId="61"/>
    <cellStyle name="ปกติ 2 7" xfId="62"/>
    <cellStyle name="ปกติ 2 8" xfId="63"/>
    <cellStyle name="ปกติ 3" xfId="6"/>
    <cellStyle name="ปกติ 3 2" xfId="33"/>
    <cellStyle name="ปกติ 3 2 2" xfId="64"/>
    <cellStyle name="ปกติ 3 3" xfId="65"/>
    <cellStyle name="ปกติ 3 4" xfId="66"/>
    <cellStyle name="ปกติ 4" xfId="34"/>
    <cellStyle name="ปกติ 5" xfId="35"/>
    <cellStyle name="ปกติ 5 2" xfId="36"/>
    <cellStyle name="ปกติ 6" xfId="37"/>
    <cellStyle name="ปกติ 7" xfId="38"/>
    <cellStyle name="ปกติ 8" xfId="4"/>
    <cellStyle name="ปกติ 9" xfId="39"/>
    <cellStyle name="ปกติ_Sheet1" xfId="4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2" name="TextBox 1"/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1458648</xdr:colOff>
      <xdr:row>375</xdr:row>
      <xdr:rowOff>43364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38684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8" name="TextBox 7"/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11" name="TextBox 10"/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1458648</xdr:colOff>
      <xdr:row>375</xdr:row>
      <xdr:rowOff>43364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38684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17" name="TextBox 16"/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20" name="TextBox 19"/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1458648</xdr:colOff>
      <xdr:row>375</xdr:row>
      <xdr:rowOff>43364</xdr:rowOff>
    </xdr:to>
    <xdr:pic>
      <xdr:nvPicPr>
        <xdr:cNvPr id="23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38684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26" name="TextBox 25"/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29" name="TextBox 28"/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1458648</xdr:colOff>
      <xdr:row>375</xdr:row>
      <xdr:rowOff>43364</xdr:rowOff>
    </xdr:to>
    <xdr:pic>
      <xdr:nvPicPr>
        <xdr:cNvPr id="32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38684</xdr:rowOff>
    </xdr:to>
    <xdr:pic>
      <xdr:nvPicPr>
        <xdr:cNvPr id="34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35" name="TextBox 34"/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38" name="TextBox 1"/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40" name="TextBox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1323" cy="43364"/>
    <xdr:pic>
      <xdr:nvPicPr>
        <xdr:cNvPr id="41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42" name="TextBox 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38684"/>
    <xdr:pic>
      <xdr:nvPicPr>
        <xdr:cNvPr id="43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44" name="TextBox 7"/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47" name="TextBox 10"/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49" name="TextBox 1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1323" cy="43364"/>
    <xdr:pic>
      <xdr:nvPicPr>
        <xdr:cNvPr id="50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51" name="TextBox 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38684"/>
    <xdr:pic>
      <xdr:nvPicPr>
        <xdr:cNvPr id="52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53" name="TextBox 16"/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56" name="TextBox 19"/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58" name="TextBox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1323" cy="43364"/>
    <xdr:pic>
      <xdr:nvPicPr>
        <xdr:cNvPr id="59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60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38684"/>
    <xdr:pic>
      <xdr:nvPicPr>
        <xdr:cNvPr id="61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62" name="TextBox 25"/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65" name="TextBox 28"/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67" name="TextBox 3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1323" cy="43364"/>
    <xdr:pic>
      <xdr:nvPicPr>
        <xdr:cNvPr id="68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69" name="TextBox 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38684"/>
    <xdr:pic>
      <xdr:nvPicPr>
        <xdr:cNvPr id="70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73" name="TextBox 72"/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1458648</xdr:colOff>
      <xdr:row>375</xdr:row>
      <xdr:rowOff>43364</xdr:rowOff>
    </xdr:to>
    <xdr:pic>
      <xdr:nvPicPr>
        <xdr:cNvPr id="76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38684</xdr:rowOff>
    </xdr:to>
    <xdr:pic>
      <xdr:nvPicPr>
        <xdr:cNvPr id="78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79" name="TextBox 78"/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82" name="TextBox 81"/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1458648</xdr:colOff>
      <xdr:row>375</xdr:row>
      <xdr:rowOff>43364</xdr:rowOff>
    </xdr:to>
    <xdr:pic>
      <xdr:nvPicPr>
        <xdr:cNvPr id="85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38684</xdr:rowOff>
    </xdr:to>
    <xdr:pic>
      <xdr:nvPicPr>
        <xdr:cNvPr id="87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375</xdr:row>
      <xdr:rowOff>0</xdr:rowOff>
    </xdr:from>
    <xdr:ext cx="97389" cy="260948"/>
    <xdr:sp macro="" textlink="">
      <xdr:nvSpPr>
        <xdr:cNvPr id="88" name="TextBox 87"/>
        <xdr:cNvSpPr txBox="1"/>
      </xdr:nvSpPr>
      <xdr:spPr>
        <a:xfrm rot="582060">
          <a:off x="1377493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375</xdr:row>
      <xdr:rowOff>0</xdr:rowOff>
    </xdr:from>
    <xdr:to>
      <xdr:col>2</xdr:col>
      <xdr:colOff>1461336</xdr:colOff>
      <xdr:row>375</xdr:row>
      <xdr:rowOff>43364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91" name="TextBox 1"/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93" name="TextBox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1323" cy="43364"/>
    <xdr:pic>
      <xdr:nvPicPr>
        <xdr:cNvPr id="94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95" name="TextBox 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38684"/>
    <xdr:pic>
      <xdr:nvPicPr>
        <xdr:cNvPr id="96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97" name="TextBox 7"/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100" name="TextBox 10"/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102" name="TextBox 1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1323" cy="43364"/>
    <xdr:pic>
      <xdr:nvPicPr>
        <xdr:cNvPr id="103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104" name="TextBox 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38684"/>
    <xdr:pic>
      <xdr:nvPicPr>
        <xdr:cNvPr id="105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97389" cy="260948"/>
    <xdr:sp macro="" textlink="">
      <xdr:nvSpPr>
        <xdr:cNvPr id="106" name="TextBox 16"/>
        <xdr:cNvSpPr txBox="1"/>
      </xdr:nvSpPr>
      <xdr:spPr>
        <a:xfrm rot="582060">
          <a:off x="0" y="1140333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375</xdr:row>
      <xdr:rowOff>0</xdr:rowOff>
    </xdr:from>
    <xdr:ext cx="4011" cy="43364"/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40333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82093</xdr:colOff>
      <xdr:row>374</xdr:row>
      <xdr:rowOff>0</xdr:rowOff>
    </xdr:from>
    <xdr:ext cx="97389" cy="260948"/>
    <xdr:sp macro="" textlink="">
      <xdr:nvSpPr>
        <xdr:cNvPr id="109" name="TextBox 108"/>
        <xdr:cNvSpPr txBox="1"/>
      </xdr:nvSpPr>
      <xdr:spPr>
        <a:xfrm rot="582060">
          <a:off x="1377493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374</xdr:row>
      <xdr:rowOff>0</xdr:rowOff>
    </xdr:from>
    <xdr:to>
      <xdr:col>2</xdr:col>
      <xdr:colOff>1461336</xdr:colOff>
      <xdr:row>374</xdr:row>
      <xdr:rowOff>43364</xdr:rowOff>
    </xdr:to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37285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374</xdr:row>
      <xdr:rowOff>0</xdr:rowOff>
    </xdr:from>
    <xdr:ext cx="97389" cy="260948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 rot="582060">
          <a:off x="1377493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374</xdr:row>
      <xdr:rowOff>0</xdr:rowOff>
    </xdr:from>
    <xdr:to>
      <xdr:col>2</xdr:col>
      <xdr:colOff>1458648</xdr:colOff>
      <xdr:row>374</xdr:row>
      <xdr:rowOff>43364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37285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374</xdr:row>
      <xdr:rowOff>0</xdr:rowOff>
    </xdr:from>
    <xdr:ext cx="97389" cy="260948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 rot="582060">
          <a:off x="1377493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374</xdr:row>
      <xdr:rowOff>0</xdr:rowOff>
    </xdr:from>
    <xdr:to>
      <xdr:col>2</xdr:col>
      <xdr:colOff>1461336</xdr:colOff>
      <xdr:row>374</xdr:row>
      <xdr:rowOff>38684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37285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374</xdr:row>
      <xdr:rowOff>0</xdr:rowOff>
    </xdr:from>
    <xdr:ext cx="97389" cy="260948"/>
    <xdr:sp macro="" textlink="">
      <xdr:nvSpPr>
        <xdr:cNvPr id="115" name="TextBox 114"/>
        <xdr:cNvSpPr txBox="1"/>
      </xdr:nvSpPr>
      <xdr:spPr>
        <a:xfrm rot="582060">
          <a:off x="1377493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374</xdr:row>
      <xdr:rowOff>0</xdr:rowOff>
    </xdr:from>
    <xdr:to>
      <xdr:col>2</xdr:col>
      <xdr:colOff>1461336</xdr:colOff>
      <xdr:row>374</xdr:row>
      <xdr:rowOff>43364</xdr:rowOff>
    </xdr:to>
    <xdr:pic>
      <xdr:nvPicPr>
        <xdr:cNvPr id="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37285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374</xdr:row>
      <xdr:rowOff>0</xdr:rowOff>
    </xdr:from>
    <xdr:to>
      <xdr:col>2</xdr:col>
      <xdr:colOff>1461336</xdr:colOff>
      <xdr:row>374</xdr:row>
      <xdr:rowOff>43364</xdr:rowOff>
    </xdr:to>
    <xdr:pic>
      <xdr:nvPicPr>
        <xdr:cNvPr id="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37285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374</xdr:row>
      <xdr:rowOff>0</xdr:rowOff>
    </xdr:from>
    <xdr:ext cx="97389" cy="260948"/>
    <xdr:sp macro="" textlink="">
      <xdr:nvSpPr>
        <xdr:cNvPr id="118" name="TextBox 117"/>
        <xdr:cNvSpPr txBox="1"/>
      </xdr:nvSpPr>
      <xdr:spPr>
        <a:xfrm rot="582060">
          <a:off x="1377493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374</xdr:row>
      <xdr:rowOff>0</xdr:rowOff>
    </xdr:from>
    <xdr:to>
      <xdr:col>2</xdr:col>
      <xdr:colOff>1461336</xdr:colOff>
      <xdr:row>374</xdr:row>
      <xdr:rowOff>43364</xdr:rowOff>
    </xdr:to>
    <xdr:pic>
      <xdr:nvPicPr>
        <xdr:cNvPr id="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37285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374</xdr:row>
      <xdr:rowOff>0</xdr:rowOff>
    </xdr:from>
    <xdr:ext cx="97389" cy="260948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 rot="582060">
          <a:off x="1377493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374</xdr:row>
      <xdr:rowOff>0</xdr:rowOff>
    </xdr:from>
    <xdr:to>
      <xdr:col>2</xdr:col>
      <xdr:colOff>1458648</xdr:colOff>
      <xdr:row>374</xdr:row>
      <xdr:rowOff>43364</xdr:rowOff>
    </xdr:to>
    <xdr:pic>
      <xdr:nvPicPr>
        <xdr:cNvPr id="121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37285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374</xdr:row>
      <xdr:rowOff>0</xdr:rowOff>
    </xdr:from>
    <xdr:ext cx="97389" cy="260948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 rot="582060">
          <a:off x="1377493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374</xdr:row>
      <xdr:rowOff>0</xdr:rowOff>
    </xdr:from>
    <xdr:to>
      <xdr:col>2</xdr:col>
      <xdr:colOff>1461336</xdr:colOff>
      <xdr:row>374</xdr:row>
      <xdr:rowOff>38684</xdr:rowOff>
    </xdr:to>
    <xdr:pic>
      <xdr:nvPicPr>
        <xdr:cNvPr id="123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37285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374</xdr:row>
      <xdr:rowOff>0</xdr:rowOff>
    </xdr:from>
    <xdr:ext cx="97389" cy="260948"/>
    <xdr:sp macro="" textlink="">
      <xdr:nvSpPr>
        <xdr:cNvPr id="124" name="TextBox 123"/>
        <xdr:cNvSpPr txBox="1"/>
      </xdr:nvSpPr>
      <xdr:spPr>
        <a:xfrm rot="582060">
          <a:off x="1377493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374</xdr:row>
      <xdr:rowOff>0</xdr:rowOff>
    </xdr:from>
    <xdr:to>
      <xdr:col>2</xdr:col>
      <xdr:colOff>1461336</xdr:colOff>
      <xdr:row>374</xdr:row>
      <xdr:rowOff>43364</xdr:rowOff>
    </xdr:to>
    <xdr:pic>
      <xdr:nvPicPr>
        <xdr:cNvPr id="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37285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374</xdr:row>
      <xdr:rowOff>0</xdr:rowOff>
    </xdr:from>
    <xdr:to>
      <xdr:col>2</xdr:col>
      <xdr:colOff>1461336</xdr:colOff>
      <xdr:row>374</xdr:row>
      <xdr:rowOff>43364</xdr:rowOff>
    </xdr:to>
    <xdr:pic>
      <xdr:nvPicPr>
        <xdr:cNvPr id="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1137285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374</xdr:row>
      <xdr:rowOff>0</xdr:rowOff>
    </xdr:from>
    <xdr:ext cx="97389" cy="260948"/>
    <xdr:sp macro="" textlink="">
      <xdr:nvSpPr>
        <xdr:cNvPr id="127" name="TextBox 1"/>
        <xdr:cNvSpPr txBox="1"/>
      </xdr:nvSpPr>
      <xdr:spPr>
        <a:xfrm rot="582060">
          <a:off x="0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4011" cy="43364"/>
    <xdr:pic>
      <xdr:nvPicPr>
        <xdr:cNvPr id="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37285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374</xdr:row>
      <xdr:rowOff>0</xdr:rowOff>
    </xdr:from>
    <xdr:ext cx="97389" cy="260948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 rot="582060">
          <a:off x="0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323" cy="43364"/>
    <xdr:pic>
      <xdr:nvPicPr>
        <xdr:cNvPr id="130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37285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374</xdr:row>
      <xdr:rowOff>0</xdr:rowOff>
    </xdr:from>
    <xdr:ext cx="97389" cy="260948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 rot="582060">
          <a:off x="0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4011" cy="38684"/>
    <xdr:pic>
      <xdr:nvPicPr>
        <xdr:cNvPr id="132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37285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374</xdr:row>
      <xdr:rowOff>0</xdr:rowOff>
    </xdr:from>
    <xdr:ext cx="97389" cy="260948"/>
    <xdr:sp macro="" textlink="">
      <xdr:nvSpPr>
        <xdr:cNvPr id="133" name="TextBox 7"/>
        <xdr:cNvSpPr txBox="1"/>
      </xdr:nvSpPr>
      <xdr:spPr>
        <a:xfrm rot="582060">
          <a:off x="0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4011" cy="43364"/>
    <xdr:pic>
      <xdr:nvPicPr>
        <xdr:cNvPr id="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37285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374</xdr:row>
      <xdr:rowOff>0</xdr:rowOff>
    </xdr:from>
    <xdr:ext cx="4011" cy="43364"/>
    <xdr:pic>
      <xdr:nvPicPr>
        <xdr:cNvPr id="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37285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374</xdr:row>
      <xdr:rowOff>0</xdr:rowOff>
    </xdr:from>
    <xdr:ext cx="97389" cy="260948"/>
    <xdr:sp macro="" textlink="">
      <xdr:nvSpPr>
        <xdr:cNvPr id="136" name="TextBox 10"/>
        <xdr:cNvSpPr txBox="1"/>
      </xdr:nvSpPr>
      <xdr:spPr>
        <a:xfrm rot="582060">
          <a:off x="0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4011" cy="43364"/>
    <xdr:pic>
      <xdr:nvPicPr>
        <xdr:cNvPr id="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37285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374</xdr:row>
      <xdr:rowOff>0</xdr:rowOff>
    </xdr:from>
    <xdr:ext cx="97389" cy="260948"/>
    <xdr:sp macro="" textlink="">
      <xdr:nvSpPr>
        <xdr:cNvPr id="138" name="TextBox 1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 rot="582060">
          <a:off x="0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323" cy="43364"/>
    <xdr:pic>
      <xdr:nvPicPr>
        <xdr:cNvPr id="139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37285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374</xdr:row>
      <xdr:rowOff>0</xdr:rowOff>
    </xdr:from>
    <xdr:ext cx="97389" cy="260948"/>
    <xdr:sp macro="" textlink="">
      <xdr:nvSpPr>
        <xdr:cNvPr id="140" name="TextBox 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 rot="582060">
          <a:off x="0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4011" cy="38684"/>
    <xdr:pic>
      <xdr:nvPicPr>
        <xdr:cNvPr id="141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37285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374</xdr:row>
      <xdr:rowOff>0</xdr:rowOff>
    </xdr:from>
    <xdr:ext cx="97389" cy="260948"/>
    <xdr:sp macro="" textlink="">
      <xdr:nvSpPr>
        <xdr:cNvPr id="142" name="TextBox 16"/>
        <xdr:cNvSpPr txBox="1"/>
      </xdr:nvSpPr>
      <xdr:spPr>
        <a:xfrm rot="582060">
          <a:off x="0" y="1137285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4011" cy="43364"/>
    <xdr:pic>
      <xdr:nvPicPr>
        <xdr:cNvPr id="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37285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374</xdr:row>
      <xdr:rowOff>0</xdr:rowOff>
    </xdr:from>
    <xdr:ext cx="4011" cy="43364"/>
    <xdr:pic>
      <xdr:nvPicPr>
        <xdr:cNvPr id="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1137285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82093</xdr:colOff>
      <xdr:row>12</xdr:row>
      <xdr:rowOff>0</xdr:rowOff>
    </xdr:from>
    <xdr:ext cx="97389" cy="260948"/>
    <xdr:sp macro="" textlink="">
      <xdr:nvSpPr>
        <xdr:cNvPr id="145" name="TextBox 144"/>
        <xdr:cNvSpPr txBox="1"/>
      </xdr:nvSpPr>
      <xdr:spPr>
        <a:xfrm rot="582060">
          <a:off x="1377493" y="33909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12</xdr:row>
      <xdr:rowOff>0</xdr:rowOff>
    </xdr:from>
    <xdr:to>
      <xdr:col>2</xdr:col>
      <xdr:colOff>1461336</xdr:colOff>
      <xdr:row>12</xdr:row>
      <xdr:rowOff>43364</xdr:rowOff>
    </xdr:to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33909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12</xdr:row>
      <xdr:rowOff>0</xdr:rowOff>
    </xdr:from>
    <xdr:ext cx="97389" cy="260948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 rot="582060">
          <a:off x="1377493" y="33909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12</xdr:row>
      <xdr:rowOff>0</xdr:rowOff>
    </xdr:from>
    <xdr:to>
      <xdr:col>2</xdr:col>
      <xdr:colOff>1458648</xdr:colOff>
      <xdr:row>12</xdr:row>
      <xdr:rowOff>43364</xdr:rowOff>
    </xdr:to>
    <xdr:pic>
      <xdr:nvPicPr>
        <xdr:cNvPr id="148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33909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12</xdr:row>
      <xdr:rowOff>0</xdr:rowOff>
    </xdr:from>
    <xdr:ext cx="97389" cy="260948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 rot="582060">
          <a:off x="1377493" y="33909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12</xdr:row>
      <xdr:rowOff>0</xdr:rowOff>
    </xdr:from>
    <xdr:to>
      <xdr:col>2</xdr:col>
      <xdr:colOff>1461336</xdr:colOff>
      <xdr:row>12</xdr:row>
      <xdr:rowOff>38684</xdr:rowOff>
    </xdr:to>
    <xdr:pic>
      <xdr:nvPicPr>
        <xdr:cNvPr id="150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33909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12</xdr:row>
      <xdr:rowOff>0</xdr:rowOff>
    </xdr:from>
    <xdr:ext cx="97389" cy="260948"/>
    <xdr:sp macro="" textlink="">
      <xdr:nvSpPr>
        <xdr:cNvPr id="151" name="TextBox 150"/>
        <xdr:cNvSpPr txBox="1"/>
      </xdr:nvSpPr>
      <xdr:spPr>
        <a:xfrm rot="582060">
          <a:off x="1377493" y="33909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12</xdr:row>
      <xdr:rowOff>0</xdr:rowOff>
    </xdr:from>
    <xdr:to>
      <xdr:col>2</xdr:col>
      <xdr:colOff>1461336</xdr:colOff>
      <xdr:row>12</xdr:row>
      <xdr:rowOff>43364</xdr:rowOff>
    </xdr:to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33909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12</xdr:row>
      <xdr:rowOff>0</xdr:rowOff>
    </xdr:from>
    <xdr:to>
      <xdr:col>2</xdr:col>
      <xdr:colOff>1461336</xdr:colOff>
      <xdr:row>12</xdr:row>
      <xdr:rowOff>43364</xdr:rowOff>
    </xdr:to>
    <xdr:pic>
      <xdr:nvPicPr>
        <xdr:cNvPr id="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33909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13</xdr:row>
      <xdr:rowOff>0</xdr:rowOff>
    </xdr:from>
    <xdr:ext cx="97389" cy="260948"/>
    <xdr:sp macro="" textlink="">
      <xdr:nvSpPr>
        <xdr:cNvPr id="154" name="TextBox 153"/>
        <xdr:cNvSpPr txBox="1"/>
      </xdr:nvSpPr>
      <xdr:spPr>
        <a:xfrm rot="582060">
          <a:off x="1377493" y="36957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13</xdr:row>
      <xdr:rowOff>0</xdr:rowOff>
    </xdr:from>
    <xdr:to>
      <xdr:col>2</xdr:col>
      <xdr:colOff>1461336</xdr:colOff>
      <xdr:row>13</xdr:row>
      <xdr:rowOff>43364</xdr:rowOff>
    </xdr:to>
    <xdr:pic>
      <xdr:nvPicPr>
        <xdr:cNvPr id="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36957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13</xdr:row>
      <xdr:rowOff>0</xdr:rowOff>
    </xdr:from>
    <xdr:ext cx="97389" cy="260948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 rot="582060">
          <a:off x="1377493" y="36957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13</xdr:row>
      <xdr:rowOff>0</xdr:rowOff>
    </xdr:from>
    <xdr:to>
      <xdr:col>2</xdr:col>
      <xdr:colOff>1458648</xdr:colOff>
      <xdr:row>13</xdr:row>
      <xdr:rowOff>43364</xdr:rowOff>
    </xdr:to>
    <xdr:pic>
      <xdr:nvPicPr>
        <xdr:cNvPr id="157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36957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13</xdr:row>
      <xdr:rowOff>0</xdr:rowOff>
    </xdr:from>
    <xdr:ext cx="97389" cy="260948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 rot="582060">
          <a:off x="1377493" y="36957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13</xdr:row>
      <xdr:rowOff>0</xdr:rowOff>
    </xdr:from>
    <xdr:to>
      <xdr:col>2</xdr:col>
      <xdr:colOff>1461336</xdr:colOff>
      <xdr:row>13</xdr:row>
      <xdr:rowOff>38684</xdr:rowOff>
    </xdr:to>
    <xdr:pic>
      <xdr:nvPicPr>
        <xdr:cNvPr id="159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36957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13</xdr:row>
      <xdr:rowOff>0</xdr:rowOff>
    </xdr:from>
    <xdr:ext cx="97389" cy="260948"/>
    <xdr:sp macro="" textlink="">
      <xdr:nvSpPr>
        <xdr:cNvPr id="160" name="TextBox 159"/>
        <xdr:cNvSpPr txBox="1"/>
      </xdr:nvSpPr>
      <xdr:spPr>
        <a:xfrm rot="582060">
          <a:off x="1377493" y="36957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13</xdr:row>
      <xdr:rowOff>0</xdr:rowOff>
    </xdr:from>
    <xdr:to>
      <xdr:col>2</xdr:col>
      <xdr:colOff>1461336</xdr:colOff>
      <xdr:row>13</xdr:row>
      <xdr:rowOff>43364</xdr:rowOff>
    </xdr:to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36957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13</xdr:row>
      <xdr:rowOff>0</xdr:rowOff>
    </xdr:from>
    <xdr:to>
      <xdr:col>2</xdr:col>
      <xdr:colOff>1461336</xdr:colOff>
      <xdr:row>13</xdr:row>
      <xdr:rowOff>43364</xdr:rowOff>
    </xdr:to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2752725" y="36957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97389" cy="260948"/>
    <xdr:sp macro="" textlink="">
      <xdr:nvSpPr>
        <xdr:cNvPr id="163" name="TextBox 1"/>
        <xdr:cNvSpPr txBox="1"/>
      </xdr:nvSpPr>
      <xdr:spPr>
        <a:xfrm rot="582060">
          <a:off x="0" y="33909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4011" cy="43364"/>
    <xdr:pic>
      <xdr:nvPicPr>
        <xdr:cNvPr id="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33909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7389" cy="260948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 rot="582060">
          <a:off x="0" y="33909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323" cy="43364"/>
    <xdr:pic>
      <xdr:nvPicPr>
        <xdr:cNvPr id="166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33909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7389" cy="260948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 rot="582060">
          <a:off x="0" y="33909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4011" cy="38684"/>
    <xdr:pic>
      <xdr:nvPicPr>
        <xdr:cNvPr id="168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33909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7389" cy="260948"/>
    <xdr:sp macro="" textlink="">
      <xdr:nvSpPr>
        <xdr:cNvPr id="169" name="TextBox 7"/>
        <xdr:cNvSpPr txBox="1"/>
      </xdr:nvSpPr>
      <xdr:spPr>
        <a:xfrm rot="582060">
          <a:off x="0" y="33909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4011" cy="43364"/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33909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4011" cy="43364"/>
    <xdr:pic>
      <xdr:nvPicPr>
        <xdr:cNvPr id="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33909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7389" cy="260948"/>
    <xdr:sp macro="" textlink="">
      <xdr:nvSpPr>
        <xdr:cNvPr id="172" name="TextBox 10"/>
        <xdr:cNvSpPr txBox="1"/>
      </xdr:nvSpPr>
      <xdr:spPr>
        <a:xfrm rot="582060">
          <a:off x="0" y="36957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4011" cy="43364"/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36957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7389" cy="260948"/>
    <xdr:sp macro="" textlink="">
      <xdr:nvSpPr>
        <xdr:cNvPr id="174" name="TextBox 1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 rot="582060">
          <a:off x="0" y="36957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323" cy="43364"/>
    <xdr:pic>
      <xdr:nvPicPr>
        <xdr:cNvPr id="175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3695700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7389" cy="260948"/>
    <xdr:sp macro="" textlink="">
      <xdr:nvSpPr>
        <xdr:cNvPr id="176" name="TextBox 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 rot="582060">
          <a:off x="0" y="36957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4011" cy="38684"/>
    <xdr:pic>
      <xdr:nvPicPr>
        <xdr:cNvPr id="177" name="Picture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3695700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7389" cy="260948"/>
    <xdr:sp macro="" textlink="">
      <xdr:nvSpPr>
        <xdr:cNvPr id="178" name="TextBox 16"/>
        <xdr:cNvSpPr txBox="1"/>
      </xdr:nvSpPr>
      <xdr:spPr>
        <a:xfrm rot="582060">
          <a:off x="0" y="3695700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4011" cy="43364"/>
    <xdr:pic>
      <xdr:nvPicPr>
        <xdr:cNvPr id="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36957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4011" cy="43364"/>
    <xdr:pic>
      <xdr:nvPicPr>
        <xdr:cNvPr id="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0" y="3695700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82093</xdr:colOff>
      <xdr:row>14</xdr:row>
      <xdr:rowOff>0</xdr:rowOff>
    </xdr:from>
    <xdr:ext cx="97389" cy="260948"/>
    <xdr:sp macro="" textlink="">
      <xdr:nvSpPr>
        <xdr:cNvPr id="2" name="TextBox 1"/>
        <xdr:cNvSpPr txBox="1"/>
      </xdr:nvSpPr>
      <xdr:spPr>
        <a:xfrm rot="582060">
          <a:off x="4263568" y="1006697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14</xdr:row>
      <xdr:rowOff>0</xdr:rowOff>
    </xdr:from>
    <xdr:to>
      <xdr:col>2</xdr:col>
      <xdr:colOff>1461336</xdr:colOff>
      <xdr:row>14</xdr:row>
      <xdr:rowOff>43364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006697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14</xdr:row>
      <xdr:rowOff>0</xdr:rowOff>
    </xdr:from>
    <xdr:ext cx="97389" cy="260948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4263568" y="1006697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14</xdr:row>
      <xdr:rowOff>0</xdr:rowOff>
    </xdr:from>
    <xdr:to>
      <xdr:col>2</xdr:col>
      <xdr:colOff>1458648</xdr:colOff>
      <xdr:row>14</xdr:row>
      <xdr:rowOff>43364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00669725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14</xdr:row>
      <xdr:rowOff>0</xdr:rowOff>
    </xdr:from>
    <xdr:ext cx="97389" cy="260948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4263568" y="1006697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14</xdr:row>
      <xdr:rowOff>0</xdr:rowOff>
    </xdr:from>
    <xdr:to>
      <xdr:col>2</xdr:col>
      <xdr:colOff>1461336</xdr:colOff>
      <xdr:row>14</xdr:row>
      <xdr:rowOff>38684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00669725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14</xdr:row>
      <xdr:rowOff>0</xdr:rowOff>
    </xdr:from>
    <xdr:ext cx="97389" cy="260948"/>
    <xdr:sp macro="" textlink="">
      <xdr:nvSpPr>
        <xdr:cNvPr id="8" name="TextBox 7"/>
        <xdr:cNvSpPr txBox="1"/>
      </xdr:nvSpPr>
      <xdr:spPr>
        <a:xfrm rot="582060">
          <a:off x="4263568" y="1006697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14</xdr:row>
      <xdr:rowOff>0</xdr:rowOff>
    </xdr:from>
    <xdr:to>
      <xdr:col>2</xdr:col>
      <xdr:colOff>1461336</xdr:colOff>
      <xdr:row>14</xdr:row>
      <xdr:rowOff>43364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006697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14</xdr:row>
      <xdr:rowOff>0</xdr:rowOff>
    </xdr:from>
    <xdr:to>
      <xdr:col>2</xdr:col>
      <xdr:colOff>1461336</xdr:colOff>
      <xdr:row>14</xdr:row>
      <xdr:rowOff>43364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006697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15</xdr:row>
      <xdr:rowOff>0</xdr:rowOff>
    </xdr:from>
    <xdr:ext cx="97389" cy="260948"/>
    <xdr:sp macro="" textlink="">
      <xdr:nvSpPr>
        <xdr:cNvPr id="11" name="TextBox 10"/>
        <xdr:cNvSpPr txBox="1"/>
      </xdr:nvSpPr>
      <xdr:spPr>
        <a:xfrm rot="582060">
          <a:off x="4263568" y="1004030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15</xdr:row>
      <xdr:rowOff>0</xdr:rowOff>
    </xdr:from>
    <xdr:to>
      <xdr:col>2</xdr:col>
      <xdr:colOff>1461336</xdr:colOff>
      <xdr:row>15</xdr:row>
      <xdr:rowOff>43364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004030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15</xdr:row>
      <xdr:rowOff>0</xdr:rowOff>
    </xdr:from>
    <xdr:ext cx="97389" cy="260948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4263568" y="1004030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15</xdr:row>
      <xdr:rowOff>0</xdr:rowOff>
    </xdr:from>
    <xdr:to>
      <xdr:col>2</xdr:col>
      <xdr:colOff>1458648</xdr:colOff>
      <xdr:row>15</xdr:row>
      <xdr:rowOff>43364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00403025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15</xdr:row>
      <xdr:rowOff>0</xdr:rowOff>
    </xdr:from>
    <xdr:ext cx="97389" cy="260948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4263568" y="1004030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15</xdr:row>
      <xdr:rowOff>0</xdr:rowOff>
    </xdr:from>
    <xdr:to>
      <xdr:col>2</xdr:col>
      <xdr:colOff>1461336</xdr:colOff>
      <xdr:row>15</xdr:row>
      <xdr:rowOff>38684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00403025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15</xdr:row>
      <xdr:rowOff>0</xdr:rowOff>
    </xdr:from>
    <xdr:ext cx="97389" cy="260948"/>
    <xdr:sp macro="" textlink="">
      <xdr:nvSpPr>
        <xdr:cNvPr id="17" name="TextBox 16"/>
        <xdr:cNvSpPr txBox="1"/>
      </xdr:nvSpPr>
      <xdr:spPr>
        <a:xfrm rot="582060">
          <a:off x="4263568" y="1004030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15</xdr:row>
      <xdr:rowOff>0</xdr:rowOff>
    </xdr:from>
    <xdr:to>
      <xdr:col>2</xdr:col>
      <xdr:colOff>1461336</xdr:colOff>
      <xdr:row>15</xdr:row>
      <xdr:rowOff>43364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004030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15</xdr:row>
      <xdr:rowOff>0</xdr:rowOff>
    </xdr:from>
    <xdr:to>
      <xdr:col>2</xdr:col>
      <xdr:colOff>1461336</xdr:colOff>
      <xdr:row>15</xdr:row>
      <xdr:rowOff>43364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004030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555</xdr:row>
      <xdr:rowOff>0</xdr:rowOff>
    </xdr:from>
    <xdr:ext cx="97389" cy="260948"/>
    <xdr:sp macro="" textlink="">
      <xdr:nvSpPr>
        <xdr:cNvPr id="20" name="TextBox 19"/>
        <xdr:cNvSpPr txBox="1"/>
      </xdr:nvSpPr>
      <xdr:spPr>
        <a:xfrm rot="582060">
          <a:off x="4263568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555</xdr:row>
      <xdr:rowOff>0</xdr:rowOff>
    </xdr:from>
    <xdr:to>
      <xdr:col>2</xdr:col>
      <xdr:colOff>1461336</xdr:colOff>
      <xdr:row>555</xdr:row>
      <xdr:rowOff>43364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494758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555</xdr:row>
      <xdr:rowOff>0</xdr:rowOff>
    </xdr:from>
    <xdr:ext cx="97389" cy="260948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4263568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555</xdr:row>
      <xdr:rowOff>0</xdr:rowOff>
    </xdr:from>
    <xdr:to>
      <xdr:col>2</xdr:col>
      <xdr:colOff>1458648</xdr:colOff>
      <xdr:row>555</xdr:row>
      <xdr:rowOff>43364</xdr:rowOff>
    </xdr:to>
    <xdr:pic>
      <xdr:nvPicPr>
        <xdr:cNvPr id="23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49475825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555</xdr:row>
      <xdr:rowOff>0</xdr:rowOff>
    </xdr:from>
    <xdr:ext cx="97389" cy="260948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4263568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555</xdr:row>
      <xdr:rowOff>0</xdr:rowOff>
    </xdr:from>
    <xdr:to>
      <xdr:col>2</xdr:col>
      <xdr:colOff>1461336</xdr:colOff>
      <xdr:row>555</xdr:row>
      <xdr:rowOff>38684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49475825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555</xdr:row>
      <xdr:rowOff>0</xdr:rowOff>
    </xdr:from>
    <xdr:ext cx="97389" cy="260948"/>
    <xdr:sp macro="" textlink="">
      <xdr:nvSpPr>
        <xdr:cNvPr id="26" name="TextBox 25"/>
        <xdr:cNvSpPr txBox="1"/>
      </xdr:nvSpPr>
      <xdr:spPr>
        <a:xfrm rot="582060">
          <a:off x="4263568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555</xdr:row>
      <xdr:rowOff>0</xdr:rowOff>
    </xdr:from>
    <xdr:to>
      <xdr:col>2</xdr:col>
      <xdr:colOff>1461336</xdr:colOff>
      <xdr:row>555</xdr:row>
      <xdr:rowOff>43364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494758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555</xdr:row>
      <xdr:rowOff>0</xdr:rowOff>
    </xdr:from>
    <xdr:to>
      <xdr:col>2</xdr:col>
      <xdr:colOff>1461336</xdr:colOff>
      <xdr:row>555</xdr:row>
      <xdr:rowOff>43364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494758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555</xdr:row>
      <xdr:rowOff>0</xdr:rowOff>
    </xdr:from>
    <xdr:ext cx="97389" cy="260948"/>
    <xdr:sp macro="" textlink="">
      <xdr:nvSpPr>
        <xdr:cNvPr id="29" name="TextBox 28"/>
        <xdr:cNvSpPr txBox="1"/>
      </xdr:nvSpPr>
      <xdr:spPr>
        <a:xfrm rot="582060">
          <a:off x="4263568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555</xdr:row>
      <xdr:rowOff>0</xdr:rowOff>
    </xdr:from>
    <xdr:to>
      <xdr:col>2</xdr:col>
      <xdr:colOff>1461336</xdr:colOff>
      <xdr:row>555</xdr:row>
      <xdr:rowOff>43364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494758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555</xdr:row>
      <xdr:rowOff>0</xdr:rowOff>
    </xdr:from>
    <xdr:ext cx="97389" cy="260948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4263568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555</xdr:row>
      <xdr:rowOff>0</xdr:rowOff>
    </xdr:from>
    <xdr:to>
      <xdr:col>2</xdr:col>
      <xdr:colOff>1458648</xdr:colOff>
      <xdr:row>555</xdr:row>
      <xdr:rowOff>43364</xdr:rowOff>
    </xdr:to>
    <xdr:pic>
      <xdr:nvPicPr>
        <xdr:cNvPr id="32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49475825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555</xdr:row>
      <xdr:rowOff>0</xdr:rowOff>
    </xdr:from>
    <xdr:ext cx="97389" cy="260948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4263568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555</xdr:row>
      <xdr:rowOff>0</xdr:rowOff>
    </xdr:from>
    <xdr:to>
      <xdr:col>2</xdr:col>
      <xdr:colOff>1461336</xdr:colOff>
      <xdr:row>555</xdr:row>
      <xdr:rowOff>38684</xdr:rowOff>
    </xdr:to>
    <xdr:pic>
      <xdr:nvPicPr>
        <xdr:cNvPr id="34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49475825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82093</xdr:colOff>
      <xdr:row>555</xdr:row>
      <xdr:rowOff>0</xdr:rowOff>
    </xdr:from>
    <xdr:ext cx="97389" cy="260948"/>
    <xdr:sp macro="" textlink="">
      <xdr:nvSpPr>
        <xdr:cNvPr id="35" name="TextBox 34"/>
        <xdr:cNvSpPr txBox="1"/>
      </xdr:nvSpPr>
      <xdr:spPr>
        <a:xfrm rot="582060">
          <a:off x="4263568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 editAs="oneCell">
    <xdr:from>
      <xdr:col>2</xdr:col>
      <xdr:colOff>1457325</xdr:colOff>
      <xdr:row>555</xdr:row>
      <xdr:rowOff>0</xdr:rowOff>
    </xdr:from>
    <xdr:to>
      <xdr:col>2</xdr:col>
      <xdr:colOff>1461336</xdr:colOff>
      <xdr:row>555</xdr:row>
      <xdr:rowOff>43364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494758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1457325</xdr:colOff>
      <xdr:row>555</xdr:row>
      <xdr:rowOff>0</xdr:rowOff>
    </xdr:from>
    <xdr:to>
      <xdr:col>2</xdr:col>
      <xdr:colOff>1461336</xdr:colOff>
      <xdr:row>555</xdr:row>
      <xdr:rowOff>43364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5638800" y="1494758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14</xdr:row>
      <xdr:rowOff>0</xdr:rowOff>
    </xdr:from>
    <xdr:ext cx="97389" cy="260948"/>
    <xdr:sp macro="" textlink="">
      <xdr:nvSpPr>
        <xdr:cNvPr id="38" name="TextBox 1"/>
        <xdr:cNvSpPr txBox="1"/>
      </xdr:nvSpPr>
      <xdr:spPr>
        <a:xfrm rot="582060">
          <a:off x="82093" y="1006697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4011" cy="43364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006697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7389" cy="260948"/>
    <xdr:sp macro="" textlink="">
      <xdr:nvSpPr>
        <xdr:cNvPr id="40" name="TextBox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82093" y="1006697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323" cy="43364"/>
    <xdr:pic>
      <xdr:nvPicPr>
        <xdr:cNvPr id="41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00669725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7389" cy="260948"/>
    <xdr:sp macro="" textlink="">
      <xdr:nvSpPr>
        <xdr:cNvPr id="42" name="TextBox 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82093" y="1006697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4011" cy="38684"/>
    <xdr:pic>
      <xdr:nvPicPr>
        <xdr:cNvPr id="43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00669725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7389" cy="260948"/>
    <xdr:sp macro="" textlink="">
      <xdr:nvSpPr>
        <xdr:cNvPr id="44" name="TextBox 7"/>
        <xdr:cNvSpPr txBox="1"/>
      </xdr:nvSpPr>
      <xdr:spPr>
        <a:xfrm rot="582060">
          <a:off x="82093" y="1006697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4011" cy="43364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006697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4011" cy="43364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006697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7389" cy="260948"/>
    <xdr:sp macro="" textlink="">
      <xdr:nvSpPr>
        <xdr:cNvPr id="47" name="TextBox 10"/>
        <xdr:cNvSpPr txBox="1"/>
      </xdr:nvSpPr>
      <xdr:spPr>
        <a:xfrm rot="582060">
          <a:off x="82093" y="1004030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4011" cy="43364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004030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7389" cy="260948"/>
    <xdr:sp macro="" textlink="">
      <xdr:nvSpPr>
        <xdr:cNvPr id="49" name="TextBox 1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82093" y="1004030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323" cy="43364"/>
    <xdr:pic>
      <xdr:nvPicPr>
        <xdr:cNvPr id="50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00403025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7389" cy="260948"/>
    <xdr:sp macro="" textlink="">
      <xdr:nvSpPr>
        <xdr:cNvPr id="51" name="TextBox 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82093" y="1004030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4011" cy="38684"/>
    <xdr:pic>
      <xdr:nvPicPr>
        <xdr:cNvPr id="52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00403025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97389" cy="260948"/>
    <xdr:sp macro="" textlink="">
      <xdr:nvSpPr>
        <xdr:cNvPr id="53" name="TextBox 16"/>
        <xdr:cNvSpPr txBox="1"/>
      </xdr:nvSpPr>
      <xdr:spPr>
        <a:xfrm rot="582060">
          <a:off x="82093" y="1004030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4011" cy="43364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004030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15</xdr:row>
      <xdr:rowOff>0</xdr:rowOff>
    </xdr:from>
    <xdr:ext cx="4011" cy="43364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004030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555</xdr:row>
      <xdr:rowOff>0</xdr:rowOff>
    </xdr:from>
    <xdr:ext cx="97389" cy="260948"/>
    <xdr:sp macro="" textlink="">
      <xdr:nvSpPr>
        <xdr:cNvPr id="56" name="TextBox 19"/>
        <xdr:cNvSpPr txBox="1"/>
      </xdr:nvSpPr>
      <xdr:spPr>
        <a:xfrm rot="582060">
          <a:off x="82093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555</xdr:row>
      <xdr:rowOff>0</xdr:rowOff>
    </xdr:from>
    <xdr:ext cx="4011" cy="43364"/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494758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555</xdr:row>
      <xdr:rowOff>0</xdr:rowOff>
    </xdr:from>
    <xdr:ext cx="97389" cy="260948"/>
    <xdr:sp macro="" textlink="">
      <xdr:nvSpPr>
        <xdr:cNvPr id="58" name="TextBox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82093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555</xdr:row>
      <xdr:rowOff>0</xdr:rowOff>
    </xdr:from>
    <xdr:ext cx="1323" cy="43364"/>
    <xdr:pic>
      <xdr:nvPicPr>
        <xdr:cNvPr id="59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49475825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555</xdr:row>
      <xdr:rowOff>0</xdr:rowOff>
    </xdr:from>
    <xdr:ext cx="97389" cy="260948"/>
    <xdr:sp macro="" textlink="">
      <xdr:nvSpPr>
        <xdr:cNvPr id="60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82093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555</xdr:row>
      <xdr:rowOff>0</xdr:rowOff>
    </xdr:from>
    <xdr:ext cx="4011" cy="38684"/>
    <xdr:pic>
      <xdr:nvPicPr>
        <xdr:cNvPr id="61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49475825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555</xdr:row>
      <xdr:rowOff>0</xdr:rowOff>
    </xdr:from>
    <xdr:ext cx="97389" cy="260948"/>
    <xdr:sp macro="" textlink="">
      <xdr:nvSpPr>
        <xdr:cNvPr id="62" name="TextBox 25"/>
        <xdr:cNvSpPr txBox="1"/>
      </xdr:nvSpPr>
      <xdr:spPr>
        <a:xfrm rot="582060">
          <a:off x="82093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555</xdr:row>
      <xdr:rowOff>0</xdr:rowOff>
    </xdr:from>
    <xdr:ext cx="4011" cy="43364"/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494758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555</xdr:row>
      <xdr:rowOff>0</xdr:rowOff>
    </xdr:from>
    <xdr:ext cx="4011" cy="43364"/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494758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555</xdr:row>
      <xdr:rowOff>0</xdr:rowOff>
    </xdr:from>
    <xdr:ext cx="97389" cy="260948"/>
    <xdr:sp macro="" textlink="">
      <xdr:nvSpPr>
        <xdr:cNvPr id="65" name="TextBox 28"/>
        <xdr:cNvSpPr txBox="1"/>
      </xdr:nvSpPr>
      <xdr:spPr>
        <a:xfrm rot="582060">
          <a:off x="82093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555</xdr:row>
      <xdr:rowOff>0</xdr:rowOff>
    </xdr:from>
    <xdr:ext cx="4011" cy="43364"/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494758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555</xdr:row>
      <xdr:rowOff>0</xdr:rowOff>
    </xdr:from>
    <xdr:ext cx="97389" cy="260948"/>
    <xdr:sp macro="" textlink="">
      <xdr:nvSpPr>
        <xdr:cNvPr id="67" name="TextBox 3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 rot="582060">
          <a:off x="82093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555</xdr:row>
      <xdr:rowOff>0</xdr:rowOff>
    </xdr:from>
    <xdr:ext cx="1323" cy="43364"/>
    <xdr:pic>
      <xdr:nvPicPr>
        <xdr:cNvPr id="68" name="Pictur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49475825"/>
          <a:ext cx="1323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555</xdr:row>
      <xdr:rowOff>0</xdr:rowOff>
    </xdr:from>
    <xdr:ext cx="97389" cy="260948"/>
    <xdr:sp macro="" textlink="">
      <xdr:nvSpPr>
        <xdr:cNvPr id="69" name="TextBox 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 rot="582060">
          <a:off x="82093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555</xdr:row>
      <xdr:rowOff>0</xdr:rowOff>
    </xdr:from>
    <xdr:ext cx="4011" cy="38684"/>
    <xdr:pic>
      <xdr:nvPicPr>
        <xdr:cNvPr id="70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49475825"/>
          <a:ext cx="4011" cy="386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555</xdr:row>
      <xdr:rowOff>0</xdr:rowOff>
    </xdr:from>
    <xdr:ext cx="97389" cy="260948"/>
    <xdr:sp macro="" textlink="">
      <xdr:nvSpPr>
        <xdr:cNvPr id="71" name="TextBox 34"/>
        <xdr:cNvSpPr txBox="1"/>
      </xdr:nvSpPr>
      <xdr:spPr>
        <a:xfrm rot="582060">
          <a:off x="82093" y="149475825"/>
          <a:ext cx="97389" cy="260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0</xdr:colOff>
      <xdr:row>555</xdr:row>
      <xdr:rowOff>0</xdr:rowOff>
    </xdr:from>
    <xdr:ext cx="4011" cy="43364"/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494758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555</xdr:row>
      <xdr:rowOff>0</xdr:rowOff>
    </xdr:from>
    <xdr:ext cx="4011" cy="43364"/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0278" t="54936" r="27499" b="33333"/>
        <a:stretch>
          <a:fillRect/>
        </a:stretch>
      </xdr:blipFill>
      <xdr:spPr bwMode="auto">
        <a:xfrm>
          <a:off x="1457325" y="149475825"/>
          <a:ext cx="4011" cy="4336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190499</xdr:colOff>
      <xdr:row>28</xdr:row>
      <xdr:rowOff>200025</xdr:rowOff>
    </xdr:from>
    <xdr:ext cx="2124075" cy="942975"/>
    <xdr:sp macro="" textlink="">
      <xdr:nvSpPr>
        <xdr:cNvPr id="2" name="TextBox 1"/>
        <xdr:cNvSpPr txBox="1"/>
      </xdr:nvSpPr>
      <xdr:spPr>
        <a:xfrm>
          <a:off x="5572124" y="7400925"/>
          <a:ext cx="21240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lvl="0" algn="ctr"/>
          <a:r>
            <a:rPr lang="th-TH" sz="1600">
              <a:latin typeface="TH SarabunPSK" pitchFamily="34" charset="-34"/>
              <a:cs typeface="TH SarabunPSK" pitchFamily="34" charset="-34"/>
            </a:rPr>
            <a:t>(นายประวีณ  ตัณฑประภา)</a:t>
          </a:r>
        </a:p>
        <a:p>
          <a:pPr lvl="0"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ผู้อำนวยการโรงพยาบาลสุรินทร์</a:t>
          </a:r>
        </a:p>
        <a:p>
          <a:pPr lvl="0"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ผู้เห็นชอบแผนจัดซื้อ</a:t>
          </a:r>
        </a:p>
      </xdr:txBody>
    </xdr:sp>
    <xdr:clientData fLocksWithSheet="0"/>
  </xdr:oneCellAnchor>
  <xdr:oneCellAnchor>
    <xdr:from>
      <xdr:col>3</xdr:col>
      <xdr:colOff>19049</xdr:colOff>
      <xdr:row>28</xdr:row>
      <xdr:rowOff>219075</xdr:rowOff>
    </xdr:from>
    <xdr:ext cx="2124075" cy="752475"/>
    <xdr:sp macro="" textlink="">
      <xdr:nvSpPr>
        <xdr:cNvPr id="3" name="TextBox 2"/>
        <xdr:cNvSpPr txBox="1"/>
      </xdr:nvSpPr>
      <xdr:spPr>
        <a:xfrm>
          <a:off x="8105774" y="7419975"/>
          <a:ext cx="21240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lvl="0" algn="ctr"/>
          <a:r>
            <a:rPr lang="th-TH" sz="1600">
              <a:latin typeface="TH SarabunPSK" pitchFamily="34" charset="-34"/>
              <a:cs typeface="TH SarabunPSK" pitchFamily="34" charset="-34"/>
            </a:rPr>
            <a:t>(นายภูวเดช  สุระโคตร)</a:t>
          </a:r>
        </a:p>
        <a:p>
          <a:pPr lvl="0" algn="ctr"/>
          <a:r>
            <a:rPr lang="th-TH" sz="1500">
              <a:latin typeface="TH SarabunPSK" pitchFamily="34" charset="-34"/>
              <a:cs typeface="TH SarabunPSK" pitchFamily="34" charset="-34"/>
            </a:rPr>
            <a:t>นายแพทย์สาธารณสุขจังหวัดสุรินทร์</a:t>
          </a:r>
        </a:p>
        <a:p>
          <a:pPr lvl="0"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ผู้อนุมัติแผนจัดซื้อ</a:t>
          </a:r>
        </a:p>
      </xdr:txBody>
    </xdr:sp>
    <xdr:clientData fLocksWithSheet="0"/>
  </xdr:oneCellAnchor>
  <xdr:oneCellAnchor>
    <xdr:from>
      <xdr:col>0</xdr:col>
      <xdr:colOff>0</xdr:colOff>
      <xdr:row>28</xdr:row>
      <xdr:rowOff>238125</xdr:rowOff>
    </xdr:from>
    <xdr:ext cx="1962150" cy="790575"/>
    <xdr:sp macro="" textlink="">
      <xdr:nvSpPr>
        <xdr:cNvPr id="4" name="TextBox 3"/>
        <xdr:cNvSpPr txBox="1"/>
      </xdr:nvSpPr>
      <xdr:spPr>
        <a:xfrm>
          <a:off x="0" y="7439025"/>
          <a:ext cx="19621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lvl="0"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(นางณัฐริกาญ์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พงษ์สาครสวัส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)</a:t>
          </a:r>
        </a:p>
        <a:p>
          <a:pPr lvl="0" algn="ctr"/>
          <a:r>
            <a:rPr lang="th-TH" sz="1600">
              <a:latin typeface="TH SarabunPSK" pitchFamily="34" charset="-34"/>
              <a:cs typeface="TH SarabunPSK" pitchFamily="34" charset="-34"/>
            </a:rPr>
            <a:t>พยาบาลวิชาชีพชำนาญการ</a:t>
          </a:r>
        </a:p>
        <a:p>
          <a:pPr lvl="0"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ผู้จัดทำแผนจัดซื้อ</a:t>
          </a:r>
        </a:p>
      </xdr:txBody>
    </xdr:sp>
    <xdr:clientData fLocksWithSheet="0"/>
  </xdr:oneCellAnchor>
  <xdr:oneCellAnchor>
    <xdr:from>
      <xdr:col>1</xdr:col>
      <xdr:colOff>19050</xdr:colOff>
      <xdr:row>28</xdr:row>
      <xdr:rowOff>228600</xdr:rowOff>
    </xdr:from>
    <xdr:ext cx="1828800" cy="790575"/>
    <xdr:sp macro="" textlink="">
      <xdr:nvSpPr>
        <xdr:cNvPr id="5" name="TextBox 4"/>
        <xdr:cNvSpPr txBox="1"/>
      </xdr:nvSpPr>
      <xdr:spPr>
        <a:xfrm>
          <a:off x="2781300" y="7429500"/>
          <a:ext cx="18288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lvl="0"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(นางดนัยสร  รัตนวรรณ)</a:t>
          </a:r>
        </a:p>
        <a:p>
          <a:pPr lvl="0" algn="ctr"/>
          <a:r>
            <a:rPr lang="th-TH" sz="1400">
              <a:latin typeface="TH SarabunPSK" pitchFamily="34" charset="-34"/>
              <a:cs typeface="TH SarabunPSK" pitchFamily="34" charset="-34"/>
            </a:rPr>
            <a:t>พยาบาลวิชาชีพชำนาญการพิเศษ</a:t>
          </a:r>
        </a:p>
        <a:p>
          <a:pPr lvl="0"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ผู้เสนอแผนจัดซื้อ</a:t>
          </a: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29</xdr:row>
      <xdr:rowOff>1</xdr:rowOff>
    </xdr:from>
    <xdr:to>
      <xdr:col>2</xdr:col>
      <xdr:colOff>1943100</xdr:colOff>
      <xdr:row>32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4676776" y="8001001"/>
          <a:ext cx="1933574" cy="981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(นายประวีณ  ตัณฑประภา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ผู้อำนวยการโรงพยาบาลสุรินทร์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ผู้เห็นชอบแผนจัดซื้อ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</xdr:colOff>
      <xdr:row>29</xdr:row>
      <xdr:rowOff>28575</xdr:rowOff>
    </xdr:from>
    <xdr:to>
      <xdr:col>4</xdr:col>
      <xdr:colOff>0</xdr:colOff>
      <xdr:row>31</xdr:row>
      <xdr:rowOff>266700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6810376" y="5819775"/>
          <a:ext cx="2105024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(นายภูวเดช  สุระโคตร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นายแพทย์สาธารณสุขจังหวัดสุรินทร์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ผู้อนุมัติแผนจัดซื้อ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180975</xdr:colOff>
      <xdr:row>29</xdr:row>
      <xdr:rowOff>19050</xdr:rowOff>
    </xdr:from>
    <xdr:to>
      <xdr:col>0</xdr:col>
      <xdr:colOff>2228850</xdr:colOff>
      <xdr:row>32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180975" y="8020050"/>
          <a:ext cx="20478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(นางอำไพ  หวังวก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นักเทคนิคการแพทย์ชำนาญการ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ผู้จัดทำแผนจัดซื้อ</a:t>
          </a:r>
        </a:p>
      </xdr:txBody>
    </xdr:sp>
    <xdr:clientData/>
  </xdr:twoCellAnchor>
  <xdr:twoCellAnchor>
    <xdr:from>
      <xdr:col>1</xdr:col>
      <xdr:colOff>76201</xdr:colOff>
      <xdr:row>29</xdr:row>
      <xdr:rowOff>9525</xdr:rowOff>
    </xdr:from>
    <xdr:to>
      <xdr:col>1</xdr:col>
      <xdr:colOff>2000251</xdr:colOff>
      <xdr:row>31</xdr:row>
      <xdr:rowOff>247650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562226" y="8010525"/>
          <a:ext cx="19240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(นางประชุมพร  บูรณ์เจริญ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400" baseline="0">
              <a:latin typeface="TH SarabunPSK" pitchFamily="34" charset="-34"/>
              <a:cs typeface="TH SarabunPSK" pitchFamily="34" charset="-34"/>
            </a:rPr>
            <a:t>นายแพทย์เชี่ยวชาญ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ผู้เสนอแผนจัดซื้อ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5;&#3657;&#3609;&#3593;&#3610;&#3633;&#3610;&#3592;&#3634;&#3585;&#3627;&#3609;&#3656;&#3623;&#3618;&#3591;&#3634;&#3609;/&#3623;&#3636;&#3626;&#3633;&#3597;&#3597;&#3637;&#3649;&#3585;&#3657;&#3652;&#3586;&#3623;&#3633;&#3609;&#3607;&#3637;&#3656;%2016%20&#3626;&#3588;%206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ใบปะหน้าสรุปแผน"/>
      <sheetName val="แผนจัดซื้อเวชภัณฑ์มิใช่ยา"/>
      <sheetName val="Sheet3"/>
    </sheetNames>
    <sheetDataSet>
      <sheetData sheetId="0"/>
      <sheetData sheetId="1">
        <row r="98">
          <cell r="O98">
            <v>2058</v>
          </cell>
          <cell r="P98">
            <v>686061.5</v>
          </cell>
          <cell r="Q98">
            <v>3735</v>
          </cell>
          <cell r="R98">
            <v>866431.8</v>
          </cell>
          <cell r="S98">
            <v>600</v>
          </cell>
          <cell r="T98">
            <v>413783</v>
          </cell>
          <cell r="U98">
            <v>1200</v>
          </cell>
          <cell r="V98">
            <v>30000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22"/>
  <sheetViews>
    <sheetView topLeftCell="A13" workbookViewId="0">
      <selection activeCell="G11" sqref="G11"/>
    </sheetView>
  </sheetViews>
  <sheetFormatPr defaultRowHeight="24"/>
  <cols>
    <col min="1" max="1" width="25" style="611" customWidth="1"/>
    <col min="2" max="2" width="31" style="611" customWidth="1"/>
    <col min="3" max="3" width="32.75" style="622" customWidth="1"/>
    <col min="4" max="4" width="40" style="622" customWidth="1"/>
    <col min="5" max="16384" width="9" style="611"/>
  </cols>
  <sheetData>
    <row r="1" spans="1:4">
      <c r="A1" s="1501" t="s">
        <v>3938</v>
      </c>
      <c r="B1" s="1501"/>
      <c r="C1" s="1501"/>
      <c r="D1" s="1501"/>
    </row>
    <row r="2" spans="1:4">
      <c r="A2" s="1501" t="s">
        <v>3966</v>
      </c>
      <c r="B2" s="1501"/>
      <c r="C2" s="1501"/>
      <c r="D2" s="1501"/>
    </row>
    <row r="3" spans="1:4">
      <c r="A3" s="1501" t="s">
        <v>989</v>
      </c>
      <c r="B3" s="1501"/>
      <c r="C3" s="1501"/>
      <c r="D3" s="1501"/>
    </row>
    <row r="4" spans="1:4">
      <c r="A4" s="1502" t="s">
        <v>20</v>
      </c>
      <c r="B4" s="613" t="s">
        <v>31</v>
      </c>
      <c r="C4" s="1504" t="s">
        <v>3914</v>
      </c>
      <c r="D4" s="1505"/>
    </row>
    <row r="5" spans="1:4">
      <c r="A5" s="1503"/>
      <c r="B5" s="615"/>
      <c r="C5" s="616" t="s">
        <v>3915</v>
      </c>
      <c r="D5" s="806" t="s">
        <v>3916</v>
      </c>
    </row>
    <row r="6" spans="1:4">
      <c r="A6" s="592" t="s">
        <v>3917</v>
      </c>
      <c r="B6" s="605" t="s">
        <v>3918</v>
      </c>
      <c r="C6" s="605">
        <v>457</v>
      </c>
      <c r="D6" s="992">
        <v>35424709.259999998</v>
      </c>
    </row>
    <row r="7" spans="1:4">
      <c r="A7" s="590"/>
      <c r="B7" s="605" t="s">
        <v>3919</v>
      </c>
      <c r="C7" s="605"/>
      <c r="D7" s="605"/>
    </row>
    <row r="8" spans="1:4">
      <c r="A8" s="592" t="s">
        <v>3920</v>
      </c>
      <c r="B8" s="605" t="s">
        <v>3918</v>
      </c>
      <c r="C8" s="605">
        <v>214</v>
      </c>
      <c r="D8" s="997">
        <v>18757853.559999999</v>
      </c>
    </row>
    <row r="9" spans="1:4">
      <c r="A9" s="590"/>
      <c r="B9" s="605" t="s">
        <v>3919</v>
      </c>
      <c r="C9" s="605"/>
      <c r="D9" s="605"/>
    </row>
    <row r="10" spans="1:4">
      <c r="A10" s="593" t="s">
        <v>3921</v>
      </c>
      <c r="B10" s="605" t="s">
        <v>3918</v>
      </c>
      <c r="C10" s="605">
        <v>122</v>
      </c>
      <c r="D10" s="880">
        <v>9017986.2899999991</v>
      </c>
    </row>
    <row r="11" spans="1:4">
      <c r="A11" s="594"/>
      <c r="B11" s="605" t="s">
        <v>3919</v>
      </c>
      <c r="C11" s="605"/>
      <c r="D11" s="605"/>
    </row>
    <row r="12" spans="1:4">
      <c r="A12" s="593" t="s">
        <v>3922</v>
      </c>
      <c r="B12" s="605" t="s">
        <v>3918</v>
      </c>
      <c r="C12" s="605">
        <v>43</v>
      </c>
      <c r="D12" s="878">
        <v>1779340.5</v>
      </c>
    </row>
    <row r="13" spans="1:4">
      <c r="A13" s="590"/>
      <c r="B13" s="605" t="s">
        <v>3919</v>
      </c>
      <c r="C13" s="806"/>
      <c r="D13" s="880"/>
    </row>
    <row r="14" spans="1:4">
      <c r="A14" s="613" t="s">
        <v>790</v>
      </c>
      <c r="B14" s="806" t="s">
        <v>3918</v>
      </c>
      <c r="C14" s="838">
        <f>SUM(C6:C13)</f>
        <v>836</v>
      </c>
      <c r="D14" s="879">
        <f>SUM(D6:D13)</f>
        <v>64979889.609999992</v>
      </c>
    </row>
    <row r="15" spans="1:4">
      <c r="A15" s="594"/>
      <c r="B15" s="806" t="s">
        <v>3919</v>
      </c>
      <c r="C15" s="806"/>
      <c r="D15" s="839"/>
    </row>
    <row r="16" spans="1:4">
      <c r="A16" s="1337"/>
      <c r="B16" s="1333" t="s">
        <v>4573</v>
      </c>
      <c r="C16" s="1333"/>
      <c r="D16" s="839">
        <v>3266800.39</v>
      </c>
    </row>
    <row r="17" spans="1:4">
      <c r="B17" s="620" t="s">
        <v>3939</v>
      </c>
      <c r="C17" s="620"/>
      <c r="D17" s="881">
        <v>68246690</v>
      </c>
    </row>
    <row r="18" spans="1:4">
      <c r="C18" s="611"/>
      <c r="D18" s="611"/>
    </row>
    <row r="20" spans="1:4">
      <c r="A20" s="622" t="s">
        <v>4244</v>
      </c>
      <c r="B20" s="622" t="s">
        <v>4245</v>
      </c>
      <c r="C20" s="622" t="s">
        <v>3942</v>
      </c>
      <c r="D20" s="622" t="s">
        <v>3943</v>
      </c>
    </row>
    <row r="21" spans="1:4">
      <c r="A21" s="622" t="s">
        <v>4246</v>
      </c>
      <c r="B21" s="622" t="s">
        <v>4247</v>
      </c>
      <c r="C21" s="622" t="s">
        <v>3945</v>
      </c>
      <c r="D21" s="622" t="s">
        <v>3946</v>
      </c>
    </row>
    <row r="22" spans="1:4">
      <c r="A22" s="622" t="s">
        <v>3952</v>
      </c>
      <c r="B22" s="622" t="s">
        <v>3947</v>
      </c>
      <c r="C22" s="622" t="s">
        <v>3948</v>
      </c>
      <c r="D22" s="622" t="s">
        <v>3949</v>
      </c>
    </row>
  </sheetData>
  <mergeCells count="5">
    <mergeCell ref="A1:D1"/>
    <mergeCell ref="A2:D2"/>
    <mergeCell ref="A3:D3"/>
    <mergeCell ref="A4:A5"/>
    <mergeCell ref="C4:D4"/>
  </mergeCells>
  <pageMargins left="1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K111"/>
  <sheetViews>
    <sheetView workbookViewId="0">
      <selection sqref="A1:D32"/>
    </sheetView>
  </sheetViews>
  <sheetFormatPr defaultColWidth="14.375" defaultRowHeight="15" customHeight="1"/>
  <cols>
    <col min="1" max="1" width="36.25" style="804" customWidth="1"/>
    <col min="2" max="2" width="34.375" style="804" customWidth="1"/>
    <col min="3" max="3" width="35.5" style="804" customWidth="1"/>
    <col min="4" max="4" width="30.875" style="804" customWidth="1"/>
    <col min="5" max="5" width="9" style="804" customWidth="1"/>
    <col min="6" max="6" width="15.125" style="804" customWidth="1"/>
    <col min="7" max="11" width="9" style="804" customWidth="1"/>
    <col min="12" max="16384" width="14.375" style="804"/>
  </cols>
  <sheetData>
    <row r="1" spans="1:11" ht="20.25" customHeight="1">
      <c r="A1" s="1555" t="s">
        <v>3996</v>
      </c>
      <c r="B1" s="1556"/>
      <c r="C1" s="1556"/>
      <c r="D1" s="1556"/>
      <c r="E1" s="770"/>
      <c r="F1" s="770"/>
      <c r="G1" s="770"/>
      <c r="H1" s="770"/>
      <c r="I1" s="770"/>
      <c r="J1" s="770"/>
      <c r="K1" s="770"/>
    </row>
    <row r="2" spans="1:11" ht="20.25" customHeight="1">
      <c r="A2" s="1557" t="s">
        <v>3997</v>
      </c>
      <c r="B2" s="1558"/>
      <c r="C2" s="1558"/>
      <c r="D2" s="1558"/>
      <c r="E2" s="770"/>
      <c r="F2" s="770"/>
      <c r="G2" s="770"/>
      <c r="H2" s="770"/>
      <c r="I2" s="770"/>
      <c r="J2" s="770"/>
      <c r="K2" s="770"/>
    </row>
    <row r="3" spans="1:11" ht="20.25" customHeight="1">
      <c r="A3" s="1559" t="s">
        <v>3998</v>
      </c>
      <c r="B3" s="1559" t="s">
        <v>3999</v>
      </c>
      <c r="C3" s="1561" t="s">
        <v>3914</v>
      </c>
      <c r="D3" s="1562"/>
      <c r="E3" s="770"/>
      <c r="F3" s="770"/>
      <c r="G3" s="770"/>
      <c r="H3" s="770"/>
      <c r="I3" s="770"/>
      <c r="J3" s="770"/>
      <c r="K3" s="770"/>
    </row>
    <row r="4" spans="1:11" ht="20.25" customHeight="1">
      <c r="A4" s="1560"/>
      <c r="B4" s="1560"/>
      <c r="C4" s="776"/>
      <c r="D4" s="777"/>
      <c r="E4" s="770"/>
      <c r="F4" s="770"/>
      <c r="G4" s="770"/>
      <c r="H4" s="770"/>
      <c r="I4" s="770"/>
      <c r="J4" s="770"/>
      <c r="K4" s="770"/>
    </row>
    <row r="5" spans="1:11" ht="20.25" customHeight="1">
      <c r="A5" s="1553" t="s">
        <v>4000</v>
      </c>
      <c r="B5" s="772" t="s">
        <v>3918</v>
      </c>
      <c r="C5" s="773">
        <v>973</v>
      </c>
      <c r="D5" s="774">
        <v>51259252.960000001</v>
      </c>
      <c r="E5" s="770"/>
      <c r="F5" s="954"/>
      <c r="G5" s="770"/>
      <c r="H5" s="770"/>
      <c r="I5" s="770"/>
      <c r="J5" s="770"/>
      <c r="K5" s="770"/>
    </row>
    <row r="6" spans="1:11" ht="20.25" customHeight="1">
      <c r="A6" s="1554"/>
      <c r="B6" s="772" t="s">
        <v>3919</v>
      </c>
      <c r="C6" s="773"/>
      <c r="D6" s="771"/>
      <c r="E6" s="770"/>
      <c r="F6" s="955"/>
      <c r="G6" s="770"/>
      <c r="H6" s="770"/>
      <c r="I6" s="770"/>
      <c r="J6" s="770"/>
      <c r="K6" s="770"/>
    </row>
    <row r="7" spans="1:11" ht="20.25" customHeight="1">
      <c r="A7" s="1553" t="s">
        <v>3920</v>
      </c>
      <c r="B7" s="772" t="s">
        <v>3918</v>
      </c>
      <c r="C7" s="773">
        <v>188</v>
      </c>
      <c r="D7" s="774">
        <v>8906108.0399999991</v>
      </c>
      <c r="E7" s="770"/>
      <c r="F7" s="955"/>
      <c r="G7" s="770"/>
      <c r="H7" s="770"/>
      <c r="I7" s="770"/>
      <c r="J7" s="770"/>
      <c r="K7" s="770"/>
    </row>
    <row r="8" spans="1:11" ht="20.25" customHeight="1">
      <c r="A8" s="1563"/>
      <c r="B8" s="772" t="s">
        <v>3919</v>
      </c>
      <c r="C8" s="773"/>
      <c r="D8" s="771"/>
      <c r="E8" s="770"/>
      <c r="F8" s="955"/>
      <c r="G8" s="770"/>
      <c r="H8" s="770"/>
      <c r="I8" s="770"/>
      <c r="J8" s="770"/>
      <c r="K8" s="770"/>
    </row>
    <row r="9" spans="1:11" ht="20.25" customHeight="1">
      <c r="A9" s="1553" t="s">
        <v>3921</v>
      </c>
      <c r="B9" s="772" t="s">
        <v>3918</v>
      </c>
      <c r="C9" s="773">
        <v>144</v>
      </c>
      <c r="D9" s="774">
        <v>7703643.5999999996</v>
      </c>
      <c r="E9" s="770"/>
      <c r="F9" s="956"/>
      <c r="G9" s="770"/>
      <c r="H9" s="770"/>
      <c r="I9" s="770"/>
      <c r="J9" s="770"/>
      <c r="K9" s="770"/>
    </row>
    <row r="10" spans="1:11" ht="20.25" customHeight="1">
      <c r="A10" s="1563"/>
      <c r="B10" s="772" t="s">
        <v>3919</v>
      </c>
      <c r="C10" s="773"/>
      <c r="D10" s="771"/>
      <c r="E10" s="770"/>
      <c r="F10" s="770"/>
      <c r="G10" s="770"/>
      <c r="H10" s="770"/>
      <c r="I10" s="770"/>
      <c r="J10" s="770"/>
      <c r="K10" s="770"/>
    </row>
    <row r="11" spans="1:11" ht="20.25" customHeight="1">
      <c r="A11" s="1553" t="s">
        <v>4001</v>
      </c>
      <c r="B11" s="772" t="s">
        <v>3918</v>
      </c>
      <c r="C11" s="773">
        <v>27</v>
      </c>
      <c r="D11" s="774">
        <v>2130995.4</v>
      </c>
      <c r="E11" s="770"/>
      <c r="F11" s="770"/>
      <c r="G11" s="770"/>
      <c r="H11" s="770"/>
      <c r="I11" s="770"/>
      <c r="J11" s="770"/>
      <c r="K11" s="770"/>
    </row>
    <row r="12" spans="1:11" ht="20.25" customHeight="1">
      <c r="A12" s="1563"/>
      <c r="B12" s="820" t="s">
        <v>3919</v>
      </c>
      <c r="C12" s="821"/>
      <c r="D12" s="822"/>
      <c r="E12" s="770"/>
      <c r="F12" s="770"/>
      <c r="G12" s="770"/>
      <c r="H12" s="770"/>
      <c r="I12" s="770"/>
      <c r="J12" s="770"/>
      <c r="K12" s="770"/>
    </row>
    <row r="13" spans="1:11" ht="20.25" customHeight="1">
      <c r="A13" s="1565" t="s">
        <v>790</v>
      </c>
      <c r="B13" s="823" t="s">
        <v>3918</v>
      </c>
      <c r="C13" s="824">
        <f t="shared" ref="C13" si="0">SUM(C5:C12)</f>
        <v>1332</v>
      </c>
      <c r="D13" s="825">
        <f>SUM(D5:D12)</f>
        <v>70000000</v>
      </c>
      <c r="E13" s="770"/>
      <c r="F13" s="770"/>
      <c r="G13" s="770"/>
      <c r="H13" s="770"/>
      <c r="I13" s="770"/>
      <c r="J13" s="770"/>
      <c r="K13" s="770"/>
    </row>
    <row r="14" spans="1:11" ht="20.25" customHeight="1">
      <c r="A14" s="1566"/>
      <c r="B14" s="826" t="s">
        <v>3919</v>
      </c>
      <c r="C14" s="827"/>
      <c r="D14" s="828"/>
      <c r="E14" s="770"/>
      <c r="F14" s="770"/>
      <c r="G14" s="770"/>
      <c r="H14" s="770"/>
      <c r="I14" s="770"/>
      <c r="J14" s="770"/>
      <c r="K14" s="770"/>
    </row>
    <row r="15" spans="1:11" ht="20.25" customHeight="1">
      <c r="A15" s="831"/>
      <c r="B15" s="836" t="s">
        <v>3939</v>
      </c>
      <c r="C15" s="833"/>
      <c r="D15" s="830">
        <v>70000000</v>
      </c>
      <c r="E15" s="770"/>
      <c r="F15" s="770"/>
      <c r="G15" s="770"/>
      <c r="H15" s="770"/>
      <c r="I15" s="770"/>
      <c r="J15" s="770"/>
      <c r="K15" s="770"/>
    </row>
    <row r="16" spans="1:11" ht="20.25" customHeight="1">
      <c r="A16" s="832"/>
      <c r="B16" s="837" t="s">
        <v>4002</v>
      </c>
      <c r="C16" s="834"/>
      <c r="D16" s="966"/>
      <c r="E16" s="770"/>
      <c r="F16" s="770"/>
      <c r="G16" s="770"/>
      <c r="H16" s="770"/>
      <c r="I16" s="770"/>
      <c r="J16" s="770"/>
      <c r="K16" s="770"/>
    </row>
    <row r="17" spans="1:11" ht="20.25" customHeight="1">
      <c r="A17" s="1567" t="s">
        <v>4000</v>
      </c>
      <c r="B17" s="835" t="s">
        <v>3918</v>
      </c>
      <c r="C17" s="817">
        <v>73</v>
      </c>
      <c r="D17" s="967">
        <v>12291700</v>
      </c>
      <c r="E17" s="770"/>
      <c r="F17" s="770"/>
      <c r="G17" s="770"/>
      <c r="H17" s="770"/>
      <c r="I17" s="770"/>
      <c r="J17" s="770"/>
      <c r="K17" s="770"/>
    </row>
    <row r="18" spans="1:11" ht="20.25" customHeight="1">
      <c r="A18" s="1568"/>
      <c r="B18" s="829" t="s">
        <v>3919</v>
      </c>
      <c r="C18" s="817"/>
      <c r="D18" s="817"/>
      <c r="E18" s="770"/>
      <c r="F18" s="770"/>
      <c r="G18" s="770"/>
      <c r="H18" s="770"/>
      <c r="I18" s="770"/>
      <c r="J18" s="770"/>
      <c r="K18" s="770"/>
    </row>
    <row r="19" spans="1:11" ht="20.25" customHeight="1">
      <c r="A19" s="1569" t="s">
        <v>3920</v>
      </c>
      <c r="B19" s="772" t="s">
        <v>3918</v>
      </c>
      <c r="C19" s="817">
        <v>71</v>
      </c>
      <c r="D19" s="968">
        <v>10727400</v>
      </c>
      <c r="E19" s="770"/>
      <c r="F19" s="770"/>
      <c r="G19" s="770"/>
      <c r="H19" s="770"/>
      <c r="I19" s="770"/>
      <c r="J19" s="770"/>
      <c r="K19" s="770"/>
    </row>
    <row r="20" spans="1:11" ht="20.25" customHeight="1">
      <c r="A20" s="1563"/>
      <c r="B20" s="772" t="s">
        <v>3919</v>
      </c>
      <c r="C20" s="817"/>
      <c r="D20" s="817"/>
      <c r="E20" s="770"/>
      <c r="F20" s="770"/>
      <c r="G20" s="770"/>
      <c r="H20" s="770"/>
      <c r="I20" s="770"/>
      <c r="J20" s="770"/>
      <c r="K20" s="770"/>
    </row>
    <row r="21" spans="1:11" ht="20.25" customHeight="1">
      <c r="A21" s="1553" t="s">
        <v>3921</v>
      </c>
      <c r="B21" s="772" t="s">
        <v>3918</v>
      </c>
      <c r="C21" s="817">
        <v>73</v>
      </c>
      <c r="D21" s="968">
        <v>11789400</v>
      </c>
      <c r="E21" s="770"/>
      <c r="F21" s="770"/>
      <c r="G21" s="770"/>
      <c r="H21" s="770"/>
      <c r="I21" s="770"/>
      <c r="J21" s="770"/>
      <c r="K21" s="770"/>
    </row>
    <row r="22" spans="1:11" ht="20.25" customHeight="1">
      <c r="A22" s="1563"/>
      <c r="B22" s="772" t="s">
        <v>3919</v>
      </c>
      <c r="C22" s="817"/>
      <c r="D22" s="817"/>
      <c r="E22" s="770"/>
      <c r="F22" s="770"/>
      <c r="G22" s="770"/>
      <c r="H22" s="770"/>
      <c r="I22" s="770"/>
      <c r="J22" s="770"/>
      <c r="K22" s="770"/>
    </row>
    <row r="23" spans="1:11" ht="20.25" customHeight="1">
      <c r="A23" s="1553" t="s">
        <v>4001</v>
      </c>
      <c r="B23" s="772" t="s">
        <v>3918</v>
      </c>
      <c r="C23" s="817">
        <v>65</v>
      </c>
      <c r="D23" s="968">
        <v>10190800</v>
      </c>
      <c r="E23" s="770"/>
      <c r="F23" s="770"/>
      <c r="G23" s="770"/>
      <c r="H23" s="770"/>
      <c r="I23" s="770"/>
      <c r="J23" s="770"/>
      <c r="K23" s="770"/>
    </row>
    <row r="24" spans="1:11" ht="20.25" customHeight="1">
      <c r="A24" s="1554"/>
      <c r="B24" s="772" t="s">
        <v>3919</v>
      </c>
      <c r="C24" s="818"/>
      <c r="D24" s="818"/>
      <c r="E24" s="770"/>
      <c r="F24" s="770"/>
      <c r="G24" s="770"/>
      <c r="H24" s="770"/>
      <c r="I24" s="770"/>
      <c r="J24" s="770"/>
      <c r="K24" s="770"/>
    </row>
    <row r="25" spans="1:11" ht="20.25" customHeight="1">
      <c r="A25" s="1559" t="s">
        <v>790</v>
      </c>
      <c r="B25" s="775" t="s">
        <v>3918</v>
      </c>
      <c r="C25" s="818">
        <f>SUM(C17:C24)</f>
        <v>282</v>
      </c>
      <c r="D25" s="819">
        <f>D17+D19+D21+D23</f>
        <v>44999300</v>
      </c>
      <c r="E25" s="770"/>
      <c r="F25" s="770"/>
      <c r="G25" s="770"/>
      <c r="H25" s="770"/>
      <c r="I25" s="770"/>
      <c r="J25" s="770"/>
      <c r="K25" s="770"/>
    </row>
    <row r="26" spans="1:11" ht="20.25" customHeight="1">
      <c r="A26" s="1564"/>
      <c r="B26" s="775" t="s">
        <v>3919</v>
      </c>
      <c r="C26" s="778"/>
      <c r="D26" s="779"/>
      <c r="E26" s="770"/>
      <c r="F26" s="770"/>
      <c r="G26" s="770"/>
      <c r="H26" s="770"/>
      <c r="I26" s="770"/>
      <c r="J26" s="770"/>
      <c r="K26" s="770"/>
    </row>
    <row r="27" spans="1:11" ht="20.25" customHeight="1">
      <c r="A27" s="780"/>
      <c r="B27" s="775" t="s">
        <v>3939</v>
      </c>
      <c r="C27" s="776"/>
      <c r="D27" s="779">
        <v>45000000</v>
      </c>
      <c r="E27" s="770"/>
      <c r="F27" s="770"/>
      <c r="G27" s="770"/>
      <c r="H27" s="770"/>
      <c r="I27" s="770"/>
      <c r="J27" s="770"/>
      <c r="K27" s="770"/>
    </row>
    <row r="28" spans="1:11" ht="20.25" customHeight="1">
      <c r="A28" s="781"/>
      <c r="B28" s="782"/>
      <c r="C28" s="781"/>
      <c r="D28" s="783"/>
      <c r="E28" s="770"/>
      <c r="F28" s="770"/>
      <c r="G28" s="770"/>
      <c r="H28" s="770"/>
      <c r="I28" s="770"/>
      <c r="J28" s="770"/>
      <c r="K28" s="770"/>
    </row>
    <row r="29" spans="1:11" ht="20.25" customHeight="1">
      <c r="A29" s="781"/>
      <c r="B29" s="782"/>
      <c r="C29" s="781"/>
      <c r="D29" s="783"/>
      <c r="E29" s="770"/>
      <c r="F29" s="770"/>
      <c r="G29" s="770"/>
      <c r="H29" s="770"/>
      <c r="I29" s="770"/>
      <c r="J29" s="770"/>
      <c r="K29" s="770"/>
    </row>
    <row r="30" spans="1:11" ht="20.25" customHeight="1">
      <c r="A30" s="770"/>
      <c r="B30" s="770"/>
      <c r="C30" s="781"/>
      <c r="D30" s="783"/>
      <c r="E30" s="770"/>
      <c r="F30" s="770"/>
      <c r="G30" s="770"/>
      <c r="H30" s="770"/>
      <c r="I30" s="770"/>
      <c r="J30" s="770"/>
      <c r="K30" s="770"/>
    </row>
    <row r="31" spans="1:11" ht="20.25" customHeight="1">
      <c r="A31" s="770"/>
      <c r="B31" s="770"/>
      <c r="C31" s="781"/>
      <c r="D31" s="783"/>
      <c r="E31" s="770"/>
      <c r="F31" s="770"/>
      <c r="G31" s="770"/>
      <c r="H31" s="770"/>
      <c r="I31" s="770"/>
      <c r="J31" s="770"/>
      <c r="K31" s="770"/>
    </row>
    <row r="32" spans="1:11" ht="20.25" customHeight="1">
      <c r="A32" s="770"/>
      <c r="B32" s="770"/>
      <c r="C32" s="781"/>
      <c r="D32" s="783"/>
      <c r="E32" s="770"/>
      <c r="F32" s="770"/>
      <c r="G32" s="770"/>
      <c r="H32" s="770"/>
      <c r="I32" s="770"/>
      <c r="J32" s="770"/>
      <c r="K32" s="770"/>
    </row>
    <row r="33" spans="1:11" ht="20.25" customHeight="1">
      <c r="A33" s="770"/>
      <c r="B33" s="770"/>
      <c r="C33" s="781"/>
      <c r="D33" s="783"/>
      <c r="E33" s="770"/>
      <c r="F33" s="770"/>
      <c r="G33" s="770"/>
      <c r="H33" s="770"/>
      <c r="I33" s="770"/>
      <c r="J33" s="770"/>
      <c r="K33" s="770"/>
    </row>
    <row r="34" spans="1:11" ht="20.25" customHeight="1">
      <c r="A34" s="770"/>
      <c r="B34" s="782"/>
      <c r="C34" s="781"/>
      <c r="D34" s="781"/>
      <c r="E34" s="770"/>
      <c r="F34" s="770"/>
      <c r="G34" s="770"/>
      <c r="H34" s="770"/>
      <c r="I34" s="770"/>
      <c r="J34" s="770"/>
      <c r="K34" s="770"/>
    </row>
    <row r="35" spans="1:11" ht="20.25" customHeight="1">
      <c r="A35" s="770"/>
      <c r="B35" s="782"/>
      <c r="C35" s="781"/>
      <c r="D35" s="781"/>
      <c r="E35" s="770"/>
      <c r="F35" s="770"/>
      <c r="G35" s="770"/>
      <c r="H35" s="770"/>
      <c r="I35" s="770"/>
      <c r="J35" s="770"/>
      <c r="K35" s="770"/>
    </row>
    <row r="36" spans="1:11" ht="20.25" customHeight="1">
      <c r="A36" s="770"/>
      <c r="B36" s="782"/>
      <c r="C36" s="781"/>
      <c r="D36" s="781"/>
      <c r="E36" s="770"/>
      <c r="F36" s="770"/>
      <c r="G36" s="770"/>
      <c r="H36" s="770"/>
      <c r="I36" s="770"/>
      <c r="J36" s="770"/>
      <c r="K36" s="770"/>
    </row>
    <row r="37" spans="1:11" ht="20.25" customHeight="1">
      <c r="A37" s="770"/>
      <c r="B37" s="782"/>
      <c r="C37" s="781"/>
      <c r="D37" s="781"/>
      <c r="E37" s="770"/>
      <c r="F37" s="770"/>
      <c r="G37" s="770"/>
      <c r="H37" s="770"/>
      <c r="I37" s="770"/>
      <c r="J37" s="770"/>
      <c r="K37" s="770"/>
    </row>
    <row r="38" spans="1:11" ht="20.25" customHeight="1">
      <c r="A38" s="770"/>
      <c r="B38" s="782"/>
      <c r="C38" s="781"/>
      <c r="D38" s="781"/>
      <c r="E38" s="770"/>
      <c r="F38" s="770"/>
      <c r="G38" s="770"/>
      <c r="H38" s="770"/>
      <c r="I38" s="770"/>
      <c r="J38" s="770"/>
      <c r="K38" s="770"/>
    </row>
    <row r="39" spans="1:11" ht="20.25" customHeight="1">
      <c r="A39" s="770"/>
      <c r="B39" s="782"/>
      <c r="C39" s="781"/>
      <c r="D39" s="781"/>
      <c r="E39" s="770"/>
      <c r="F39" s="770"/>
      <c r="G39" s="770"/>
      <c r="H39" s="770"/>
      <c r="I39" s="770"/>
      <c r="J39" s="770"/>
      <c r="K39" s="770"/>
    </row>
    <row r="40" spans="1:11" ht="20.25" customHeight="1">
      <c r="A40" s="770"/>
      <c r="B40" s="782"/>
      <c r="C40" s="781"/>
      <c r="D40" s="781"/>
      <c r="E40" s="770"/>
      <c r="F40" s="770"/>
      <c r="G40" s="770"/>
      <c r="H40" s="770"/>
      <c r="I40" s="770"/>
      <c r="J40" s="770"/>
      <c r="K40" s="770"/>
    </row>
    <row r="41" spans="1:11" ht="20.25" customHeight="1">
      <c r="A41" s="770"/>
      <c r="B41" s="782"/>
      <c r="C41" s="781"/>
      <c r="D41" s="781"/>
      <c r="E41" s="770"/>
      <c r="F41" s="770"/>
      <c r="G41" s="770"/>
      <c r="H41" s="770"/>
      <c r="I41" s="770"/>
      <c r="J41" s="770"/>
      <c r="K41" s="770"/>
    </row>
    <row r="42" spans="1:11" ht="20.25" customHeight="1">
      <c r="A42" s="770"/>
      <c r="B42" s="782"/>
      <c r="C42" s="781"/>
      <c r="D42" s="781"/>
      <c r="E42" s="770"/>
      <c r="F42" s="770"/>
      <c r="G42" s="770"/>
      <c r="H42" s="770"/>
      <c r="I42" s="770"/>
      <c r="J42" s="770"/>
      <c r="K42" s="770"/>
    </row>
    <row r="43" spans="1:11" ht="20.25" customHeight="1">
      <c r="A43" s="770"/>
      <c r="B43" s="782"/>
      <c r="C43" s="781"/>
      <c r="D43" s="781"/>
      <c r="E43" s="770"/>
      <c r="F43" s="770"/>
      <c r="G43" s="770"/>
      <c r="H43" s="770"/>
      <c r="I43" s="770"/>
      <c r="J43" s="770"/>
      <c r="K43" s="770"/>
    </row>
    <row r="44" spans="1:11" ht="20.25" customHeight="1">
      <c r="A44" s="770"/>
      <c r="B44" s="782"/>
      <c r="C44" s="781"/>
      <c r="D44" s="781"/>
      <c r="E44" s="770"/>
      <c r="F44" s="770"/>
      <c r="G44" s="770"/>
      <c r="H44" s="770"/>
      <c r="I44" s="770"/>
      <c r="J44" s="770"/>
      <c r="K44" s="770"/>
    </row>
    <row r="45" spans="1:11" ht="20.25" customHeight="1">
      <c r="A45" s="770"/>
      <c r="B45" s="782"/>
      <c r="C45" s="781"/>
      <c r="D45" s="781"/>
      <c r="E45" s="770"/>
      <c r="F45" s="770"/>
      <c r="G45" s="770"/>
      <c r="H45" s="770"/>
      <c r="I45" s="770"/>
      <c r="J45" s="770"/>
      <c r="K45" s="770"/>
    </row>
    <row r="46" spans="1:11" ht="20.25" customHeight="1">
      <c r="A46" s="770"/>
      <c r="B46" s="782"/>
      <c r="C46" s="781"/>
      <c r="D46" s="781"/>
      <c r="E46" s="770"/>
      <c r="F46" s="770"/>
      <c r="G46" s="770"/>
      <c r="H46" s="770"/>
      <c r="I46" s="770"/>
      <c r="J46" s="770"/>
      <c r="K46" s="770"/>
    </row>
    <row r="47" spans="1:11" ht="20.25" customHeight="1">
      <c r="A47" s="770"/>
      <c r="B47" s="782"/>
      <c r="C47" s="781"/>
      <c r="D47" s="781"/>
      <c r="E47" s="770"/>
      <c r="F47" s="770"/>
      <c r="G47" s="770"/>
      <c r="H47" s="770"/>
      <c r="I47" s="770"/>
      <c r="J47" s="770"/>
      <c r="K47" s="770"/>
    </row>
    <row r="48" spans="1:11" ht="20.25" customHeight="1">
      <c r="A48" s="770"/>
      <c r="B48" s="782"/>
      <c r="C48" s="781"/>
      <c r="D48" s="781"/>
      <c r="E48" s="770"/>
      <c r="F48" s="770"/>
      <c r="G48" s="770"/>
      <c r="H48" s="770"/>
      <c r="I48" s="770"/>
      <c r="J48" s="770"/>
      <c r="K48" s="770"/>
    </row>
    <row r="49" spans="1:11" ht="20.25" customHeight="1">
      <c r="A49" s="770"/>
      <c r="B49" s="782"/>
      <c r="C49" s="781"/>
      <c r="D49" s="781"/>
      <c r="E49" s="770"/>
      <c r="F49" s="770"/>
      <c r="G49" s="770"/>
      <c r="H49" s="770"/>
      <c r="I49" s="770"/>
      <c r="J49" s="770"/>
      <c r="K49" s="770"/>
    </row>
    <row r="50" spans="1:11" ht="20.25" customHeight="1">
      <c r="A50" s="770"/>
      <c r="B50" s="782"/>
      <c r="C50" s="781"/>
      <c r="D50" s="781"/>
      <c r="E50" s="770"/>
      <c r="F50" s="770"/>
      <c r="G50" s="770"/>
      <c r="H50" s="770"/>
      <c r="I50" s="770"/>
      <c r="J50" s="770"/>
      <c r="K50" s="770"/>
    </row>
    <row r="51" spans="1:11" ht="20.25" customHeight="1">
      <c r="A51" s="770"/>
      <c r="B51" s="782"/>
      <c r="C51" s="781"/>
      <c r="D51" s="781"/>
      <c r="E51" s="770"/>
      <c r="F51" s="770"/>
      <c r="G51" s="770"/>
      <c r="H51" s="770"/>
      <c r="I51" s="770"/>
      <c r="J51" s="770"/>
      <c r="K51" s="770"/>
    </row>
    <row r="52" spans="1:11" ht="20.25" customHeight="1">
      <c r="A52" s="770"/>
      <c r="B52" s="782"/>
      <c r="C52" s="781"/>
      <c r="D52" s="781"/>
      <c r="E52" s="770"/>
      <c r="F52" s="770"/>
      <c r="G52" s="770"/>
      <c r="H52" s="770"/>
      <c r="I52" s="770"/>
      <c r="J52" s="770"/>
      <c r="K52" s="770"/>
    </row>
    <row r="53" spans="1:11" ht="20.25" customHeight="1">
      <c r="A53" s="770"/>
      <c r="B53" s="782"/>
      <c r="C53" s="781"/>
      <c r="D53" s="781"/>
      <c r="E53" s="770"/>
      <c r="F53" s="770"/>
      <c r="G53" s="770"/>
      <c r="H53" s="770"/>
      <c r="I53" s="770"/>
      <c r="J53" s="770"/>
      <c r="K53" s="770"/>
    </row>
    <row r="54" spans="1:11" ht="20.25" customHeight="1">
      <c r="A54" s="770"/>
      <c r="B54" s="782"/>
      <c r="C54" s="781"/>
      <c r="D54" s="781"/>
      <c r="E54" s="770"/>
      <c r="F54" s="770"/>
      <c r="G54" s="770"/>
      <c r="H54" s="770"/>
      <c r="I54" s="770"/>
      <c r="J54" s="770"/>
      <c r="K54" s="770"/>
    </row>
    <row r="55" spans="1:11" ht="20.25" customHeight="1">
      <c r="A55" s="770"/>
      <c r="B55" s="782"/>
      <c r="C55" s="781"/>
      <c r="D55" s="781"/>
      <c r="E55" s="770"/>
      <c r="F55" s="770"/>
      <c r="G55" s="770"/>
      <c r="H55" s="770"/>
      <c r="I55" s="770"/>
      <c r="J55" s="770"/>
      <c r="K55" s="770"/>
    </row>
    <row r="56" spans="1:11" ht="20.25" customHeight="1">
      <c r="A56" s="770"/>
      <c r="B56" s="782"/>
      <c r="C56" s="781"/>
      <c r="D56" s="781"/>
      <c r="E56" s="770"/>
      <c r="F56" s="770"/>
      <c r="G56" s="770"/>
      <c r="H56" s="770"/>
      <c r="I56" s="770"/>
      <c r="J56" s="770"/>
      <c r="K56" s="770"/>
    </row>
    <row r="57" spans="1:11" ht="20.25" customHeight="1">
      <c r="A57" s="770"/>
      <c r="B57" s="782"/>
      <c r="C57" s="781"/>
      <c r="D57" s="781"/>
      <c r="E57" s="770"/>
      <c r="F57" s="770"/>
      <c r="G57" s="770"/>
      <c r="H57" s="770"/>
      <c r="I57" s="770"/>
      <c r="J57" s="770"/>
      <c r="K57" s="770"/>
    </row>
    <row r="58" spans="1:11" ht="20.25" customHeight="1">
      <c r="A58" s="770"/>
      <c r="B58" s="782"/>
      <c r="C58" s="781"/>
      <c r="D58" s="781"/>
      <c r="E58" s="770"/>
      <c r="F58" s="770"/>
      <c r="G58" s="770"/>
      <c r="H58" s="770"/>
      <c r="I58" s="770"/>
      <c r="J58" s="770"/>
      <c r="K58" s="770"/>
    </row>
    <row r="59" spans="1:11" ht="20.25" customHeight="1">
      <c r="A59" s="770"/>
      <c r="B59" s="782"/>
      <c r="C59" s="781"/>
      <c r="D59" s="781"/>
      <c r="E59" s="770"/>
      <c r="F59" s="770"/>
      <c r="G59" s="770"/>
      <c r="H59" s="770"/>
      <c r="I59" s="770"/>
      <c r="J59" s="770"/>
      <c r="K59" s="770"/>
    </row>
    <row r="60" spans="1:11" ht="20.25" customHeight="1">
      <c r="A60" s="770"/>
      <c r="B60" s="782"/>
      <c r="C60" s="781"/>
      <c r="D60" s="781"/>
      <c r="E60" s="770"/>
      <c r="F60" s="770"/>
      <c r="G60" s="770"/>
      <c r="H60" s="770"/>
      <c r="I60" s="770"/>
      <c r="J60" s="770"/>
      <c r="K60" s="770"/>
    </row>
    <row r="61" spans="1:11" ht="20.25" customHeight="1">
      <c r="A61" s="770"/>
      <c r="B61" s="782"/>
      <c r="C61" s="781"/>
      <c r="D61" s="781"/>
      <c r="E61" s="770"/>
      <c r="F61" s="770"/>
      <c r="G61" s="770"/>
      <c r="H61" s="770"/>
      <c r="I61" s="770"/>
      <c r="J61" s="770"/>
      <c r="K61" s="770"/>
    </row>
    <row r="62" spans="1:11" ht="20.25" customHeight="1">
      <c r="A62" s="770"/>
      <c r="B62" s="782"/>
      <c r="C62" s="781"/>
      <c r="D62" s="781"/>
      <c r="E62" s="770"/>
      <c r="F62" s="770"/>
      <c r="G62" s="770"/>
      <c r="H62" s="770"/>
      <c r="I62" s="770"/>
      <c r="J62" s="770"/>
      <c r="K62" s="770"/>
    </row>
    <row r="63" spans="1:11" ht="20.25" customHeight="1">
      <c r="A63" s="770"/>
      <c r="B63" s="782"/>
      <c r="C63" s="781"/>
      <c r="D63" s="781"/>
      <c r="E63" s="770"/>
      <c r="F63" s="770"/>
      <c r="G63" s="770"/>
      <c r="H63" s="770"/>
      <c r="I63" s="770"/>
      <c r="J63" s="770"/>
      <c r="K63" s="770"/>
    </row>
    <row r="64" spans="1:11" ht="20.25" customHeight="1">
      <c r="A64" s="770"/>
      <c r="B64" s="782"/>
      <c r="C64" s="781"/>
      <c r="D64" s="781"/>
      <c r="E64" s="770"/>
      <c r="F64" s="770"/>
      <c r="G64" s="770"/>
      <c r="H64" s="770"/>
      <c r="I64" s="770"/>
      <c r="J64" s="770"/>
      <c r="K64" s="770"/>
    </row>
    <row r="65" spans="1:11" ht="20.25" customHeight="1">
      <c r="A65" s="770"/>
      <c r="B65" s="782"/>
      <c r="C65" s="781"/>
      <c r="D65" s="781"/>
      <c r="E65" s="770"/>
      <c r="F65" s="770"/>
      <c r="G65" s="770"/>
      <c r="H65" s="770"/>
      <c r="I65" s="770"/>
      <c r="J65" s="770"/>
      <c r="K65" s="770"/>
    </row>
    <row r="66" spans="1:11" ht="20.25" customHeight="1">
      <c r="A66" s="770"/>
      <c r="B66" s="782"/>
      <c r="C66" s="781"/>
      <c r="D66" s="781"/>
      <c r="E66" s="770"/>
      <c r="F66" s="770"/>
      <c r="G66" s="770"/>
      <c r="H66" s="770"/>
      <c r="I66" s="770"/>
      <c r="J66" s="770"/>
      <c r="K66" s="770"/>
    </row>
    <row r="67" spans="1:11" ht="20.25" customHeight="1">
      <c r="A67" s="770"/>
      <c r="B67" s="782"/>
      <c r="C67" s="781"/>
      <c r="D67" s="781"/>
      <c r="E67" s="770"/>
      <c r="F67" s="770"/>
      <c r="G67" s="770"/>
      <c r="H67" s="770"/>
      <c r="I67" s="770"/>
      <c r="J67" s="770"/>
      <c r="K67" s="770"/>
    </row>
    <row r="68" spans="1:11" ht="20.25" customHeight="1">
      <c r="A68" s="770"/>
      <c r="B68" s="782"/>
      <c r="C68" s="781"/>
      <c r="D68" s="781"/>
      <c r="E68" s="770"/>
      <c r="F68" s="770"/>
      <c r="G68" s="770"/>
      <c r="H68" s="770"/>
      <c r="I68" s="770"/>
      <c r="J68" s="770"/>
      <c r="K68" s="770"/>
    </row>
    <row r="69" spans="1:11" ht="20.25" customHeight="1">
      <c r="A69" s="770"/>
      <c r="B69" s="782"/>
      <c r="C69" s="781"/>
      <c r="D69" s="781"/>
      <c r="E69" s="770"/>
      <c r="F69" s="770"/>
      <c r="G69" s="770"/>
      <c r="H69" s="770"/>
      <c r="I69" s="770"/>
      <c r="J69" s="770"/>
      <c r="K69" s="770"/>
    </row>
    <row r="70" spans="1:11" ht="20.25" customHeight="1">
      <c r="A70" s="770"/>
      <c r="B70" s="782"/>
      <c r="C70" s="781"/>
      <c r="D70" s="781"/>
      <c r="E70" s="770"/>
      <c r="F70" s="770"/>
      <c r="G70" s="770"/>
      <c r="H70" s="770"/>
      <c r="I70" s="770"/>
      <c r="J70" s="770"/>
      <c r="K70" s="770"/>
    </row>
    <row r="71" spans="1:11" ht="20.25" customHeight="1">
      <c r="A71" s="770"/>
      <c r="B71" s="782"/>
      <c r="C71" s="781"/>
      <c r="D71" s="781"/>
      <c r="E71" s="770"/>
      <c r="F71" s="770"/>
      <c r="G71" s="770"/>
      <c r="H71" s="770"/>
      <c r="I71" s="770"/>
      <c r="J71" s="770"/>
      <c r="K71" s="770"/>
    </row>
    <row r="72" spans="1:11" ht="20.25" customHeight="1">
      <c r="A72" s="770"/>
      <c r="B72" s="782"/>
      <c r="C72" s="781"/>
      <c r="D72" s="781"/>
      <c r="E72" s="770"/>
      <c r="F72" s="770"/>
      <c r="G72" s="770"/>
      <c r="H72" s="770"/>
      <c r="I72" s="770"/>
      <c r="J72" s="770"/>
      <c r="K72" s="770"/>
    </row>
    <row r="73" spans="1:11" ht="20.25" customHeight="1">
      <c r="A73" s="770"/>
      <c r="B73" s="782"/>
      <c r="C73" s="781"/>
      <c r="D73" s="781"/>
      <c r="E73" s="770"/>
      <c r="F73" s="770"/>
      <c r="G73" s="770"/>
      <c r="H73" s="770"/>
      <c r="I73" s="770"/>
      <c r="J73" s="770"/>
      <c r="K73" s="770"/>
    </row>
    <row r="74" spans="1:11" ht="20.25" customHeight="1">
      <c r="A74" s="770"/>
      <c r="B74" s="782"/>
      <c r="C74" s="781"/>
      <c r="D74" s="781"/>
      <c r="E74" s="770"/>
      <c r="F74" s="770"/>
      <c r="G74" s="770"/>
      <c r="H74" s="770"/>
      <c r="I74" s="770"/>
      <c r="J74" s="770"/>
      <c r="K74" s="770"/>
    </row>
    <row r="75" spans="1:11" ht="20.25" customHeight="1">
      <c r="A75" s="770"/>
      <c r="B75" s="782"/>
      <c r="C75" s="781"/>
      <c r="D75" s="781"/>
      <c r="E75" s="770"/>
      <c r="F75" s="770"/>
      <c r="G75" s="770"/>
      <c r="H75" s="770"/>
      <c r="I75" s="770"/>
      <c r="J75" s="770"/>
      <c r="K75" s="770"/>
    </row>
    <row r="76" spans="1:11" ht="20.25" customHeight="1">
      <c r="A76" s="770"/>
      <c r="B76" s="782"/>
      <c r="C76" s="781"/>
      <c r="D76" s="781"/>
      <c r="E76" s="770"/>
      <c r="F76" s="770"/>
      <c r="G76" s="770"/>
      <c r="H76" s="770"/>
      <c r="I76" s="770"/>
      <c r="J76" s="770"/>
      <c r="K76" s="770"/>
    </row>
    <row r="77" spans="1:11" ht="20.25" customHeight="1">
      <c r="A77" s="770"/>
      <c r="B77" s="782"/>
      <c r="C77" s="781"/>
      <c r="D77" s="781"/>
      <c r="E77" s="770"/>
      <c r="F77" s="770"/>
      <c r="G77" s="770"/>
      <c r="H77" s="770"/>
      <c r="I77" s="770"/>
      <c r="J77" s="770"/>
      <c r="K77" s="770"/>
    </row>
    <row r="78" spans="1:11" ht="20.25" customHeight="1">
      <c r="A78" s="770"/>
      <c r="B78" s="782"/>
      <c r="C78" s="781"/>
      <c r="D78" s="781"/>
      <c r="E78" s="770"/>
      <c r="F78" s="770"/>
      <c r="G78" s="770"/>
      <c r="H78" s="770"/>
      <c r="I78" s="770"/>
      <c r="J78" s="770"/>
      <c r="K78" s="770"/>
    </row>
    <row r="79" spans="1:11" ht="20.25" customHeight="1">
      <c r="A79" s="770"/>
      <c r="B79" s="782"/>
      <c r="C79" s="781"/>
      <c r="D79" s="781"/>
      <c r="E79" s="770"/>
      <c r="F79" s="770"/>
      <c r="G79" s="770"/>
      <c r="H79" s="770"/>
      <c r="I79" s="770"/>
      <c r="J79" s="770"/>
      <c r="K79" s="770"/>
    </row>
    <row r="80" spans="1:11" ht="20.25" customHeight="1">
      <c r="A80" s="770"/>
      <c r="B80" s="782"/>
      <c r="C80" s="781"/>
      <c r="D80" s="781"/>
      <c r="E80" s="770"/>
      <c r="F80" s="770"/>
      <c r="G80" s="770"/>
      <c r="H80" s="770"/>
      <c r="I80" s="770"/>
      <c r="J80" s="770"/>
      <c r="K80" s="770"/>
    </row>
    <row r="81" spans="1:11" ht="20.25" customHeight="1">
      <c r="A81" s="770"/>
      <c r="B81" s="782"/>
      <c r="C81" s="781"/>
      <c r="D81" s="781"/>
      <c r="E81" s="770"/>
      <c r="F81" s="770"/>
      <c r="G81" s="770"/>
      <c r="H81" s="770"/>
      <c r="I81" s="770"/>
      <c r="J81" s="770"/>
      <c r="K81" s="770"/>
    </row>
    <row r="82" spans="1:11" ht="20.25" customHeight="1">
      <c r="A82" s="770"/>
      <c r="B82" s="782"/>
      <c r="C82" s="781"/>
      <c r="D82" s="781"/>
      <c r="E82" s="770"/>
      <c r="F82" s="770"/>
      <c r="G82" s="770"/>
      <c r="H82" s="770"/>
      <c r="I82" s="770"/>
      <c r="J82" s="770"/>
      <c r="K82" s="770"/>
    </row>
    <row r="83" spans="1:11" ht="20.25" customHeight="1">
      <c r="A83" s="770"/>
      <c r="B83" s="782"/>
      <c r="C83" s="781"/>
      <c r="D83" s="781"/>
      <c r="E83" s="770"/>
      <c r="F83" s="770"/>
      <c r="G83" s="770"/>
      <c r="H83" s="770"/>
      <c r="I83" s="770"/>
      <c r="J83" s="770"/>
      <c r="K83" s="770"/>
    </row>
    <row r="84" spans="1:11" ht="20.25" customHeight="1">
      <c r="A84" s="770"/>
      <c r="B84" s="782"/>
      <c r="C84" s="781"/>
      <c r="D84" s="781"/>
      <c r="E84" s="770"/>
      <c r="F84" s="770"/>
      <c r="G84" s="770"/>
      <c r="H84" s="770"/>
      <c r="I84" s="770"/>
      <c r="J84" s="770"/>
      <c r="K84" s="770"/>
    </row>
    <row r="85" spans="1:11" ht="20.25" customHeight="1">
      <c r="A85" s="770"/>
      <c r="B85" s="782"/>
      <c r="C85" s="781"/>
      <c r="D85" s="781"/>
      <c r="E85" s="770"/>
      <c r="F85" s="770"/>
      <c r="G85" s="770"/>
      <c r="H85" s="770"/>
      <c r="I85" s="770"/>
      <c r="J85" s="770"/>
      <c r="K85" s="770"/>
    </row>
    <row r="86" spans="1:11" ht="20.25" customHeight="1">
      <c r="A86" s="770"/>
      <c r="B86" s="782"/>
      <c r="C86" s="781"/>
      <c r="D86" s="781"/>
      <c r="E86" s="770"/>
      <c r="F86" s="770"/>
      <c r="G86" s="770"/>
      <c r="H86" s="770"/>
      <c r="I86" s="770"/>
      <c r="J86" s="770"/>
      <c r="K86" s="770"/>
    </row>
    <row r="87" spans="1:11" ht="20.25" customHeight="1">
      <c r="A87" s="770"/>
      <c r="B87" s="782"/>
      <c r="C87" s="781"/>
      <c r="D87" s="781"/>
      <c r="E87" s="770"/>
      <c r="F87" s="770"/>
      <c r="G87" s="770"/>
      <c r="H87" s="770"/>
      <c r="I87" s="770"/>
      <c r="J87" s="770"/>
      <c r="K87" s="770"/>
    </row>
    <row r="88" spans="1:11" ht="20.25" customHeight="1">
      <c r="A88" s="770"/>
      <c r="B88" s="782"/>
      <c r="C88" s="781"/>
      <c r="D88" s="781"/>
      <c r="E88" s="770"/>
      <c r="F88" s="770"/>
      <c r="G88" s="770"/>
      <c r="H88" s="770"/>
      <c r="I88" s="770"/>
      <c r="J88" s="770"/>
      <c r="K88" s="770"/>
    </row>
    <row r="89" spans="1:11" ht="20.25" customHeight="1">
      <c r="A89" s="770"/>
      <c r="B89" s="782"/>
      <c r="C89" s="781"/>
      <c r="D89" s="781"/>
      <c r="E89" s="770"/>
      <c r="F89" s="770"/>
      <c r="G89" s="770"/>
      <c r="H89" s="770"/>
      <c r="I89" s="770"/>
      <c r="J89" s="770"/>
      <c r="K89" s="770"/>
    </row>
    <row r="90" spans="1:11" ht="20.25" customHeight="1">
      <c r="A90" s="770"/>
      <c r="B90" s="782"/>
      <c r="C90" s="781"/>
      <c r="D90" s="781"/>
      <c r="E90" s="770"/>
      <c r="F90" s="770"/>
      <c r="G90" s="770"/>
      <c r="H90" s="770"/>
      <c r="I90" s="770"/>
      <c r="J90" s="770"/>
      <c r="K90" s="770"/>
    </row>
    <row r="91" spans="1:11" ht="20.25" customHeight="1">
      <c r="A91" s="770"/>
      <c r="B91" s="782"/>
      <c r="C91" s="781"/>
      <c r="D91" s="781"/>
      <c r="E91" s="770"/>
      <c r="F91" s="770"/>
      <c r="G91" s="770"/>
      <c r="H91" s="770"/>
      <c r="I91" s="770"/>
      <c r="J91" s="770"/>
      <c r="K91" s="770"/>
    </row>
    <row r="92" spans="1:11" ht="20.25" customHeight="1">
      <c r="A92" s="770"/>
      <c r="B92" s="782"/>
      <c r="C92" s="781"/>
      <c r="D92" s="781"/>
      <c r="E92" s="770"/>
      <c r="F92" s="770"/>
      <c r="G92" s="770"/>
      <c r="H92" s="770"/>
      <c r="I92" s="770"/>
      <c r="J92" s="770"/>
      <c r="K92" s="770"/>
    </row>
    <row r="93" spans="1:11" ht="20.25" customHeight="1">
      <c r="A93" s="770"/>
      <c r="B93" s="782"/>
      <c r="C93" s="781"/>
      <c r="D93" s="781"/>
      <c r="E93" s="770"/>
      <c r="F93" s="770"/>
      <c r="G93" s="770"/>
      <c r="H93" s="770"/>
      <c r="I93" s="770"/>
      <c r="J93" s="770"/>
      <c r="K93" s="770"/>
    </row>
    <row r="94" spans="1:11" ht="20.25" customHeight="1">
      <c r="A94" s="770"/>
      <c r="B94" s="782"/>
      <c r="C94" s="781"/>
      <c r="D94" s="781"/>
      <c r="E94" s="770"/>
      <c r="F94" s="770"/>
      <c r="G94" s="770"/>
      <c r="H94" s="770"/>
      <c r="I94" s="770"/>
      <c r="J94" s="770"/>
      <c r="K94" s="770"/>
    </row>
    <row r="95" spans="1:11" ht="20.25" customHeight="1">
      <c r="A95" s="770"/>
      <c r="B95" s="782"/>
      <c r="C95" s="781"/>
      <c r="D95" s="781"/>
      <c r="E95" s="770"/>
      <c r="F95" s="770"/>
      <c r="G95" s="770"/>
      <c r="H95" s="770"/>
      <c r="I95" s="770"/>
      <c r="J95" s="770"/>
      <c r="K95" s="770"/>
    </row>
    <row r="96" spans="1:11" ht="20.25" customHeight="1">
      <c r="A96" s="770"/>
      <c r="B96" s="782"/>
      <c r="C96" s="781"/>
      <c r="D96" s="781"/>
      <c r="E96" s="770"/>
      <c r="F96" s="770"/>
      <c r="G96" s="770"/>
      <c r="H96" s="770"/>
      <c r="I96" s="770"/>
      <c r="J96" s="770"/>
      <c r="K96" s="770"/>
    </row>
    <row r="97" spans="1:11" ht="20.25" customHeight="1">
      <c r="A97" s="770"/>
      <c r="B97" s="782"/>
      <c r="C97" s="781"/>
      <c r="D97" s="781"/>
      <c r="E97" s="770"/>
      <c r="F97" s="770"/>
      <c r="G97" s="770"/>
      <c r="H97" s="770"/>
      <c r="I97" s="770"/>
      <c r="J97" s="770"/>
      <c r="K97" s="770"/>
    </row>
    <row r="98" spans="1:11" ht="20.25" customHeight="1">
      <c r="A98" s="770"/>
      <c r="B98" s="782"/>
      <c r="C98" s="781"/>
      <c r="D98" s="781"/>
      <c r="E98" s="770"/>
      <c r="F98" s="770"/>
      <c r="G98" s="770"/>
      <c r="H98" s="770"/>
      <c r="I98" s="770"/>
      <c r="J98" s="770"/>
      <c r="K98" s="770"/>
    </row>
    <row r="99" spans="1:11" ht="20.25" customHeight="1">
      <c r="A99" s="770"/>
      <c r="B99" s="782"/>
      <c r="C99" s="781"/>
      <c r="D99" s="781"/>
      <c r="E99" s="770"/>
      <c r="F99" s="770"/>
      <c r="G99" s="770"/>
      <c r="H99" s="770"/>
      <c r="I99" s="770"/>
      <c r="J99" s="770"/>
      <c r="K99" s="770"/>
    </row>
    <row r="100" spans="1:11" ht="20.25" customHeight="1">
      <c r="A100" s="770"/>
      <c r="B100" s="782"/>
      <c r="C100" s="781"/>
      <c r="D100" s="781"/>
      <c r="E100" s="770"/>
      <c r="F100" s="770"/>
      <c r="G100" s="770"/>
      <c r="H100" s="770"/>
      <c r="I100" s="770"/>
      <c r="J100" s="770"/>
      <c r="K100" s="770"/>
    </row>
    <row r="101" spans="1:11" ht="20.25" customHeight="1">
      <c r="A101" s="770"/>
      <c r="B101" s="782"/>
      <c r="C101" s="781"/>
      <c r="D101" s="781"/>
      <c r="E101" s="770"/>
      <c r="F101" s="770"/>
      <c r="G101" s="770"/>
      <c r="H101" s="770"/>
      <c r="I101" s="770"/>
      <c r="J101" s="770"/>
      <c r="K101" s="770"/>
    </row>
    <row r="102" spans="1:11" ht="20.25" customHeight="1">
      <c r="A102" s="770"/>
      <c r="B102" s="782"/>
      <c r="C102" s="781"/>
      <c r="D102" s="781"/>
      <c r="E102" s="770"/>
      <c r="F102" s="770"/>
      <c r="G102" s="770"/>
      <c r="H102" s="770"/>
      <c r="I102" s="770"/>
      <c r="J102" s="770"/>
      <c r="K102" s="770"/>
    </row>
    <row r="103" spans="1:11" ht="20.25" customHeight="1">
      <c r="A103" s="770"/>
      <c r="B103" s="782"/>
      <c r="C103" s="781"/>
      <c r="D103" s="781"/>
      <c r="E103" s="770"/>
      <c r="F103" s="770"/>
      <c r="G103" s="770"/>
      <c r="H103" s="770"/>
      <c r="I103" s="770"/>
      <c r="J103" s="770"/>
      <c r="K103" s="770"/>
    </row>
    <row r="104" spans="1:11" ht="20.25" customHeight="1">
      <c r="A104" s="770"/>
      <c r="B104" s="782"/>
      <c r="C104" s="781"/>
      <c r="D104" s="781"/>
      <c r="E104" s="770"/>
      <c r="F104" s="770"/>
      <c r="G104" s="770"/>
      <c r="H104" s="770"/>
      <c r="I104" s="770"/>
      <c r="J104" s="770"/>
      <c r="K104" s="770"/>
    </row>
    <row r="105" spans="1:11" ht="20.25" customHeight="1">
      <c r="A105" s="770"/>
      <c r="B105" s="782"/>
      <c r="C105" s="781"/>
      <c r="D105" s="781"/>
      <c r="E105" s="770"/>
      <c r="F105" s="770"/>
      <c r="G105" s="770"/>
      <c r="H105" s="770"/>
      <c r="I105" s="770"/>
      <c r="J105" s="770"/>
      <c r="K105" s="770"/>
    </row>
    <row r="106" spans="1:11" ht="20.25" customHeight="1">
      <c r="A106" s="770"/>
      <c r="B106" s="782"/>
      <c r="C106" s="781"/>
      <c r="D106" s="781"/>
      <c r="E106" s="770"/>
      <c r="F106" s="770"/>
      <c r="G106" s="770"/>
      <c r="H106" s="770"/>
      <c r="I106" s="770"/>
      <c r="J106" s="770"/>
      <c r="K106" s="770"/>
    </row>
    <row r="107" spans="1:11" ht="20.25" customHeight="1">
      <c r="A107" s="770"/>
      <c r="B107" s="782"/>
      <c r="C107" s="781"/>
      <c r="D107" s="781"/>
      <c r="E107" s="770"/>
      <c r="F107" s="770"/>
      <c r="G107" s="770"/>
      <c r="H107" s="770"/>
      <c r="I107" s="770"/>
      <c r="J107" s="770"/>
      <c r="K107" s="770"/>
    </row>
    <row r="108" spans="1:11" ht="20.25" customHeight="1">
      <c r="A108" s="770"/>
      <c r="B108" s="782"/>
      <c r="C108" s="781"/>
      <c r="D108" s="781"/>
      <c r="E108" s="770"/>
      <c r="F108" s="770"/>
      <c r="G108" s="770"/>
      <c r="H108" s="770"/>
      <c r="I108" s="770"/>
      <c r="J108" s="770"/>
      <c r="K108" s="770"/>
    </row>
    <row r="109" spans="1:11" ht="20.25" customHeight="1">
      <c r="A109" s="770"/>
      <c r="B109" s="782"/>
      <c r="C109" s="781"/>
      <c r="D109" s="781"/>
      <c r="E109" s="770"/>
      <c r="F109" s="770"/>
      <c r="G109" s="770"/>
      <c r="H109" s="770"/>
      <c r="I109" s="770"/>
      <c r="J109" s="770"/>
      <c r="K109" s="770"/>
    </row>
    <row r="110" spans="1:11" ht="20.25" customHeight="1">
      <c r="A110" s="770"/>
      <c r="B110" s="782"/>
      <c r="C110" s="781"/>
      <c r="D110" s="781"/>
      <c r="E110" s="770"/>
      <c r="F110" s="770"/>
      <c r="G110" s="770"/>
      <c r="H110" s="770"/>
      <c r="I110" s="770"/>
      <c r="J110" s="770"/>
      <c r="K110" s="770"/>
    </row>
    <row r="111" spans="1:11" ht="20.25" customHeight="1">
      <c r="A111" s="770"/>
      <c r="B111" s="782"/>
      <c r="C111" s="781"/>
      <c r="D111" s="781"/>
      <c r="E111" s="770"/>
      <c r="F111" s="770"/>
      <c r="G111" s="770"/>
      <c r="H111" s="770"/>
      <c r="I111" s="770"/>
      <c r="J111" s="770"/>
      <c r="K111" s="770"/>
    </row>
  </sheetData>
  <mergeCells count="15">
    <mergeCell ref="A21:A22"/>
    <mergeCell ref="A23:A24"/>
    <mergeCell ref="A25:A26"/>
    <mergeCell ref="A7:A8"/>
    <mergeCell ref="A9:A10"/>
    <mergeCell ref="A11:A12"/>
    <mergeCell ref="A13:A14"/>
    <mergeCell ref="A17:A18"/>
    <mergeCell ref="A19:A20"/>
    <mergeCell ref="A5:A6"/>
    <mergeCell ref="A1:D1"/>
    <mergeCell ref="A2:D2"/>
    <mergeCell ref="A3:A4"/>
    <mergeCell ref="B3:B4"/>
    <mergeCell ref="C3:D3"/>
  </mergeCells>
  <pageMargins left="1.3" right="0.7" top="0.32" bottom="0.35" header="0" footer="0"/>
  <pageSetup paperSize="9"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A1:U1174"/>
  <sheetViews>
    <sheetView zoomScale="80" zoomScaleNormal="80" workbookViewId="0">
      <selection activeCell="Q14" sqref="Q14"/>
    </sheetView>
  </sheetViews>
  <sheetFormatPr defaultColWidth="14.375" defaultRowHeight="22.5" customHeight="1"/>
  <cols>
    <col min="1" max="1" width="5" style="658" customWidth="1"/>
    <col min="2" max="2" width="6.25" style="658" customWidth="1"/>
    <col min="3" max="3" width="47.5" style="658" customWidth="1"/>
    <col min="4" max="4" width="6.125" style="658" customWidth="1"/>
    <col min="5" max="6" width="4.625" style="658" customWidth="1"/>
    <col min="7" max="9" width="6.25" style="658" customWidth="1"/>
    <col min="10" max="11" width="7.375" style="658" customWidth="1"/>
    <col min="12" max="12" width="8.125" style="658" customWidth="1"/>
    <col min="13" max="13" width="10.875" style="658" customWidth="1"/>
    <col min="14" max="14" width="11.5" style="658" customWidth="1"/>
    <col min="15" max="16" width="8.375" style="658" customWidth="1"/>
    <col min="17" max="17" width="8.5" style="658" customWidth="1"/>
    <col min="18" max="18" width="8.625" style="658" customWidth="1"/>
    <col min="19" max="19" width="6.125" style="658" customWidth="1"/>
    <col min="20" max="20" width="9.625" style="658" customWidth="1"/>
    <col min="21" max="21" width="9" style="658" customWidth="1"/>
    <col min="22" max="16384" width="14.375" style="658"/>
  </cols>
  <sheetData>
    <row r="1" spans="1:21" ht="22.5" customHeight="1">
      <c r="A1" s="1570" t="s">
        <v>988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1571"/>
      <c r="Q1" s="1571"/>
      <c r="R1" s="1571"/>
      <c r="S1" s="1571"/>
      <c r="T1" s="1571"/>
      <c r="U1" s="657"/>
    </row>
    <row r="2" spans="1:21" ht="22.5" customHeight="1">
      <c r="A2" s="1570" t="s">
        <v>3963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657"/>
    </row>
    <row r="3" spans="1:21" ht="22.5" customHeight="1">
      <c r="A3" s="1572" t="s">
        <v>989</v>
      </c>
      <c r="B3" s="1573"/>
      <c r="C3" s="1573"/>
      <c r="D3" s="1573"/>
      <c r="E3" s="1573"/>
      <c r="F3" s="1573"/>
      <c r="G3" s="1573"/>
      <c r="H3" s="1573"/>
      <c r="I3" s="1573"/>
      <c r="J3" s="1573"/>
      <c r="K3" s="1573"/>
      <c r="L3" s="1573"/>
      <c r="M3" s="1573"/>
      <c r="N3" s="1573"/>
      <c r="O3" s="1573"/>
      <c r="P3" s="1573"/>
      <c r="Q3" s="1573"/>
      <c r="R3" s="1573"/>
      <c r="S3" s="1573"/>
      <c r="T3" s="1573"/>
      <c r="U3" s="657"/>
    </row>
    <row r="4" spans="1:21" ht="22.5" customHeight="1">
      <c r="A4" s="1574" t="s">
        <v>0</v>
      </c>
      <c r="B4" s="659"/>
      <c r="C4" s="1577" t="s">
        <v>1</v>
      </c>
      <c r="D4" s="1574" t="s">
        <v>2</v>
      </c>
      <c r="E4" s="1574" t="s">
        <v>3</v>
      </c>
      <c r="F4" s="1574" t="s">
        <v>4</v>
      </c>
      <c r="G4" s="1578" t="s">
        <v>5</v>
      </c>
      <c r="H4" s="1579"/>
      <c r="I4" s="1580"/>
      <c r="J4" s="660" t="s">
        <v>6</v>
      </c>
      <c r="K4" s="661" t="s">
        <v>7</v>
      </c>
      <c r="L4" s="660" t="s">
        <v>6</v>
      </c>
      <c r="M4" s="662" t="s">
        <v>8</v>
      </c>
      <c r="N4" s="660" t="s">
        <v>9</v>
      </c>
      <c r="O4" s="663" t="s">
        <v>10</v>
      </c>
      <c r="P4" s="663" t="s">
        <v>11</v>
      </c>
      <c r="Q4" s="663" t="s">
        <v>12</v>
      </c>
      <c r="R4" s="663" t="s">
        <v>13</v>
      </c>
      <c r="S4" s="1581" t="s">
        <v>990</v>
      </c>
      <c r="T4" s="1580"/>
      <c r="U4" s="657"/>
    </row>
    <row r="5" spans="1:21" ht="22.5" customHeight="1">
      <c r="A5" s="1575"/>
      <c r="B5" s="664" t="s">
        <v>15</v>
      </c>
      <c r="C5" s="1575"/>
      <c r="D5" s="1575"/>
      <c r="E5" s="1575"/>
      <c r="F5" s="1575"/>
      <c r="G5" s="665" t="s">
        <v>16</v>
      </c>
      <c r="H5" s="664" t="s">
        <v>17</v>
      </c>
      <c r="I5" s="661" t="s">
        <v>981</v>
      </c>
      <c r="J5" s="666" t="s">
        <v>18</v>
      </c>
      <c r="K5" s="665" t="s">
        <v>19</v>
      </c>
      <c r="L5" s="667" t="s">
        <v>20</v>
      </c>
      <c r="M5" s="668" t="s">
        <v>21</v>
      </c>
      <c r="N5" s="667" t="s">
        <v>983</v>
      </c>
      <c r="O5" s="669" t="s">
        <v>991</v>
      </c>
      <c r="P5" s="669" t="s">
        <v>992</v>
      </c>
      <c r="Q5" s="669" t="s">
        <v>993</v>
      </c>
      <c r="R5" s="669" t="s">
        <v>994</v>
      </c>
      <c r="S5" s="669" t="s">
        <v>26</v>
      </c>
      <c r="T5" s="669" t="s">
        <v>995</v>
      </c>
      <c r="U5" s="657"/>
    </row>
    <row r="6" spans="1:21" ht="22.5" customHeight="1">
      <c r="A6" s="1576"/>
      <c r="B6" s="670"/>
      <c r="C6" s="1576"/>
      <c r="D6" s="1576"/>
      <c r="E6" s="1576"/>
      <c r="F6" s="1576"/>
      <c r="G6" s="671"/>
      <c r="H6" s="670"/>
      <c r="I6" s="672"/>
      <c r="J6" s="673" t="s">
        <v>982</v>
      </c>
      <c r="K6" s="674" t="s">
        <v>28</v>
      </c>
      <c r="L6" s="675" t="s">
        <v>982</v>
      </c>
      <c r="M6" s="676" t="s">
        <v>30</v>
      </c>
      <c r="N6" s="675" t="s">
        <v>30</v>
      </c>
      <c r="O6" s="677"/>
      <c r="P6" s="677"/>
      <c r="Q6" s="677"/>
      <c r="R6" s="677"/>
      <c r="S6" s="677"/>
      <c r="T6" s="677"/>
      <c r="U6" s="657"/>
    </row>
    <row r="7" spans="1:21" ht="22.5" customHeight="1">
      <c r="A7" s="678"/>
      <c r="B7" s="679"/>
      <c r="C7" s="929" t="s">
        <v>1932</v>
      </c>
      <c r="D7" s="930"/>
      <c r="E7" s="930"/>
      <c r="F7" s="930"/>
      <c r="G7" s="930"/>
      <c r="H7" s="930"/>
      <c r="I7" s="930"/>
      <c r="J7" s="931"/>
      <c r="K7" s="930"/>
      <c r="L7" s="931"/>
      <c r="M7" s="932"/>
      <c r="N7" s="932"/>
      <c r="O7" s="930"/>
      <c r="P7" s="930"/>
      <c r="Q7" s="930"/>
      <c r="R7" s="930"/>
      <c r="S7" s="930"/>
      <c r="T7" s="930"/>
      <c r="U7" s="657"/>
    </row>
    <row r="8" spans="1:21" ht="22.5" customHeight="1">
      <c r="A8" s="680"/>
      <c r="B8" s="681"/>
      <c r="C8" s="933" t="s">
        <v>1933</v>
      </c>
      <c r="D8" s="934"/>
      <c r="E8" s="934"/>
      <c r="F8" s="934"/>
      <c r="G8" s="934"/>
      <c r="H8" s="934"/>
      <c r="I8" s="934"/>
      <c r="J8" s="935"/>
      <c r="K8" s="934"/>
      <c r="L8" s="935"/>
      <c r="M8" s="936"/>
      <c r="N8" s="936"/>
      <c r="O8" s="934"/>
      <c r="P8" s="934"/>
      <c r="Q8" s="934"/>
      <c r="R8" s="934"/>
      <c r="S8" s="934"/>
      <c r="T8" s="934"/>
      <c r="U8" s="657"/>
    </row>
    <row r="9" spans="1:21" ht="22.5" customHeight="1">
      <c r="A9" s="680">
        <v>1</v>
      </c>
      <c r="B9" s="681"/>
      <c r="C9" s="937" t="s">
        <v>1934</v>
      </c>
      <c r="D9" s="938" t="s">
        <v>411</v>
      </c>
      <c r="E9" s="938">
        <v>12</v>
      </c>
      <c r="F9" s="938"/>
      <c r="G9" s="938">
        <v>9</v>
      </c>
      <c r="H9" s="938">
        <v>7</v>
      </c>
      <c r="I9" s="934">
        <v>5</v>
      </c>
      <c r="J9" s="935">
        <v>9.5</v>
      </c>
      <c r="K9" s="934">
        <v>5</v>
      </c>
      <c r="L9" s="935">
        <v>4</v>
      </c>
      <c r="M9" s="939">
        <v>420.23</v>
      </c>
      <c r="N9" s="936">
        <f t="shared" ref="N9:N54" si="0">L9*M9</f>
        <v>1680.92</v>
      </c>
      <c r="O9" s="934">
        <v>4</v>
      </c>
      <c r="P9" s="934"/>
      <c r="Q9" s="934"/>
      <c r="R9" s="934"/>
      <c r="S9" s="934"/>
      <c r="T9" s="935"/>
      <c r="U9" s="685"/>
    </row>
    <row r="10" spans="1:21" ht="22.5" customHeight="1">
      <c r="A10" s="680">
        <v>2</v>
      </c>
      <c r="B10" s="681"/>
      <c r="C10" s="937" t="s">
        <v>1935</v>
      </c>
      <c r="D10" s="938" t="s">
        <v>411</v>
      </c>
      <c r="E10" s="938">
        <v>12</v>
      </c>
      <c r="F10" s="938"/>
      <c r="G10" s="938">
        <v>35</v>
      </c>
      <c r="H10" s="938">
        <v>10</v>
      </c>
      <c r="I10" s="934">
        <v>27</v>
      </c>
      <c r="J10" s="935">
        <v>33</v>
      </c>
      <c r="K10" s="934">
        <v>6</v>
      </c>
      <c r="L10" s="935">
        <v>30</v>
      </c>
      <c r="M10" s="939">
        <v>416.6</v>
      </c>
      <c r="N10" s="936">
        <f t="shared" si="0"/>
        <v>12498</v>
      </c>
      <c r="O10" s="934">
        <v>30</v>
      </c>
      <c r="P10" s="934"/>
      <c r="Q10" s="934"/>
      <c r="R10" s="934"/>
      <c r="S10" s="934"/>
      <c r="T10" s="935"/>
      <c r="U10" s="685"/>
    </row>
    <row r="11" spans="1:21" ht="22.5" customHeight="1">
      <c r="A11" s="680">
        <v>3</v>
      </c>
      <c r="B11" s="681"/>
      <c r="C11" s="937" t="s">
        <v>1936</v>
      </c>
      <c r="D11" s="938" t="s">
        <v>411</v>
      </c>
      <c r="E11" s="938">
        <v>36</v>
      </c>
      <c r="F11" s="938"/>
      <c r="G11" s="938">
        <v>60</v>
      </c>
      <c r="H11" s="938">
        <v>63</v>
      </c>
      <c r="I11" s="934">
        <v>146</v>
      </c>
      <c r="J11" s="935">
        <v>160.80000000000001</v>
      </c>
      <c r="K11" s="934">
        <v>15</v>
      </c>
      <c r="L11" s="935">
        <v>129</v>
      </c>
      <c r="M11" s="939">
        <v>618.46</v>
      </c>
      <c r="N11" s="936">
        <f t="shared" si="0"/>
        <v>79781.340000000011</v>
      </c>
      <c r="O11" s="934">
        <v>60</v>
      </c>
      <c r="P11" s="934">
        <v>69</v>
      </c>
      <c r="Q11" s="934"/>
      <c r="R11" s="934"/>
      <c r="S11" s="934"/>
      <c r="T11" s="935"/>
      <c r="U11" s="685"/>
    </row>
    <row r="12" spans="1:21" ht="22.5" customHeight="1">
      <c r="A12" s="680">
        <v>4</v>
      </c>
      <c r="B12" s="681"/>
      <c r="C12" s="937" t="s">
        <v>1937</v>
      </c>
      <c r="D12" s="938" t="s">
        <v>411</v>
      </c>
      <c r="E12" s="938">
        <v>36</v>
      </c>
      <c r="F12" s="938"/>
      <c r="G12" s="938">
        <v>0</v>
      </c>
      <c r="H12" s="938">
        <v>33</v>
      </c>
      <c r="I12" s="934">
        <v>146</v>
      </c>
      <c r="J12" s="935">
        <v>146.80000000000001</v>
      </c>
      <c r="K12" s="934">
        <v>1</v>
      </c>
      <c r="L12" s="935">
        <v>60</v>
      </c>
      <c r="M12" s="939">
        <v>618.46</v>
      </c>
      <c r="N12" s="936">
        <f t="shared" si="0"/>
        <v>37107.600000000006</v>
      </c>
      <c r="O12" s="934">
        <v>30</v>
      </c>
      <c r="P12" s="934">
        <v>30</v>
      </c>
      <c r="Q12" s="934"/>
      <c r="R12" s="934"/>
      <c r="S12" s="934"/>
      <c r="T12" s="935"/>
      <c r="U12" s="685"/>
    </row>
    <row r="13" spans="1:21" ht="22.5" customHeight="1">
      <c r="A13" s="680">
        <v>5</v>
      </c>
      <c r="B13" s="681"/>
      <c r="C13" s="937" t="s">
        <v>1938</v>
      </c>
      <c r="D13" s="938" t="s">
        <v>411</v>
      </c>
      <c r="E13" s="938">
        <v>36</v>
      </c>
      <c r="F13" s="938"/>
      <c r="G13" s="938">
        <v>40</v>
      </c>
      <c r="H13" s="938">
        <v>72</v>
      </c>
      <c r="I13" s="934">
        <v>194</v>
      </c>
      <c r="J13" s="935">
        <v>201.4</v>
      </c>
      <c r="K13" s="934">
        <v>7</v>
      </c>
      <c r="L13" s="935">
        <v>240</v>
      </c>
      <c r="M13" s="939">
        <v>618.46</v>
      </c>
      <c r="N13" s="936">
        <f t="shared" si="0"/>
        <v>148430.40000000002</v>
      </c>
      <c r="O13" s="934">
        <v>90</v>
      </c>
      <c r="P13" s="934">
        <v>90</v>
      </c>
      <c r="Q13" s="934">
        <v>60</v>
      </c>
      <c r="R13" s="934"/>
      <c r="S13" s="934"/>
      <c r="T13" s="935"/>
      <c r="U13" s="685"/>
    </row>
    <row r="14" spans="1:21" ht="22.5" customHeight="1">
      <c r="A14" s="680">
        <v>6</v>
      </c>
      <c r="B14" s="681"/>
      <c r="C14" s="937" t="s">
        <v>1939</v>
      </c>
      <c r="D14" s="938" t="s">
        <v>411</v>
      </c>
      <c r="E14" s="938">
        <v>36</v>
      </c>
      <c r="F14" s="938"/>
      <c r="G14" s="938">
        <v>80</v>
      </c>
      <c r="H14" s="938">
        <v>51</v>
      </c>
      <c r="I14" s="934">
        <v>659</v>
      </c>
      <c r="J14" s="935">
        <v>665.8</v>
      </c>
      <c r="K14" s="934">
        <v>7</v>
      </c>
      <c r="L14" s="935">
        <v>300</v>
      </c>
      <c r="M14" s="939">
        <v>618.46</v>
      </c>
      <c r="N14" s="936">
        <f t="shared" si="0"/>
        <v>185538</v>
      </c>
      <c r="O14" s="934">
        <v>90</v>
      </c>
      <c r="P14" s="934">
        <v>90</v>
      </c>
      <c r="Q14" s="934">
        <v>90</v>
      </c>
      <c r="R14" s="934">
        <v>30</v>
      </c>
      <c r="S14" s="934"/>
      <c r="T14" s="935"/>
      <c r="U14" s="685"/>
    </row>
    <row r="15" spans="1:21" ht="22.5" customHeight="1">
      <c r="A15" s="680">
        <v>7</v>
      </c>
      <c r="B15" s="681"/>
      <c r="C15" s="937" t="s">
        <v>1940</v>
      </c>
      <c r="D15" s="938" t="s">
        <v>411</v>
      </c>
      <c r="E15" s="938">
        <v>36</v>
      </c>
      <c r="F15" s="938"/>
      <c r="G15" s="938">
        <v>4</v>
      </c>
      <c r="H15" s="938">
        <v>63</v>
      </c>
      <c r="I15" s="934">
        <v>162</v>
      </c>
      <c r="J15" s="935">
        <v>178</v>
      </c>
      <c r="K15" s="934">
        <v>16</v>
      </c>
      <c r="L15" s="935">
        <v>156</v>
      </c>
      <c r="M15" s="939">
        <v>517.88</v>
      </c>
      <c r="N15" s="936">
        <f t="shared" si="0"/>
        <v>80789.279999999999</v>
      </c>
      <c r="O15" s="934">
        <v>90</v>
      </c>
      <c r="P15" s="934">
        <v>66</v>
      </c>
      <c r="Q15" s="934"/>
      <c r="R15" s="934"/>
      <c r="S15" s="934"/>
      <c r="T15" s="935"/>
      <c r="U15" s="685"/>
    </row>
    <row r="16" spans="1:21" ht="22.5" customHeight="1">
      <c r="A16" s="680">
        <v>8</v>
      </c>
      <c r="B16" s="681"/>
      <c r="C16" s="937" t="s">
        <v>1941</v>
      </c>
      <c r="D16" s="938" t="s">
        <v>411</v>
      </c>
      <c r="E16" s="938">
        <v>36</v>
      </c>
      <c r="F16" s="938"/>
      <c r="G16" s="938">
        <v>76</v>
      </c>
      <c r="H16" s="938">
        <v>63</v>
      </c>
      <c r="I16" s="934">
        <v>113</v>
      </c>
      <c r="J16" s="935">
        <v>123.4</v>
      </c>
      <c r="K16" s="934">
        <v>10</v>
      </c>
      <c r="L16" s="935">
        <v>120</v>
      </c>
      <c r="M16" s="939">
        <v>618.46</v>
      </c>
      <c r="N16" s="936">
        <f t="shared" si="0"/>
        <v>74215.200000000012</v>
      </c>
      <c r="O16" s="934">
        <v>90</v>
      </c>
      <c r="P16" s="934">
        <v>30</v>
      </c>
      <c r="Q16" s="934"/>
      <c r="R16" s="934"/>
      <c r="S16" s="934"/>
      <c r="T16" s="935"/>
      <c r="U16" s="685"/>
    </row>
    <row r="17" spans="1:21" ht="22.5" customHeight="1">
      <c r="A17" s="680">
        <v>9</v>
      </c>
      <c r="B17" s="681"/>
      <c r="C17" s="937" t="s">
        <v>1942</v>
      </c>
      <c r="D17" s="938" t="s">
        <v>411</v>
      </c>
      <c r="E17" s="938">
        <v>36</v>
      </c>
      <c r="F17" s="938"/>
      <c r="G17" s="938"/>
      <c r="H17" s="938"/>
      <c r="I17" s="934">
        <v>178</v>
      </c>
      <c r="J17" s="935">
        <v>180.2</v>
      </c>
      <c r="K17" s="934">
        <v>2</v>
      </c>
      <c r="L17" s="935">
        <v>99</v>
      </c>
      <c r="M17" s="939">
        <v>834.6</v>
      </c>
      <c r="N17" s="936">
        <f t="shared" si="0"/>
        <v>82625.400000000009</v>
      </c>
      <c r="O17" s="934">
        <v>99</v>
      </c>
      <c r="P17" s="934"/>
      <c r="Q17" s="934"/>
      <c r="R17" s="934"/>
      <c r="S17" s="934"/>
      <c r="T17" s="935"/>
      <c r="U17" s="685"/>
    </row>
    <row r="18" spans="1:21" ht="22.5" customHeight="1">
      <c r="A18" s="680">
        <v>10</v>
      </c>
      <c r="B18" s="681"/>
      <c r="C18" s="937" t="s">
        <v>1943</v>
      </c>
      <c r="D18" s="938" t="s">
        <v>411</v>
      </c>
      <c r="E18" s="938">
        <v>36</v>
      </c>
      <c r="F18" s="938"/>
      <c r="G18" s="938">
        <v>0</v>
      </c>
      <c r="H18" s="938">
        <v>76</v>
      </c>
      <c r="I18" s="934">
        <v>308</v>
      </c>
      <c r="J18" s="935">
        <v>316.8</v>
      </c>
      <c r="K18" s="934">
        <v>9</v>
      </c>
      <c r="L18" s="935">
        <v>198</v>
      </c>
      <c r="M18" s="939">
        <v>481.5</v>
      </c>
      <c r="N18" s="936">
        <f t="shared" si="0"/>
        <v>95337</v>
      </c>
      <c r="O18" s="934">
        <v>90</v>
      </c>
      <c r="P18" s="934">
        <v>108</v>
      </c>
      <c r="Q18" s="934"/>
      <c r="R18" s="934"/>
      <c r="S18" s="934"/>
      <c r="T18" s="935"/>
      <c r="U18" s="685"/>
    </row>
    <row r="19" spans="1:21" ht="22.5" customHeight="1">
      <c r="A19" s="680">
        <v>11</v>
      </c>
      <c r="B19" s="681"/>
      <c r="C19" s="937" t="s">
        <v>1944</v>
      </c>
      <c r="D19" s="938" t="s">
        <v>411</v>
      </c>
      <c r="E19" s="938">
        <v>12</v>
      </c>
      <c r="F19" s="938"/>
      <c r="G19" s="938">
        <v>43</v>
      </c>
      <c r="H19" s="938">
        <v>31</v>
      </c>
      <c r="I19" s="934">
        <v>45</v>
      </c>
      <c r="J19" s="935">
        <v>46</v>
      </c>
      <c r="K19" s="934">
        <v>1</v>
      </c>
      <c r="L19" s="935">
        <v>50</v>
      </c>
      <c r="M19" s="939">
        <v>1254.04</v>
      </c>
      <c r="N19" s="936">
        <f t="shared" si="0"/>
        <v>62702</v>
      </c>
      <c r="O19" s="934">
        <v>50</v>
      </c>
      <c r="P19" s="934"/>
      <c r="Q19" s="934"/>
      <c r="R19" s="934"/>
      <c r="S19" s="934"/>
      <c r="T19" s="935"/>
      <c r="U19" s="685"/>
    </row>
    <row r="20" spans="1:21" ht="22.5" customHeight="1">
      <c r="A20" s="680">
        <v>12</v>
      </c>
      <c r="B20" s="681"/>
      <c r="C20" s="937" t="s">
        <v>1945</v>
      </c>
      <c r="D20" s="938" t="s">
        <v>411</v>
      </c>
      <c r="E20" s="938">
        <v>12</v>
      </c>
      <c r="F20" s="938"/>
      <c r="G20" s="938">
        <v>55</v>
      </c>
      <c r="H20" s="938">
        <v>167</v>
      </c>
      <c r="I20" s="934">
        <v>315</v>
      </c>
      <c r="J20" s="935">
        <v>350</v>
      </c>
      <c r="K20" s="934">
        <v>35</v>
      </c>
      <c r="L20" s="935">
        <v>121</v>
      </c>
      <c r="M20" s="939">
        <v>1077.49</v>
      </c>
      <c r="N20" s="936">
        <f t="shared" si="0"/>
        <v>130376.29000000001</v>
      </c>
      <c r="O20" s="934">
        <v>60</v>
      </c>
      <c r="P20" s="934">
        <v>61</v>
      </c>
      <c r="Q20" s="934"/>
      <c r="R20" s="934"/>
      <c r="S20" s="934"/>
      <c r="T20" s="935"/>
      <c r="U20" s="685"/>
    </row>
    <row r="21" spans="1:21" ht="22.5" customHeight="1">
      <c r="A21" s="680">
        <v>13</v>
      </c>
      <c r="B21" s="681"/>
      <c r="C21" s="937" t="s">
        <v>1946</v>
      </c>
      <c r="D21" s="938" t="s">
        <v>411</v>
      </c>
      <c r="E21" s="938">
        <v>12</v>
      </c>
      <c r="F21" s="938"/>
      <c r="G21" s="938">
        <v>17</v>
      </c>
      <c r="H21" s="938">
        <v>129</v>
      </c>
      <c r="I21" s="934">
        <v>405</v>
      </c>
      <c r="J21" s="935">
        <v>432</v>
      </c>
      <c r="K21" s="934">
        <v>27</v>
      </c>
      <c r="L21" s="935">
        <v>200</v>
      </c>
      <c r="M21" s="939">
        <v>885.96</v>
      </c>
      <c r="N21" s="936">
        <f t="shared" si="0"/>
        <v>177192</v>
      </c>
      <c r="O21" s="934">
        <v>100</v>
      </c>
      <c r="P21" s="934">
        <v>100</v>
      </c>
      <c r="Q21" s="934"/>
      <c r="R21" s="934"/>
      <c r="S21" s="934"/>
      <c r="T21" s="935"/>
      <c r="U21" s="685"/>
    </row>
    <row r="22" spans="1:21" ht="22.5" customHeight="1">
      <c r="A22" s="680">
        <v>14</v>
      </c>
      <c r="B22" s="681"/>
      <c r="C22" s="937" t="s">
        <v>1947</v>
      </c>
      <c r="D22" s="938" t="s">
        <v>411</v>
      </c>
      <c r="E22" s="938">
        <v>12</v>
      </c>
      <c r="F22" s="938"/>
      <c r="G22" s="938">
        <v>67</v>
      </c>
      <c r="H22" s="938">
        <v>78</v>
      </c>
      <c r="I22" s="934">
        <v>144</v>
      </c>
      <c r="J22" s="935">
        <v>155</v>
      </c>
      <c r="K22" s="934">
        <v>11</v>
      </c>
      <c r="L22" s="935">
        <v>100</v>
      </c>
      <c r="M22" s="939">
        <v>928.76</v>
      </c>
      <c r="N22" s="936">
        <f t="shared" si="0"/>
        <v>92876</v>
      </c>
      <c r="O22" s="934">
        <v>50</v>
      </c>
      <c r="P22" s="934">
        <v>50</v>
      </c>
      <c r="Q22" s="934"/>
      <c r="R22" s="934"/>
      <c r="S22" s="934"/>
      <c r="T22" s="935"/>
      <c r="U22" s="685"/>
    </row>
    <row r="23" spans="1:21" ht="22.5" customHeight="1">
      <c r="A23" s="680">
        <v>15</v>
      </c>
      <c r="B23" s="681"/>
      <c r="C23" s="937" t="s">
        <v>1948</v>
      </c>
      <c r="D23" s="938" t="s">
        <v>411</v>
      </c>
      <c r="E23" s="938">
        <v>36</v>
      </c>
      <c r="F23" s="938"/>
      <c r="G23" s="938">
        <v>153</v>
      </c>
      <c r="H23" s="938">
        <v>124</v>
      </c>
      <c r="I23" s="934">
        <v>243</v>
      </c>
      <c r="J23" s="935">
        <v>266</v>
      </c>
      <c r="K23" s="934">
        <v>23</v>
      </c>
      <c r="L23" s="935">
        <v>159</v>
      </c>
      <c r="M23" s="939">
        <v>1227.29</v>
      </c>
      <c r="N23" s="936">
        <f t="shared" si="0"/>
        <v>195139.11</v>
      </c>
      <c r="O23" s="934">
        <v>90</v>
      </c>
      <c r="P23" s="934">
        <v>69</v>
      </c>
      <c r="Q23" s="934"/>
      <c r="R23" s="934"/>
      <c r="S23" s="934"/>
      <c r="T23" s="935"/>
      <c r="U23" s="685"/>
    </row>
    <row r="24" spans="1:21" ht="22.5" customHeight="1">
      <c r="A24" s="680">
        <v>16</v>
      </c>
      <c r="B24" s="681"/>
      <c r="C24" s="937" t="s">
        <v>1949</v>
      </c>
      <c r="D24" s="938" t="s">
        <v>411</v>
      </c>
      <c r="E24" s="938">
        <v>12</v>
      </c>
      <c r="F24" s="938"/>
      <c r="G24" s="938">
        <v>4</v>
      </c>
      <c r="H24" s="938">
        <v>15</v>
      </c>
      <c r="I24" s="934">
        <v>9</v>
      </c>
      <c r="J24" s="935">
        <v>13</v>
      </c>
      <c r="K24" s="934">
        <v>4</v>
      </c>
      <c r="L24" s="935">
        <v>11</v>
      </c>
      <c r="M24" s="939">
        <v>857.07</v>
      </c>
      <c r="N24" s="936">
        <f t="shared" si="0"/>
        <v>9427.77</v>
      </c>
      <c r="O24" s="934">
        <v>5</v>
      </c>
      <c r="P24" s="934">
        <v>6</v>
      </c>
      <c r="Q24" s="934"/>
      <c r="R24" s="934"/>
      <c r="S24" s="934"/>
      <c r="T24" s="935"/>
      <c r="U24" s="685"/>
    </row>
    <row r="25" spans="1:21" ht="22.5" customHeight="1">
      <c r="A25" s="680">
        <v>17</v>
      </c>
      <c r="B25" s="681"/>
      <c r="C25" s="937" t="s">
        <v>1950</v>
      </c>
      <c r="D25" s="938" t="s">
        <v>411</v>
      </c>
      <c r="E25" s="938">
        <v>36</v>
      </c>
      <c r="F25" s="938"/>
      <c r="G25" s="938">
        <v>40</v>
      </c>
      <c r="H25" s="938">
        <v>10</v>
      </c>
      <c r="I25" s="934">
        <v>65</v>
      </c>
      <c r="J25" s="935">
        <v>70.8</v>
      </c>
      <c r="K25" s="934">
        <v>6</v>
      </c>
      <c r="L25" s="935">
        <v>90</v>
      </c>
      <c r="M25" s="939">
        <v>1182.3499999999999</v>
      </c>
      <c r="N25" s="936">
        <f t="shared" si="0"/>
        <v>106411.49999999999</v>
      </c>
      <c r="O25" s="934">
        <v>30</v>
      </c>
      <c r="P25" s="934">
        <v>30</v>
      </c>
      <c r="Q25" s="934">
        <v>30</v>
      </c>
      <c r="R25" s="934"/>
      <c r="S25" s="934"/>
      <c r="T25" s="935"/>
      <c r="U25" s="685"/>
    </row>
    <row r="26" spans="1:21" ht="22.5" customHeight="1">
      <c r="A26" s="680">
        <v>18</v>
      </c>
      <c r="B26" s="681"/>
      <c r="C26" s="937" t="s">
        <v>1951</v>
      </c>
      <c r="D26" s="938" t="s">
        <v>411</v>
      </c>
      <c r="E26" s="938">
        <v>12</v>
      </c>
      <c r="F26" s="938"/>
      <c r="G26" s="938">
        <v>3</v>
      </c>
      <c r="H26" s="938">
        <v>4</v>
      </c>
      <c r="I26" s="934">
        <v>18</v>
      </c>
      <c r="J26" s="935">
        <v>18</v>
      </c>
      <c r="K26" s="934">
        <v>0</v>
      </c>
      <c r="L26" s="935">
        <v>20</v>
      </c>
      <c r="M26" s="939">
        <v>938.39</v>
      </c>
      <c r="N26" s="936">
        <f t="shared" si="0"/>
        <v>18767.8</v>
      </c>
      <c r="O26" s="934">
        <v>10</v>
      </c>
      <c r="P26" s="934">
        <v>10</v>
      </c>
      <c r="Q26" s="934"/>
      <c r="R26" s="934"/>
      <c r="S26" s="934"/>
      <c r="T26" s="935"/>
      <c r="U26" s="685"/>
    </row>
    <row r="27" spans="1:21" ht="22.5" customHeight="1">
      <c r="A27" s="680">
        <v>19</v>
      </c>
      <c r="B27" s="681"/>
      <c r="C27" s="937" t="s">
        <v>1952</v>
      </c>
      <c r="D27" s="938" t="s">
        <v>411</v>
      </c>
      <c r="E27" s="938">
        <v>24</v>
      </c>
      <c r="F27" s="938"/>
      <c r="G27" s="938"/>
      <c r="H27" s="938"/>
      <c r="I27" s="934">
        <v>54</v>
      </c>
      <c r="J27" s="935">
        <v>56</v>
      </c>
      <c r="K27" s="934">
        <v>2</v>
      </c>
      <c r="L27" s="935">
        <v>60</v>
      </c>
      <c r="M27" s="939">
        <v>2568</v>
      </c>
      <c r="N27" s="936">
        <f t="shared" si="0"/>
        <v>154080</v>
      </c>
      <c r="O27" s="934">
        <v>30</v>
      </c>
      <c r="P27" s="934">
        <v>30</v>
      </c>
      <c r="Q27" s="934"/>
      <c r="R27" s="934"/>
      <c r="S27" s="934"/>
      <c r="T27" s="935"/>
      <c r="U27" s="685"/>
    </row>
    <row r="28" spans="1:21" ht="22.5" customHeight="1">
      <c r="A28" s="680">
        <v>20</v>
      </c>
      <c r="B28" s="686"/>
      <c r="C28" s="937" t="s">
        <v>1953</v>
      </c>
      <c r="D28" s="938" t="s">
        <v>411</v>
      </c>
      <c r="E28" s="938">
        <v>36</v>
      </c>
      <c r="F28" s="938"/>
      <c r="G28" s="938">
        <v>75</v>
      </c>
      <c r="H28" s="938">
        <v>69</v>
      </c>
      <c r="I28" s="938">
        <v>275</v>
      </c>
      <c r="J28" s="935">
        <v>285.39999999999998</v>
      </c>
      <c r="K28" s="938">
        <v>10</v>
      </c>
      <c r="L28" s="940">
        <v>279</v>
      </c>
      <c r="M28" s="939">
        <v>1583.6</v>
      </c>
      <c r="N28" s="936">
        <f t="shared" si="0"/>
        <v>441824.39999999997</v>
      </c>
      <c r="O28" s="934">
        <v>90</v>
      </c>
      <c r="P28" s="934">
        <v>90</v>
      </c>
      <c r="Q28" s="934">
        <v>99</v>
      </c>
      <c r="R28" s="934"/>
      <c r="S28" s="934"/>
      <c r="T28" s="935"/>
      <c r="U28" s="685"/>
    </row>
    <row r="29" spans="1:21" ht="22.5" customHeight="1">
      <c r="A29" s="680">
        <v>21</v>
      </c>
      <c r="B29" s="687"/>
      <c r="C29" s="937" t="s">
        <v>1954</v>
      </c>
      <c r="D29" s="938" t="s">
        <v>411</v>
      </c>
      <c r="E29" s="938">
        <v>36</v>
      </c>
      <c r="F29" s="938"/>
      <c r="G29" s="938"/>
      <c r="H29" s="938">
        <v>0</v>
      </c>
      <c r="I29" s="934">
        <v>54</v>
      </c>
      <c r="J29" s="935">
        <v>63</v>
      </c>
      <c r="K29" s="934">
        <v>9</v>
      </c>
      <c r="L29" s="935">
        <v>30</v>
      </c>
      <c r="M29" s="939">
        <v>1712</v>
      </c>
      <c r="N29" s="936">
        <f t="shared" si="0"/>
        <v>51360</v>
      </c>
      <c r="O29" s="934">
        <v>30</v>
      </c>
      <c r="P29" s="934"/>
      <c r="Q29" s="934"/>
      <c r="R29" s="934"/>
      <c r="S29" s="934"/>
      <c r="T29" s="935"/>
      <c r="U29" s="685"/>
    </row>
    <row r="30" spans="1:21" ht="22.5" customHeight="1">
      <c r="A30" s="680">
        <v>22</v>
      </c>
      <c r="B30" s="681"/>
      <c r="C30" s="937" t="s">
        <v>1955</v>
      </c>
      <c r="D30" s="938" t="s">
        <v>411</v>
      </c>
      <c r="E30" s="938">
        <v>24</v>
      </c>
      <c r="F30" s="938"/>
      <c r="G30" s="938">
        <v>33</v>
      </c>
      <c r="H30" s="938">
        <v>24</v>
      </c>
      <c r="I30" s="934">
        <v>27</v>
      </c>
      <c r="J30" s="935">
        <v>33</v>
      </c>
      <c r="K30" s="934">
        <v>6</v>
      </c>
      <c r="L30" s="935">
        <v>30</v>
      </c>
      <c r="M30" s="939">
        <v>2140</v>
      </c>
      <c r="N30" s="936">
        <f t="shared" si="0"/>
        <v>64200</v>
      </c>
      <c r="O30" s="934">
        <v>30</v>
      </c>
      <c r="P30" s="934"/>
      <c r="Q30" s="934"/>
      <c r="R30" s="934"/>
      <c r="S30" s="934"/>
      <c r="T30" s="935"/>
      <c r="U30" s="685"/>
    </row>
    <row r="31" spans="1:21" ht="22.5" customHeight="1">
      <c r="A31" s="680">
        <v>23</v>
      </c>
      <c r="B31" s="681"/>
      <c r="C31" s="937" t="s">
        <v>1956</v>
      </c>
      <c r="D31" s="938" t="s">
        <v>411</v>
      </c>
      <c r="E31" s="938">
        <v>12</v>
      </c>
      <c r="F31" s="938"/>
      <c r="G31" s="938">
        <v>21</v>
      </c>
      <c r="H31" s="938">
        <v>20</v>
      </c>
      <c r="I31" s="934">
        <v>54</v>
      </c>
      <c r="J31" s="935">
        <v>55</v>
      </c>
      <c r="K31" s="934">
        <v>1</v>
      </c>
      <c r="L31" s="935">
        <v>30</v>
      </c>
      <c r="M31" s="939">
        <v>1695.95</v>
      </c>
      <c r="N31" s="936">
        <f t="shared" si="0"/>
        <v>50878.5</v>
      </c>
      <c r="O31" s="934">
        <v>30</v>
      </c>
      <c r="P31" s="934"/>
      <c r="Q31" s="934"/>
      <c r="R31" s="934"/>
      <c r="S31" s="934"/>
      <c r="T31" s="935"/>
      <c r="U31" s="685"/>
    </row>
    <row r="32" spans="1:21" ht="22.5" customHeight="1">
      <c r="A32" s="680">
        <v>24</v>
      </c>
      <c r="B32" s="681"/>
      <c r="C32" s="937" t="s">
        <v>1957</v>
      </c>
      <c r="D32" s="938" t="s">
        <v>411</v>
      </c>
      <c r="E32" s="938">
        <v>12</v>
      </c>
      <c r="F32" s="938"/>
      <c r="G32" s="938">
        <v>7</v>
      </c>
      <c r="H32" s="938">
        <v>4</v>
      </c>
      <c r="I32" s="934">
        <v>9</v>
      </c>
      <c r="J32" s="935">
        <v>13</v>
      </c>
      <c r="K32" s="934">
        <v>4</v>
      </c>
      <c r="L32" s="935">
        <v>8</v>
      </c>
      <c r="M32" s="939">
        <v>5885</v>
      </c>
      <c r="N32" s="936">
        <f t="shared" si="0"/>
        <v>47080</v>
      </c>
      <c r="O32" s="934">
        <v>8</v>
      </c>
      <c r="P32" s="934"/>
      <c r="Q32" s="934"/>
      <c r="R32" s="934"/>
      <c r="S32" s="934"/>
      <c r="T32" s="935"/>
      <c r="U32" s="685"/>
    </row>
    <row r="33" spans="1:21" ht="22.5" customHeight="1">
      <c r="A33" s="680">
        <v>25</v>
      </c>
      <c r="B33" s="681"/>
      <c r="C33" s="937" t="s">
        <v>1958</v>
      </c>
      <c r="D33" s="938" t="s">
        <v>411</v>
      </c>
      <c r="E33" s="938">
        <v>12</v>
      </c>
      <c r="F33" s="938"/>
      <c r="G33" s="938">
        <v>3</v>
      </c>
      <c r="H33" s="938">
        <v>2</v>
      </c>
      <c r="I33" s="934">
        <v>27</v>
      </c>
      <c r="J33" s="935">
        <v>30</v>
      </c>
      <c r="K33" s="934">
        <v>3</v>
      </c>
      <c r="L33" s="935">
        <v>20</v>
      </c>
      <c r="M33" s="939">
        <v>2159.2600000000002</v>
      </c>
      <c r="N33" s="936">
        <f t="shared" si="0"/>
        <v>43185.200000000004</v>
      </c>
      <c r="O33" s="934">
        <v>20</v>
      </c>
      <c r="P33" s="934"/>
      <c r="Q33" s="934"/>
      <c r="R33" s="934"/>
      <c r="S33" s="934"/>
      <c r="T33" s="935"/>
      <c r="U33" s="685"/>
    </row>
    <row r="34" spans="1:21" ht="22.5" customHeight="1">
      <c r="A34" s="680">
        <v>26</v>
      </c>
      <c r="B34" s="681"/>
      <c r="C34" s="937" t="s">
        <v>1959</v>
      </c>
      <c r="D34" s="938" t="s">
        <v>411</v>
      </c>
      <c r="E34" s="938">
        <v>12</v>
      </c>
      <c r="F34" s="938"/>
      <c r="G34" s="938">
        <v>11</v>
      </c>
      <c r="H34" s="938">
        <v>7</v>
      </c>
      <c r="I34" s="934">
        <v>27</v>
      </c>
      <c r="J34" s="935">
        <v>32</v>
      </c>
      <c r="K34" s="934">
        <v>5</v>
      </c>
      <c r="L34" s="935">
        <v>20</v>
      </c>
      <c r="M34" s="939">
        <v>3601.62</v>
      </c>
      <c r="N34" s="936">
        <f t="shared" si="0"/>
        <v>72032.399999999994</v>
      </c>
      <c r="O34" s="934">
        <v>20</v>
      </c>
      <c r="P34" s="934"/>
      <c r="Q34" s="934"/>
      <c r="R34" s="934"/>
      <c r="S34" s="934"/>
      <c r="T34" s="935"/>
      <c r="U34" s="685"/>
    </row>
    <row r="35" spans="1:21" ht="22.5" customHeight="1">
      <c r="A35" s="680">
        <v>27</v>
      </c>
      <c r="B35" s="681"/>
      <c r="C35" s="937" t="s">
        <v>1960</v>
      </c>
      <c r="D35" s="938" t="s">
        <v>411</v>
      </c>
      <c r="E35" s="938">
        <v>12</v>
      </c>
      <c r="F35" s="938"/>
      <c r="G35" s="938">
        <v>3</v>
      </c>
      <c r="H35" s="938">
        <v>8</v>
      </c>
      <c r="I35" s="934">
        <v>45</v>
      </c>
      <c r="J35" s="935">
        <v>51</v>
      </c>
      <c r="K35" s="934">
        <v>6</v>
      </c>
      <c r="L35" s="935">
        <v>20</v>
      </c>
      <c r="M35" s="939">
        <v>2182.8000000000002</v>
      </c>
      <c r="N35" s="936">
        <f t="shared" si="0"/>
        <v>43656</v>
      </c>
      <c r="O35" s="934">
        <v>20</v>
      </c>
      <c r="P35" s="934"/>
      <c r="Q35" s="934"/>
      <c r="R35" s="934"/>
      <c r="S35" s="934"/>
      <c r="T35" s="935"/>
      <c r="U35" s="685"/>
    </row>
    <row r="36" spans="1:21" ht="22.5" customHeight="1">
      <c r="A36" s="680">
        <v>28</v>
      </c>
      <c r="B36" s="681"/>
      <c r="C36" s="937" t="s">
        <v>1961</v>
      </c>
      <c r="D36" s="938" t="s">
        <v>411</v>
      </c>
      <c r="E36" s="938">
        <v>12</v>
      </c>
      <c r="F36" s="938"/>
      <c r="G36" s="938">
        <v>7</v>
      </c>
      <c r="H36" s="938">
        <v>0</v>
      </c>
      <c r="I36" s="934">
        <v>27</v>
      </c>
      <c r="J36" s="935">
        <v>33</v>
      </c>
      <c r="K36" s="934">
        <v>6</v>
      </c>
      <c r="L36" s="935">
        <v>20</v>
      </c>
      <c r="M36" s="939">
        <v>3344.82</v>
      </c>
      <c r="N36" s="936">
        <f t="shared" si="0"/>
        <v>66896.400000000009</v>
      </c>
      <c r="O36" s="934">
        <v>20</v>
      </c>
      <c r="P36" s="934"/>
      <c r="Q36" s="934"/>
      <c r="R36" s="934"/>
      <c r="S36" s="934"/>
      <c r="T36" s="935"/>
      <c r="U36" s="685"/>
    </row>
    <row r="37" spans="1:21" ht="22.5" customHeight="1">
      <c r="A37" s="680">
        <v>29</v>
      </c>
      <c r="B37" s="681"/>
      <c r="C37" s="937" t="s">
        <v>1962</v>
      </c>
      <c r="D37" s="938" t="s">
        <v>411</v>
      </c>
      <c r="E37" s="938">
        <v>12</v>
      </c>
      <c r="F37" s="938"/>
      <c r="G37" s="938">
        <v>3</v>
      </c>
      <c r="H37" s="938">
        <v>1</v>
      </c>
      <c r="I37" s="934">
        <v>18</v>
      </c>
      <c r="J37" s="935">
        <v>21</v>
      </c>
      <c r="K37" s="934">
        <v>3</v>
      </c>
      <c r="L37" s="935">
        <v>10</v>
      </c>
      <c r="M37" s="939">
        <v>6420</v>
      </c>
      <c r="N37" s="936">
        <f t="shared" si="0"/>
        <v>64200</v>
      </c>
      <c r="O37" s="934">
        <v>10</v>
      </c>
      <c r="P37" s="934"/>
      <c r="Q37" s="934"/>
      <c r="R37" s="934"/>
      <c r="S37" s="934"/>
      <c r="T37" s="935"/>
      <c r="U37" s="685"/>
    </row>
    <row r="38" spans="1:21" ht="22.5" customHeight="1">
      <c r="A38" s="680">
        <v>30</v>
      </c>
      <c r="B38" s="681"/>
      <c r="C38" s="937" t="s">
        <v>1963</v>
      </c>
      <c r="D38" s="938" t="s">
        <v>411</v>
      </c>
      <c r="E38" s="938">
        <v>12</v>
      </c>
      <c r="F38" s="938"/>
      <c r="G38" s="938">
        <v>7</v>
      </c>
      <c r="H38" s="938">
        <v>3</v>
      </c>
      <c r="I38" s="934">
        <v>18</v>
      </c>
      <c r="J38" s="935">
        <v>18</v>
      </c>
      <c r="K38" s="934">
        <v>0</v>
      </c>
      <c r="L38" s="935">
        <v>20</v>
      </c>
      <c r="M38" s="939">
        <v>856</v>
      </c>
      <c r="N38" s="936">
        <f t="shared" si="0"/>
        <v>17120</v>
      </c>
      <c r="O38" s="934">
        <v>10</v>
      </c>
      <c r="P38" s="934">
        <v>10</v>
      </c>
      <c r="Q38" s="934"/>
      <c r="R38" s="934"/>
      <c r="S38" s="934"/>
      <c r="T38" s="935"/>
      <c r="U38" s="685"/>
    </row>
    <row r="39" spans="1:21" ht="22.5" customHeight="1">
      <c r="A39" s="680">
        <v>31</v>
      </c>
      <c r="B39" s="681"/>
      <c r="C39" s="937" t="s">
        <v>1964</v>
      </c>
      <c r="D39" s="938" t="s">
        <v>411</v>
      </c>
      <c r="E39" s="938">
        <v>12</v>
      </c>
      <c r="F39" s="938"/>
      <c r="G39" s="938">
        <v>163</v>
      </c>
      <c r="H39" s="938">
        <v>145</v>
      </c>
      <c r="I39" s="934">
        <v>405</v>
      </c>
      <c r="J39" s="935">
        <v>455</v>
      </c>
      <c r="K39" s="934">
        <v>50</v>
      </c>
      <c r="L39" s="935">
        <v>402</v>
      </c>
      <c r="M39" s="939">
        <v>299.60000000000002</v>
      </c>
      <c r="N39" s="936">
        <f t="shared" si="0"/>
        <v>120439.20000000001</v>
      </c>
      <c r="O39" s="934">
        <v>202</v>
      </c>
      <c r="P39" s="934">
        <v>200</v>
      </c>
      <c r="Q39" s="934"/>
      <c r="R39" s="934"/>
      <c r="S39" s="934"/>
      <c r="T39" s="935"/>
      <c r="U39" s="685"/>
    </row>
    <row r="40" spans="1:21" ht="22.5" customHeight="1">
      <c r="A40" s="680">
        <v>32</v>
      </c>
      <c r="B40" s="681"/>
      <c r="C40" s="937" t="s">
        <v>1965</v>
      </c>
      <c r="D40" s="938" t="s">
        <v>411</v>
      </c>
      <c r="E40" s="938">
        <v>12</v>
      </c>
      <c r="F40" s="938"/>
      <c r="G40" s="938">
        <v>68</v>
      </c>
      <c r="H40" s="938">
        <v>0</v>
      </c>
      <c r="I40" s="934">
        <v>45</v>
      </c>
      <c r="J40" s="935">
        <v>45</v>
      </c>
      <c r="K40" s="934"/>
      <c r="L40" s="935">
        <v>50</v>
      </c>
      <c r="M40" s="939">
        <v>278.2</v>
      </c>
      <c r="N40" s="936">
        <f t="shared" si="0"/>
        <v>13910</v>
      </c>
      <c r="O40" s="934">
        <v>50</v>
      </c>
      <c r="P40" s="934"/>
      <c r="Q40" s="934"/>
      <c r="R40" s="934"/>
      <c r="S40" s="934"/>
      <c r="T40" s="935"/>
      <c r="U40" s="685"/>
    </row>
    <row r="41" spans="1:21" ht="22.5" customHeight="1">
      <c r="A41" s="680">
        <v>33</v>
      </c>
      <c r="B41" s="681"/>
      <c r="C41" s="937" t="s">
        <v>1966</v>
      </c>
      <c r="D41" s="938" t="s">
        <v>411</v>
      </c>
      <c r="E41" s="938">
        <v>12</v>
      </c>
      <c r="F41" s="938"/>
      <c r="G41" s="938">
        <v>19</v>
      </c>
      <c r="H41" s="938">
        <v>0</v>
      </c>
      <c r="I41" s="934">
        <v>45</v>
      </c>
      <c r="J41" s="935">
        <v>55</v>
      </c>
      <c r="K41" s="934">
        <v>10</v>
      </c>
      <c r="L41" s="935">
        <v>50</v>
      </c>
      <c r="M41" s="939">
        <v>321</v>
      </c>
      <c r="N41" s="936">
        <f t="shared" si="0"/>
        <v>16050</v>
      </c>
      <c r="O41" s="934">
        <v>50</v>
      </c>
      <c r="P41" s="934"/>
      <c r="Q41" s="934"/>
      <c r="R41" s="934"/>
      <c r="S41" s="934"/>
      <c r="T41" s="935"/>
      <c r="U41" s="685"/>
    </row>
    <row r="42" spans="1:21" ht="22.5" customHeight="1">
      <c r="A42" s="680">
        <v>34</v>
      </c>
      <c r="B42" s="681"/>
      <c r="C42" s="937" t="s">
        <v>1967</v>
      </c>
      <c r="D42" s="938" t="s">
        <v>411</v>
      </c>
      <c r="E42" s="938">
        <v>12</v>
      </c>
      <c r="F42" s="938"/>
      <c r="G42" s="938"/>
      <c r="H42" s="938">
        <v>0</v>
      </c>
      <c r="I42" s="934">
        <v>72</v>
      </c>
      <c r="J42" s="935">
        <v>72</v>
      </c>
      <c r="K42" s="934"/>
      <c r="L42" s="935">
        <v>80</v>
      </c>
      <c r="M42" s="939">
        <v>802.5</v>
      </c>
      <c r="N42" s="936">
        <f t="shared" si="0"/>
        <v>64200</v>
      </c>
      <c r="O42" s="934">
        <v>80</v>
      </c>
      <c r="P42" s="934"/>
      <c r="Q42" s="934"/>
      <c r="R42" s="934"/>
      <c r="S42" s="934"/>
      <c r="T42" s="935"/>
      <c r="U42" s="685"/>
    </row>
    <row r="43" spans="1:21" ht="22.5" customHeight="1">
      <c r="A43" s="680">
        <v>35</v>
      </c>
      <c r="B43" s="681"/>
      <c r="C43" s="937" t="s">
        <v>1968</v>
      </c>
      <c r="D43" s="938" t="s">
        <v>411</v>
      </c>
      <c r="E43" s="938">
        <v>12</v>
      </c>
      <c r="F43" s="938"/>
      <c r="G43" s="938">
        <v>20</v>
      </c>
      <c r="H43" s="938">
        <v>7</v>
      </c>
      <c r="I43" s="934">
        <v>18</v>
      </c>
      <c r="J43" s="935">
        <v>19</v>
      </c>
      <c r="K43" s="934">
        <v>1</v>
      </c>
      <c r="L43" s="935">
        <v>20</v>
      </c>
      <c r="M43" s="939">
        <v>1368.53</v>
      </c>
      <c r="N43" s="936">
        <f t="shared" si="0"/>
        <v>27370.6</v>
      </c>
      <c r="O43" s="934">
        <v>20</v>
      </c>
      <c r="P43" s="934"/>
      <c r="Q43" s="934"/>
      <c r="R43" s="934"/>
      <c r="S43" s="934"/>
      <c r="T43" s="935"/>
      <c r="U43" s="685"/>
    </row>
    <row r="44" spans="1:21" ht="22.5" customHeight="1">
      <c r="A44" s="680">
        <v>36</v>
      </c>
      <c r="B44" s="681"/>
      <c r="C44" s="937" t="s">
        <v>1969</v>
      </c>
      <c r="D44" s="938" t="s">
        <v>411</v>
      </c>
      <c r="E44" s="938">
        <v>36</v>
      </c>
      <c r="F44" s="938"/>
      <c r="G44" s="938">
        <v>63</v>
      </c>
      <c r="H44" s="938">
        <v>256</v>
      </c>
      <c r="I44" s="934">
        <v>729</v>
      </c>
      <c r="J44" s="935">
        <v>732</v>
      </c>
      <c r="K44" s="934">
        <v>3</v>
      </c>
      <c r="L44" s="935">
        <v>600</v>
      </c>
      <c r="M44" s="939">
        <v>1605</v>
      </c>
      <c r="N44" s="936">
        <f t="shared" si="0"/>
        <v>963000</v>
      </c>
      <c r="O44" s="934">
        <v>198</v>
      </c>
      <c r="P44" s="934">
        <v>198</v>
      </c>
      <c r="Q44" s="934">
        <v>204</v>
      </c>
      <c r="R44" s="934"/>
      <c r="S44" s="934"/>
      <c r="T44" s="935"/>
      <c r="U44" s="685"/>
    </row>
    <row r="45" spans="1:21" ht="22.5" customHeight="1">
      <c r="A45" s="680">
        <v>37</v>
      </c>
      <c r="B45" s="681"/>
      <c r="C45" s="937" t="s">
        <v>1970</v>
      </c>
      <c r="D45" s="938" t="s">
        <v>411</v>
      </c>
      <c r="E45" s="938">
        <v>36</v>
      </c>
      <c r="F45" s="938"/>
      <c r="G45" s="938">
        <v>241</v>
      </c>
      <c r="H45" s="938">
        <v>252</v>
      </c>
      <c r="I45" s="934">
        <v>745</v>
      </c>
      <c r="J45" s="935">
        <v>746.2</v>
      </c>
      <c r="K45" s="934">
        <v>1</v>
      </c>
      <c r="L45" s="935">
        <v>600</v>
      </c>
      <c r="M45" s="939">
        <v>1433.8</v>
      </c>
      <c r="N45" s="936">
        <f t="shared" si="0"/>
        <v>860280</v>
      </c>
      <c r="O45" s="934">
        <v>198</v>
      </c>
      <c r="P45" s="934">
        <v>198</v>
      </c>
      <c r="Q45" s="934">
        <v>204</v>
      </c>
      <c r="R45" s="934"/>
      <c r="S45" s="934"/>
      <c r="T45" s="935"/>
      <c r="U45" s="685"/>
    </row>
    <row r="46" spans="1:21" ht="22.5" customHeight="1">
      <c r="A46" s="680">
        <v>38</v>
      </c>
      <c r="B46" s="681"/>
      <c r="C46" s="937" t="s">
        <v>1971</v>
      </c>
      <c r="D46" s="938" t="s">
        <v>411</v>
      </c>
      <c r="E46" s="938">
        <v>12</v>
      </c>
      <c r="F46" s="938"/>
      <c r="G46" s="938">
        <v>13</v>
      </c>
      <c r="H46" s="938">
        <v>17</v>
      </c>
      <c r="I46" s="934">
        <v>36</v>
      </c>
      <c r="J46" s="935">
        <v>37</v>
      </c>
      <c r="K46" s="934">
        <v>1</v>
      </c>
      <c r="L46" s="935">
        <v>40</v>
      </c>
      <c r="M46" s="939">
        <v>2321.9</v>
      </c>
      <c r="N46" s="936">
        <f t="shared" si="0"/>
        <v>92876</v>
      </c>
      <c r="O46" s="934">
        <v>20</v>
      </c>
      <c r="P46" s="934">
        <v>20</v>
      </c>
      <c r="Q46" s="934"/>
      <c r="R46" s="934"/>
      <c r="S46" s="934"/>
      <c r="T46" s="935"/>
      <c r="U46" s="685"/>
    </row>
    <row r="47" spans="1:21" ht="22.5" customHeight="1">
      <c r="A47" s="680">
        <v>39</v>
      </c>
      <c r="B47" s="681"/>
      <c r="C47" s="937" t="s">
        <v>1972</v>
      </c>
      <c r="D47" s="938" t="s">
        <v>411</v>
      </c>
      <c r="E47" s="938">
        <v>36</v>
      </c>
      <c r="F47" s="938"/>
      <c r="G47" s="938">
        <v>56</v>
      </c>
      <c r="H47" s="938">
        <v>9</v>
      </c>
      <c r="I47" s="934">
        <v>81</v>
      </c>
      <c r="J47" s="935">
        <v>88</v>
      </c>
      <c r="K47" s="934">
        <v>7</v>
      </c>
      <c r="L47" s="935">
        <v>90</v>
      </c>
      <c r="M47" s="939">
        <v>1433.8</v>
      </c>
      <c r="N47" s="936">
        <f t="shared" si="0"/>
        <v>129042</v>
      </c>
      <c r="O47" s="934">
        <v>30</v>
      </c>
      <c r="P47" s="934">
        <v>30</v>
      </c>
      <c r="Q47" s="934">
        <v>30</v>
      </c>
      <c r="R47" s="934"/>
      <c r="S47" s="934"/>
      <c r="T47" s="935"/>
      <c r="U47" s="685"/>
    </row>
    <row r="48" spans="1:21" ht="22.5" customHeight="1">
      <c r="A48" s="680">
        <v>40</v>
      </c>
      <c r="B48" s="681"/>
      <c r="C48" s="937" t="s">
        <v>1973</v>
      </c>
      <c r="D48" s="938" t="s">
        <v>411</v>
      </c>
      <c r="E48" s="938">
        <v>36</v>
      </c>
      <c r="F48" s="938"/>
      <c r="G48" s="938">
        <v>114</v>
      </c>
      <c r="H48" s="938">
        <v>164</v>
      </c>
      <c r="I48" s="934">
        <v>502</v>
      </c>
      <c r="J48" s="935">
        <v>515.20000000000005</v>
      </c>
      <c r="K48" s="934">
        <v>13</v>
      </c>
      <c r="L48" s="935">
        <v>198</v>
      </c>
      <c r="M48" s="939">
        <v>1433.8</v>
      </c>
      <c r="N48" s="936">
        <f t="shared" si="0"/>
        <v>283892.39999999997</v>
      </c>
      <c r="O48" s="934">
        <v>99</v>
      </c>
      <c r="P48" s="934">
        <v>99</v>
      </c>
      <c r="Q48" s="934"/>
      <c r="R48" s="934"/>
      <c r="S48" s="934"/>
      <c r="T48" s="935"/>
      <c r="U48" s="685"/>
    </row>
    <row r="49" spans="1:21" ht="22.5" customHeight="1">
      <c r="A49" s="680">
        <v>41</v>
      </c>
      <c r="B49" s="681"/>
      <c r="C49" s="937" t="s">
        <v>1974</v>
      </c>
      <c r="D49" s="938" t="s">
        <v>411</v>
      </c>
      <c r="E49" s="938">
        <v>36</v>
      </c>
      <c r="F49" s="938"/>
      <c r="G49" s="938">
        <v>88</v>
      </c>
      <c r="H49" s="938">
        <v>117</v>
      </c>
      <c r="I49" s="934">
        <v>194</v>
      </c>
      <c r="J49" s="935">
        <v>199.4</v>
      </c>
      <c r="K49" s="934">
        <v>5</v>
      </c>
      <c r="L49" s="935">
        <v>159</v>
      </c>
      <c r="M49" s="939">
        <v>1963.45</v>
      </c>
      <c r="N49" s="936">
        <f t="shared" si="0"/>
        <v>312188.55</v>
      </c>
      <c r="O49" s="934">
        <v>99</v>
      </c>
      <c r="P49" s="934">
        <v>60</v>
      </c>
      <c r="Q49" s="934"/>
      <c r="R49" s="934"/>
      <c r="S49" s="934"/>
      <c r="T49" s="935"/>
      <c r="U49" s="685"/>
    </row>
    <row r="50" spans="1:21" ht="22.5" customHeight="1">
      <c r="A50" s="680">
        <v>42</v>
      </c>
      <c r="B50" s="681"/>
      <c r="C50" s="937" t="s">
        <v>1975</v>
      </c>
      <c r="D50" s="938" t="s">
        <v>411</v>
      </c>
      <c r="E50" s="938">
        <v>12</v>
      </c>
      <c r="F50" s="938"/>
      <c r="G50" s="938">
        <v>25</v>
      </c>
      <c r="H50" s="938">
        <v>17</v>
      </c>
      <c r="I50" s="934">
        <v>27</v>
      </c>
      <c r="J50" s="935">
        <v>28</v>
      </c>
      <c r="K50" s="934">
        <v>1</v>
      </c>
      <c r="L50" s="935">
        <v>30</v>
      </c>
      <c r="M50" s="939">
        <v>2557.3000000000002</v>
      </c>
      <c r="N50" s="936">
        <f t="shared" si="0"/>
        <v>76719</v>
      </c>
      <c r="O50" s="934">
        <v>30</v>
      </c>
      <c r="P50" s="934"/>
      <c r="Q50" s="934"/>
      <c r="R50" s="934"/>
      <c r="S50" s="934"/>
      <c r="T50" s="935"/>
      <c r="U50" s="685"/>
    </row>
    <row r="51" spans="1:21" ht="22.5" customHeight="1">
      <c r="A51" s="680">
        <v>43</v>
      </c>
      <c r="B51" s="681"/>
      <c r="C51" s="937" t="s">
        <v>1976</v>
      </c>
      <c r="D51" s="938" t="s">
        <v>411</v>
      </c>
      <c r="E51" s="938">
        <v>36</v>
      </c>
      <c r="F51" s="938"/>
      <c r="G51" s="938">
        <v>36</v>
      </c>
      <c r="H51" s="938">
        <v>15</v>
      </c>
      <c r="I51" s="934">
        <v>113</v>
      </c>
      <c r="J51" s="935">
        <v>124.4</v>
      </c>
      <c r="K51" s="934">
        <v>11</v>
      </c>
      <c r="L51" s="935">
        <v>90</v>
      </c>
      <c r="M51" s="939">
        <v>1947.4</v>
      </c>
      <c r="N51" s="936">
        <f t="shared" si="0"/>
        <v>175266</v>
      </c>
      <c r="O51" s="934">
        <v>30</v>
      </c>
      <c r="P51" s="934">
        <v>30</v>
      </c>
      <c r="Q51" s="934">
        <v>30</v>
      </c>
      <c r="R51" s="934"/>
      <c r="S51" s="934"/>
      <c r="T51" s="935"/>
      <c r="U51" s="685"/>
    </row>
    <row r="52" spans="1:21" ht="22.5" customHeight="1">
      <c r="A52" s="680">
        <v>44</v>
      </c>
      <c r="B52" s="681"/>
      <c r="C52" s="937" t="s">
        <v>1977</v>
      </c>
      <c r="D52" s="938" t="s">
        <v>411</v>
      </c>
      <c r="E52" s="938">
        <v>36</v>
      </c>
      <c r="F52" s="938"/>
      <c r="G52" s="938"/>
      <c r="H52" s="938">
        <v>60</v>
      </c>
      <c r="I52" s="934">
        <v>470</v>
      </c>
      <c r="J52" s="935">
        <v>472.8</v>
      </c>
      <c r="K52" s="934">
        <v>3</v>
      </c>
      <c r="L52" s="935">
        <v>180</v>
      </c>
      <c r="M52" s="939">
        <v>1797.6</v>
      </c>
      <c r="N52" s="936">
        <f t="shared" si="0"/>
        <v>323568</v>
      </c>
      <c r="O52" s="934">
        <v>60</v>
      </c>
      <c r="P52" s="934">
        <v>60</v>
      </c>
      <c r="Q52" s="934">
        <v>60</v>
      </c>
      <c r="R52" s="934"/>
      <c r="S52" s="934"/>
      <c r="T52" s="935"/>
      <c r="U52" s="685"/>
    </row>
    <row r="53" spans="1:21" ht="22.5" customHeight="1">
      <c r="A53" s="680">
        <v>45</v>
      </c>
      <c r="B53" s="681"/>
      <c r="C53" s="937" t="s">
        <v>1978</v>
      </c>
      <c r="D53" s="938" t="s">
        <v>411</v>
      </c>
      <c r="E53" s="938">
        <v>12</v>
      </c>
      <c r="F53" s="938"/>
      <c r="G53" s="938">
        <v>1</v>
      </c>
      <c r="H53" s="938">
        <v>10</v>
      </c>
      <c r="I53" s="934">
        <v>5</v>
      </c>
      <c r="J53" s="935">
        <v>5.5</v>
      </c>
      <c r="K53" s="934">
        <v>1</v>
      </c>
      <c r="L53" s="935">
        <v>5</v>
      </c>
      <c r="M53" s="939">
        <v>2247</v>
      </c>
      <c r="N53" s="936">
        <f t="shared" si="0"/>
        <v>11235</v>
      </c>
      <c r="O53" s="934">
        <v>5</v>
      </c>
      <c r="P53" s="934"/>
      <c r="Q53" s="934"/>
      <c r="R53" s="934"/>
      <c r="S53" s="934"/>
      <c r="T53" s="935"/>
      <c r="U53" s="685"/>
    </row>
    <row r="54" spans="1:21" ht="22.5" customHeight="1">
      <c r="A54" s="680">
        <v>46</v>
      </c>
      <c r="B54" s="681"/>
      <c r="C54" s="937" t="s">
        <v>1979</v>
      </c>
      <c r="D54" s="938" t="s">
        <v>411</v>
      </c>
      <c r="E54" s="938">
        <v>36</v>
      </c>
      <c r="F54" s="938"/>
      <c r="G54" s="938">
        <v>12</v>
      </c>
      <c r="H54" s="938">
        <v>15</v>
      </c>
      <c r="I54" s="934">
        <v>81</v>
      </c>
      <c r="J54" s="935">
        <v>91</v>
      </c>
      <c r="K54" s="934">
        <v>10</v>
      </c>
      <c r="L54" s="935">
        <v>60</v>
      </c>
      <c r="M54" s="939">
        <v>2070.4499999999998</v>
      </c>
      <c r="N54" s="936">
        <f t="shared" si="0"/>
        <v>124226.99999999999</v>
      </c>
      <c r="O54" s="934">
        <v>30</v>
      </c>
      <c r="P54" s="934">
        <v>30</v>
      </c>
      <c r="Q54" s="934"/>
      <c r="R54" s="934"/>
      <c r="S54" s="934"/>
      <c r="T54" s="935"/>
      <c r="U54" s="685"/>
    </row>
    <row r="55" spans="1:21" ht="22.5" customHeight="1">
      <c r="A55" s="680"/>
      <c r="B55" s="681"/>
      <c r="C55" s="933" t="s">
        <v>1980</v>
      </c>
      <c r="D55" s="938"/>
      <c r="E55" s="938"/>
      <c r="F55" s="938"/>
      <c r="G55" s="938"/>
      <c r="H55" s="938"/>
      <c r="I55" s="934"/>
      <c r="J55" s="935">
        <v>0</v>
      </c>
      <c r="K55" s="934"/>
      <c r="L55" s="935"/>
      <c r="M55" s="939"/>
      <c r="N55" s="936"/>
      <c r="O55" s="934"/>
      <c r="P55" s="934"/>
      <c r="Q55" s="934"/>
      <c r="R55" s="934"/>
      <c r="S55" s="934"/>
      <c r="T55" s="935"/>
      <c r="U55" s="685"/>
    </row>
    <row r="56" spans="1:21" ht="22.5" customHeight="1">
      <c r="A56" s="680">
        <v>47</v>
      </c>
      <c r="B56" s="681"/>
      <c r="C56" s="937" t="s">
        <v>1981</v>
      </c>
      <c r="D56" s="938" t="s">
        <v>34</v>
      </c>
      <c r="E56" s="938">
        <v>36</v>
      </c>
      <c r="F56" s="938"/>
      <c r="G56" s="938">
        <v>0</v>
      </c>
      <c r="H56" s="938">
        <v>3</v>
      </c>
      <c r="I56" s="934">
        <v>9</v>
      </c>
      <c r="J56" s="935">
        <v>10</v>
      </c>
      <c r="K56" s="934">
        <v>1</v>
      </c>
      <c r="L56" s="935">
        <v>2</v>
      </c>
      <c r="M56" s="939">
        <v>8667</v>
      </c>
      <c r="N56" s="936">
        <f t="shared" ref="N56:N62" si="1">L56*M56</f>
        <v>17334</v>
      </c>
      <c r="O56" s="934">
        <v>2</v>
      </c>
      <c r="P56" s="934"/>
      <c r="Q56" s="934"/>
      <c r="R56" s="934"/>
      <c r="S56" s="934"/>
      <c r="T56" s="935"/>
      <c r="U56" s="685"/>
    </row>
    <row r="57" spans="1:21" ht="22.5" customHeight="1">
      <c r="A57" s="680">
        <v>48</v>
      </c>
      <c r="B57" s="681"/>
      <c r="C57" s="937" t="s">
        <v>1982</v>
      </c>
      <c r="D57" s="938" t="s">
        <v>34</v>
      </c>
      <c r="E57" s="938">
        <v>36</v>
      </c>
      <c r="F57" s="938"/>
      <c r="G57" s="938">
        <v>0</v>
      </c>
      <c r="H57" s="938">
        <v>2</v>
      </c>
      <c r="I57" s="934">
        <v>9</v>
      </c>
      <c r="J57" s="935">
        <v>9</v>
      </c>
      <c r="K57" s="934">
        <v>0</v>
      </c>
      <c r="L57" s="935">
        <v>2</v>
      </c>
      <c r="M57" s="939">
        <v>8667</v>
      </c>
      <c r="N57" s="936">
        <f t="shared" si="1"/>
        <v>17334</v>
      </c>
      <c r="O57" s="934">
        <v>2</v>
      </c>
      <c r="P57" s="934"/>
      <c r="Q57" s="934"/>
      <c r="R57" s="934"/>
      <c r="S57" s="934"/>
      <c r="T57" s="935"/>
      <c r="U57" s="685"/>
    </row>
    <row r="58" spans="1:21" ht="22.5" customHeight="1">
      <c r="A58" s="680"/>
      <c r="B58" s="681"/>
      <c r="C58" s="933" t="s">
        <v>1983</v>
      </c>
      <c r="D58" s="938"/>
      <c r="E58" s="938"/>
      <c r="F58" s="938"/>
      <c r="G58" s="938"/>
      <c r="H58" s="938"/>
      <c r="I58" s="934"/>
      <c r="J58" s="935">
        <v>0</v>
      </c>
      <c r="K58" s="934"/>
      <c r="L58" s="935"/>
      <c r="M58" s="939"/>
      <c r="N58" s="936">
        <f t="shared" si="1"/>
        <v>0</v>
      </c>
      <c r="O58" s="934"/>
      <c r="P58" s="934"/>
      <c r="Q58" s="934"/>
      <c r="R58" s="934"/>
      <c r="S58" s="934"/>
      <c r="T58" s="935"/>
      <c r="U58" s="685"/>
    </row>
    <row r="59" spans="1:21" ht="22.5" customHeight="1">
      <c r="A59" s="680">
        <v>49</v>
      </c>
      <c r="B59" s="681"/>
      <c r="C59" s="937" t="s">
        <v>1984</v>
      </c>
      <c r="D59" s="938"/>
      <c r="E59" s="938"/>
      <c r="F59" s="938"/>
      <c r="G59" s="938"/>
      <c r="H59" s="938"/>
      <c r="I59" s="934">
        <v>5</v>
      </c>
      <c r="J59" s="935">
        <v>4.5</v>
      </c>
      <c r="K59" s="934"/>
      <c r="L59" s="935">
        <v>3</v>
      </c>
      <c r="M59" s="939">
        <v>3759.98</v>
      </c>
      <c r="N59" s="936">
        <f t="shared" si="1"/>
        <v>11279.94</v>
      </c>
      <c r="O59" s="934">
        <v>3</v>
      </c>
      <c r="P59" s="934"/>
      <c r="Q59" s="934"/>
      <c r="R59" s="934"/>
      <c r="S59" s="934"/>
      <c r="T59" s="935"/>
      <c r="U59" s="685"/>
    </row>
    <row r="60" spans="1:21" ht="22.5" customHeight="1">
      <c r="A60" s="680">
        <v>50</v>
      </c>
      <c r="B60" s="681"/>
      <c r="C60" s="937" t="s">
        <v>3979</v>
      </c>
      <c r="D60" s="938"/>
      <c r="E60" s="938"/>
      <c r="F60" s="938"/>
      <c r="G60" s="938"/>
      <c r="H60" s="938"/>
      <c r="I60" s="934">
        <v>1</v>
      </c>
      <c r="J60" s="935">
        <v>0.9</v>
      </c>
      <c r="K60" s="934"/>
      <c r="L60" s="935">
        <v>2</v>
      </c>
      <c r="M60" s="939">
        <v>18753.89</v>
      </c>
      <c r="N60" s="936">
        <f t="shared" si="1"/>
        <v>37507.78</v>
      </c>
      <c r="O60" s="934">
        <v>2</v>
      </c>
      <c r="P60" s="934"/>
      <c r="Q60" s="934"/>
      <c r="R60" s="934"/>
      <c r="S60" s="934"/>
      <c r="T60" s="935"/>
      <c r="U60" s="685"/>
    </row>
    <row r="61" spans="1:21" ht="22.5" customHeight="1">
      <c r="A61" s="680">
        <v>51</v>
      </c>
      <c r="B61" s="681"/>
      <c r="C61" s="937" t="s">
        <v>3980</v>
      </c>
      <c r="D61" s="938"/>
      <c r="E61" s="938"/>
      <c r="F61" s="938"/>
      <c r="G61" s="938"/>
      <c r="H61" s="938"/>
      <c r="I61" s="934">
        <v>5</v>
      </c>
      <c r="J61" s="935">
        <v>4.5</v>
      </c>
      <c r="K61" s="934"/>
      <c r="L61" s="935">
        <v>1</v>
      </c>
      <c r="M61" s="939">
        <v>4312.1000000000004</v>
      </c>
      <c r="N61" s="936">
        <f t="shared" si="1"/>
        <v>4312.1000000000004</v>
      </c>
      <c r="O61" s="934">
        <v>1</v>
      </c>
      <c r="P61" s="934"/>
      <c r="Q61" s="934"/>
      <c r="R61" s="934"/>
      <c r="S61" s="934"/>
      <c r="T61" s="935"/>
      <c r="U61" s="685"/>
    </row>
    <row r="62" spans="1:21" ht="22.5" customHeight="1">
      <c r="A62" s="680">
        <v>52</v>
      </c>
      <c r="B62" s="681"/>
      <c r="C62" s="937" t="s">
        <v>1985</v>
      </c>
      <c r="D62" s="938"/>
      <c r="E62" s="938"/>
      <c r="F62" s="938"/>
      <c r="G62" s="938"/>
      <c r="H62" s="938"/>
      <c r="I62" s="934">
        <v>2</v>
      </c>
      <c r="J62" s="935">
        <v>1.8</v>
      </c>
      <c r="K62" s="934"/>
      <c r="L62" s="935">
        <v>2</v>
      </c>
      <c r="M62" s="939">
        <v>5136</v>
      </c>
      <c r="N62" s="936">
        <f t="shared" si="1"/>
        <v>10272</v>
      </c>
      <c r="O62" s="934">
        <v>2</v>
      </c>
      <c r="P62" s="934"/>
      <c r="Q62" s="934"/>
      <c r="R62" s="934"/>
      <c r="S62" s="934"/>
      <c r="T62" s="935"/>
      <c r="U62" s="685"/>
    </row>
    <row r="63" spans="1:21" ht="22.5" customHeight="1">
      <c r="A63" s="680"/>
      <c r="B63" s="681"/>
      <c r="C63" s="933" t="s">
        <v>1986</v>
      </c>
      <c r="D63" s="938"/>
      <c r="E63" s="938"/>
      <c r="F63" s="938"/>
      <c r="G63" s="934"/>
      <c r="H63" s="934"/>
      <c r="I63" s="934"/>
      <c r="J63" s="935">
        <v>0</v>
      </c>
      <c r="K63" s="934"/>
      <c r="L63" s="935"/>
      <c r="M63" s="936"/>
      <c r="N63" s="936"/>
      <c r="O63" s="934"/>
      <c r="P63" s="934"/>
      <c r="Q63" s="934"/>
      <c r="R63" s="934"/>
      <c r="S63" s="934"/>
      <c r="T63" s="935"/>
      <c r="U63" s="685"/>
    </row>
    <row r="64" spans="1:21" ht="22.5" customHeight="1">
      <c r="A64" s="680">
        <v>53</v>
      </c>
      <c r="B64" s="681"/>
      <c r="C64" s="937" t="s">
        <v>1987</v>
      </c>
      <c r="D64" s="938" t="s">
        <v>34</v>
      </c>
      <c r="E64" s="938">
        <v>50</v>
      </c>
      <c r="F64" s="938"/>
      <c r="G64" s="938">
        <v>7</v>
      </c>
      <c r="H64" s="938">
        <v>14</v>
      </c>
      <c r="I64" s="934">
        <v>18</v>
      </c>
      <c r="J64" s="935">
        <v>29</v>
      </c>
      <c r="K64" s="934">
        <v>11</v>
      </c>
      <c r="L64" s="935">
        <v>20</v>
      </c>
      <c r="M64" s="939">
        <v>1053.95</v>
      </c>
      <c r="N64" s="936">
        <f t="shared" ref="N64:N131" si="2">L64*M64</f>
        <v>21079</v>
      </c>
      <c r="O64" s="934">
        <v>20</v>
      </c>
      <c r="P64" s="934"/>
      <c r="Q64" s="934"/>
      <c r="R64" s="934"/>
      <c r="S64" s="934"/>
      <c r="T64" s="935"/>
      <c r="U64" s="685"/>
    </row>
    <row r="65" spans="1:21" ht="22.5" customHeight="1">
      <c r="A65" s="680">
        <v>54</v>
      </c>
      <c r="B65" s="681"/>
      <c r="C65" s="937" t="s">
        <v>1988</v>
      </c>
      <c r="D65" s="938" t="s">
        <v>34</v>
      </c>
      <c r="E65" s="938">
        <v>50</v>
      </c>
      <c r="F65" s="938"/>
      <c r="G65" s="938">
        <v>20</v>
      </c>
      <c r="H65" s="938">
        <v>21</v>
      </c>
      <c r="I65" s="934">
        <v>45</v>
      </c>
      <c r="J65" s="935">
        <v>45</v>
      </c>
      <c r="K65" s="934">
        <v>0</v>
      </c>
      <c r="L65" s="935">
        <v>40</v>
      </c>
      <c r="M65" s="939">
        <v>1001.52</v>
      </c>
      <c r="N65" s="936">
        <f t="shared" si="2"/>
        <v>40060.800000000003</v>
      </c>
      <c r="O65" s="934">
        <v>40</v>
      </c>
      <c r="P65" s="934"/>
      <c r="Q65" s="934"/>
      <c r="R65" s="934"/>
      <c r="S65" s="934"/>
      <c r="T65" s="935"/>
      <c r="U65" s="685"/>
    </row>
    <row r="66" spans="1:21" ht="22.5" customHeight="1">
      <c r="A66" s="680">
        <v>55</v>
      </c>
      <c r="B66" s="681"/>
      <c r="C66" s="937" t="s">
        <v>1989</v>
      </c>
      <c r="D66" s="938" t="s">
        <v>34</v>
      </c>
      <c r="E66" s="938">
        <v>1</v>
      </c>
      <c r="F66" s="938"/>
      <c r="G66" s="938">
        <v>4</v>
      </c>
      <c r="H66" s="938">
        <v>3</v>
      </c>
      <c r="I66" s="934">
        <v>18</v>
      </c>
      <c r="J66" s="935">
        <v>18</v>
      </c>
      <c r="K66" s="934">
        <v>0</v>
      </c>
      <c r="L66" s="935">
        <v>30</v>
      </c>
      <c r="M66" s="939">
        <v>1250</v>
      </c>
      <c r="N66" s="936">
        <f t="shared" si="2"/>
        <v>37500</v>
      </c>
      <c r="O66" s="934">
        <v>30</v>
      </c>
      <c r="P66" s="934"/>
      <c r="Q66" s="934"/>
      <c r="R66" s="934"/>
      <c r="S66" s="934"/>
      <c r="T66" s="935"/>
      <c r="U66" s="685"/>
    </row>
    <row r="67" spans="1:21" ht="22.5" customHeight="1">
      <c r="A67" s="680">
        <v>56</v>
      </c>
      <c r="B67" s="681"/>
      <c r="C67" s="937" t="s">
        <v>1990</v>
      </c>
      <c r="D67" s="938" t="s">
        <v>34</v>
      </c>
      <c r="E67" s="938">
        <v>50</v>
      </c>
      <c r="F67" s="938"/>
      <c r="G67" s="938">
        <v>0</v>
      </c>
      <c r="H67" s="938">
        <v>2</v>
      </c>
      <c r="I67" s="934">
        <v>1</v>
      </c>
      <c r="J67" s="935">
        <v>0.9</v>
      </c>
      <c r="K67" s="934">
        <v>0</v>
      </c>
      <c r="L67" s="935">
        <v>1</v>
      </c>
      <c r="M67" s="939">
        <v>800</v>
      </c>
      <c r="N67" s="936">
        <f t="shared" si="2"/>
        <v>800</v>
      </c>
      <c r="O67" s="935">
        <v>1</v>
      </c>
      <c r="P67" s="934"/>
      <c r="Q67" s="934"/>
      <c r="R67" s="934"/>
      <c r="S67" s="934"/>
      <c r="T67" s="935"/>
      <c r="U67" s="685"/>
    </row>
    <row r="68" spans="1:21" ht="22.5" customHeight="1">
      <c r="A68" s="680">
        <v>57</v>
      </c>
      <c r="B68" s="681"/>
      <c r="C68" s="937" t="s">
        <v>1991</v>
      </c>
      <c r="D68" s="938" t="s">
        <v>34</v>
      </c>
      <c r="E68" s="938">
        <v>50</v>
      </c>
      <c r="F68" s="938"/>
      <c r="G68" s="938">
        <v>3</v>
      </c>
      <c r="H68" s="938">
        <v>2</v>
      </c>
      <c r="I68" s="934">
        <v>9</v>
      </c>
      <c r="J68" s="935">
        <v>12</v>
      </c>
      <c r="K68" s="934">
        <v>3</v>
      </c>
      <c r="L68" s="935">
        <v>5</v>
      </c>
      <c r="M68" s="939">
        <v>800</v>
      </c>
      <c r="N68" s="936">
        <f t="shared" si="2"/>
        <v>4000</v>
      </c>
      <c r="O68" s="935">
        <v>5</v>
      </c>
      <c r="P68" s="934"/>
      <c r="Q68" s="934"/>
      <c r="R68" s="934"/>
      <c r="S68" s="934"/>
      <c r="T68" s="935"/>
      <c r="U68" s="685"/>
    </row>
    <row r="69" spans="1:21" ht="22.5" customHeight="1">
      <c r="A69" s="680">
        <v>58</v>
      </c>
      <c r="B69" s="681"/>
      <c r="C69" s="937" t="s">
        <v>1992</v>
      </c>
      <c r="D69" s="938" t="s">
        <v>34</v>
      </c>
      <c r="E69" s="938">
        <v>50</v>
      </c>
      <c r="F69" s="938"/>
      <c r="G69" s="938">
        <v>4</v>
      </c>
      <c r="H69" s="938">
        <v>1</v>
      </c>
      <c r="I69" s="934">
        <v>9</v>
      </c>
      <c r="J69" s="935">
        <v>10</v>
      </c>
      <c r="K69" s="934">
        <v>1</v>
      </c>
      <c r="L69" s="935">
        <v>5</v>
      </c>
      <c r="M69" s="939">
        <v>800</v>
      </c>
      <c r="N69" s="936">
        <f t="shared" si="2"/>
        <v>4000</v>
      </c>
      <c r="O69" s="935">
        <v>5</v>
      </c>
      <c r="P69" s="934"/>
      <c r="Q69" s="934"/>
      <c r="R69" s="934"/>
      <c r="S69" s="934"/>
      <c r="T69" s="935"/>
      <c r="U69" s="685"/>
    </row>
    <row r="70" spans="1:21" ht="22.5" customHeight="1">
      <c r="A70" s="680">
        <v>59</v>
      </c>
      <c r="B70" s="681"/>
      <c r="C70" s="937" t="s">
        <v>1993</v>
      </c>
      <c r="D70" s="938" t="s">
        <v>34</v>
      </c>
      <c r="E70" s="938">
        <v>50</v>
      </c>
      <c r="F70" s="938"/>
      <c r="G70" s="938">
        <v>0</v>
      </c>
      <c r="H70" s="938">
        <v>2</v>
      </c>
      <c r="I70" s="934">
        <v>1</v>
      </c>
      <c r="J70" s="935">
        <v>0.9</v>
      </c>
      <c r="K70" s="934">
        <v>0</v>
      </c>
      <c r="L70" s="935">
        <v>1</v>
      </c>
      <c r="M70" s="939">
        <v>800</v>
      </c>
      <c r="N70" s="936">
        <f t="shared" si="2"/>
        <v>800</v>
      </c>
      <c r="O70" s="935">
        <v>1</v>
      </c>
      <c r="P70" s="934"/>
      <c r="Q70" s="934"/>
      <c r="R70" s="934"/>
      <c r="S70" s="934"/>
      <c r="T70" s="935"/>
      <c r="U70" s="685"/>
    </row>
    <row r="71" spans="1:21" ht="22.5" customHeight="1">
      <c r="A71" s="680">
        <v>60</v>
      </c>
      <c r="B71" s="681"/>
      <c r="C71" s="937" t="s">
        <v>1994</v>
      </c>
      <c r="D71" s="938" t="s">
        <v>199</v>
      </c>
      <c r="E71" s="938">
        <v>1</v>
      </c>
      <c r="F71" s="938"/>
      <c r="G71" s="938">
        <v>1933</v>
      </c>
      <c r="H71" s="938">
        <v>2250</v>
      </c>
      <c r="I71" s="934">
        <v>5850</v>
      </c>
      <c r="J71" s="935">
        <v>6950</v>
      </c>
      <c r="K71" s="934">
        <v>1100</v>
      </c>
      <c r="L71" s="935">
        <v>3500</v>
      </c>
      <c r="M71" s="939">
        <v>22</v>
      </c>
      <c r="N71" s="936">
        <f t="shared" si="2"/>
        <v>77000</v>
      </c>
      <c r="O71" s="934">
        <v>1000</v>
      </c>
      <c r="P71" s="934">
        <v>1000</v>
      </c>
      <c r="Q71" s="934">
        <v>1000</v>
      </c>
      <c r="R71" s="934">
        <v>500</v>
      </c>
      <c r="S71" s="934"/>
      <c r="T71" s="935"/>
      <c r="U71" s="685"/>
    </row>
    <row r="72" spans="1:21" ht="22.5" customHeight="1">
      <c r="A72" s="680">
        <v>61</v>
      </c>
      <c r="B72" s="681"/>
      <c r="C72" s="937" t="s">
        <v>1995</v>
      </c>
      <c r="D72" s="938" t="s">
        <v>34</v>
      </c>
      <c r="E72" s="938">
        <v>20</v>
      </c>
      <c r="F72" s="938"/>
      <c r="G72" s="938">
        <v>5</v>
      </c>
      <c r="H72" s="938">
        <v>10</v>
      </c>
      <c r="I72" s="934">
        <v>45</v>
      </c>
      <c r="J72" s="935">
        <v>49</v>
      </c>
      <c r="K72" s="934">
        <v>4</v>
      </c>
      <c r="L72" s="935">
        <v>21</v>
      </c>
      <c r="M72" s="939">
        <v>4400</v>
      </c>
      <c r="N72" s="936">
        <f t="shared" si="2"/>
        <v>92400</v>
      </c>
      <c r="O72" s="934">
        <v>11</v>
      </c>
      <c r="P72" s="934">
        <v>10</v>
      </c>
      <c r="Q72" s="934"/>
      <c r="R72" s="934"/>
      <c r="S72" s="934"/>
      <c r="T72" s="935"/>
      <c r="U72" s="685"/>
    </row>
    <row r="73" spans="1:21" ht="22.5" customHeight="1">
      <c r="A73" s="680">
        <v>62</v>
      </c>
      <c r="B73" s="681"/>
      <c r="C73" s="937" t="s">
        <v>1996</v>
      </c>
      <c r="D73" s="938" t="s">
        <v>34</v>
      </c>
      <c r="E73" s="938">
        <v>12</v>
      </c>
      <c r="F73" s="938"/>
      <c r="G73" s="938"/>
      <c r="H73" s="938">
        <v>10</v>
      </c>
      <c r="I73" s="934">
        <v>45</v>
      </c>
      <c r="J73" s="935">
        <v>59</v>
      </c>
      <c r="K73" s="934">
        <v>14</v>
      </c>
      <c r="L73" s="935">
        <v>50</v>
      </c>
      <c r="M73" s="939">
        <v>1151.5</v>
      </c>
      <c r="N73" s="936">
        <f t="shared" si="2"/>
        <v>57575</v>
      </c>
      <c r="O73" s="934">
        <v>30</v>
      </c>
      <c r="P73" s="934">
        <v>20</v>
      </c>
      <c r="Q73" s="934"/>
      <c r="R73" s="934"/>
      <c r="S73" s="934"/>
      <c r="T73" s="935"/>
      <c r="U73" s="685"/>
    </row>
    <row r="74" spans="1:21" ht="22.5" customHeight="1">
      <c r="A74" s="680">
        <v>63</v>
      </c>
      <c r="B74" s="681"/>
      <c r="C74" s="937" t="s">
        <v>1997</v>
      </c>
      <c r="D74" s="938" t="s">
        <v>185</v>
      </c>
      <c r="E74" s="938">
        <v>1</v>
      </c>
      <c r="F74" s="938"/>
      <c r="G74" s="938">
        <v>825</v>
      </c>
      <c r="H74" s="938">
        <v>2220</v>
      </c>
      <c r="I74" s="934">
        <v>8100</v>
      </c>
      <c r="J74" s="935">
        <v>9100</v>
      </c>
      <c r="K74" s="934">
        <v>1000</v>
      </c>
      <c r="L74" s="935">
        <v>10000</v>
      </c>
      <c r="M74" s="939">
        <v>195</v>
      </c>
      <c r="N74" s="936">
        <f t="shared" si="2"/>
        <v>1950000</v>
      </c>
      <c r="O74" s="934">
        <v>3000</v>
      </c>
      <c r="P74" s="934">
        <v>2000</v>
      </c>
      <c r="Q74" s="934">
        <v>2000</v>
      </c>
      <c r="R74" s="934">
        <v>3000</v>
      </c>
      <c r="S74" s="934"/>
      <c r="T74" s="935"/>
      <c r="U74" s="685"/>
    </row>
    <row r="75" spans="1:21" ht="22.5" customHeight="1">
      <c r="A75" s="680">
        <v>64</v>
      </c>
      <c r="B75" s="681"/>
      <c r="C75" s="937" t="s">
        <v>1998</v>
      </c>
      <c r="D75" s="938" t="s">
        <v>43</v>
      </c>
      <c r="E75" s="938">
        <v>1</v>
      </c>
      <c r="F75" s="938"/>
      <c r="G75" s="938"/>
      <c r="H75" s="938">
        <v>0</v>
      </c>
      <c r="I75" s="934">
        <v>9</v>
      </c>
      <c r="J75" s="935">
        <v>13</v>
      </c>
      <c r="K75" s="934">
        <v>4</v>
      </c>
      <c r="L75" s="935">
        <v>10</v>
      </c>
      <c r="M75" s="939">
        <v>2803.74</v>
      </c>
      <c r="N75" s="936">
        <f t="shared" si="2"/>
        <v>28037.399999999998</v>
      </c>
      <c r="O75" s="934">
        <v>10</v>
      </c>
      <c r="P75" s="934"/>
      <c r="Q75" s="934"/>
      <c r="R75" s="934"/>
      <c r="S75" s="934"/>
      <c r="T75" s="935"/>
      <c r="U75" s="685"/>
    </row>
    <row r="76" spans="1:21" ht="22.5" customHeight="1">
      <c r="A76" s="680">
        <v>65</v>
      </c>
      <c r="B76" s="681"/>
      <c r="C76" s="937" t="s">
        <v>1999</v>
      </c>
      <c r="D76" s="938" t="s">
        <v>725</v>
      </c>
      <c r="E76" s="938">
        <v>1</v>
      </c>
      <c r="F76" s="938"/>
      <c r="G76" s="938">
        <v>970</v>
      </c>
      <c r="H76" s="938">
        <v>868</v>
      </c>
      <c r="I76" s="934">
        <v>1800</v>
      </c>
      <c r="J76" s="935">
        <v>2140</v>
      </c>
      <c r="K76" s="934">
        <v>340</v>
      </c>
      <c r="L76" s="935">
        <v>900</v>
      </c>
      <c r="M76" s="939">
        <v>264.5</v>
      </c>
      <c r="N76" s="936">
        <f t="shared" si="2"/>
        <v>238050</v>
      </c>
      <c r="O76" s="934">
        <v>300</v>
      </c>
      <c r="P76" s="934">
        <v>300</v>
      </c>
      <c r="Q76" s="934">
        <v>300</v>
      </c>
      <c r="R76" s="934"/>
      <c r="S76" s="934"/>
      <c r="T76" s="935"/>
      <c r="U76" s="685"/>
    </row>
    <row r="77" spans="1:21" ht="22.5" customHeight="1">
      <c r="A77" s="680">
        <v>66</v>
      </c>
      <c r="B77" s="681"/>
      <c r="C77" s="937" t="s">
        <v>2000</v>
      </c>
      <c r="D77" s="938" t="s">
        <v>725</v>
      </c>
      <c r="E77" s="938">
        <v>1</v>
      </c>
      <c r="F77" s="938"/>
      <c r="G77" s="938">
        <v>49</v>
      </c>
      <c r="H77" s="938">
        <v>68</v>
      </c>
      <c r="I77" s="934">
        <v>180</v>
      </c>
      <c r="J77" s="935">
        <v>255</v>
      </c>
      <c r="K77" s="934">
        <v>75</v>
      </c>
      <c r="L77" s="935">
        <v>80</v>
      </c>
      <c r="M77" s="939">
        <v>642</v>
      </c>
      <c r="N77" s="936">
        <f t="shared" si="2"/>
        <v>51360</v>
      </c>
      <c r="O77" s="934">
        <v>40</v>
      </c>
      <c r="P77" s="934">
        <v>40</v>
      </c>
      <c r="Q77" s="934"/>
      <c r="R77" s="934"/>
      <c r="S77" s="934"/>
      <c r="T77" s="935"/>
      <c r="U77" s="685"/>
    </row>
    <row r="78" spans="1:21" ht="22.5" customHeight="1">
      <c r="A78" s="680">
        <v>67</v>
      </c>
      <c r="B78" s="681"/>
      <c r="C78" s="937" t="s">
        <v>2001</v>
      </c>
      <c r="D78" s="938" t="s">
        <v>725</v>
      </c>
      <c r="E78" s="938">
        <v>1</v>
      </c>
      <c r="F78" s="938"/>
      <c r="G78" s="938">
        <v>24</v>
      </c>
      <c r="H78" s="938">
        <v>50</v>
      </c>
      <c r="I78" s="934">
        <v>180</v>
      </c>
      <c r="J78" s="935">
        <v>180</v>
      </c>
      <c r="K78" s="934">
        <v>0</v>
      </c>
      <c r="L78" s="935">
        <v>50</v>
      </c>
      <c r="M78" s="939">
        <v>642</v>
      </c>
      <c r="N78" s="936">
        <f t="shared" si="2"/>
        <v>32100</v>
      </c>
      <c r="O78" s="934">
        <v>50</v>
      </c>
      <c r="P78" s="934"/>
      <c r="Q78" s="934"/>
      <c r="R78" s="934"/>
      <c r="S78" s="934"/>
      <c r="T78" s="935"/>
      <c r="U78" s="685"/>
    </row>
    <row r="79" spans="1:21" ht="22.5" customHeight="1">
      <c r="A79" s="680">
        <v>68</v>
      </c>
      <c r="B79" s="681"/>
      <c r="C79" s="937" t="s">
        <v>2002</v>
      </c>
      <c r="D79" s="938" t="s">
        <v>199</v>
      </c>
      <c r="E79" s="938">
        <v>1</v>
      </c>
      <c r="F79" s="938"/>
      <c r="G79" s="938">
        <v>84</v>
      </c>
      <c r="H79" s="938">
        <v>62</v>
      </c>
      <c r="I79" s="934">
        <v>225</v>
      </c>
      <c r="J79" s="935">
        <v>225</v>
      </c>
      <c r="K79" s="934">
        <v>0</v>
      </c>
      <c r="L79" s="935">
        <v>120</v>
      </c>
      <c r="M79" s="939">
        <v>1070</v>
      </c>
      <c r="N79" s="936">
        <f t="shared" si="2"/>
        <v>128400</v>
      </c>
      <c r="O79" s="934">
        <v>60</v>
      </c>
      <c r="P79" s="934">
        <v>60</v>
      </c>
      <c r="Q79" s="934"/>
      <c r="R79" s="934"/>
      <c r="S79" s="934"/>
      <c r="T79" s="935"/>
      <c r="U79" s="685"/>
    </row>
    <row r="80" spans="1:21" ht="22.5" customHeight="1">
      <c r="A80" s="680">
        <v>69</v>
      </c>
      <c r="B80" s="681"/>
      <c r="C80" s="937" t="s">
        <v>2003</v>
      </c>
      <c r="D80" s="938" t="s">
        <v>34</v>
      </c>
      <c r="E80" s="938">
        <v>10</v>
      </c>
      <c r="F80" s="938"/>
      <c r="G80" s="938">
        <v>13</v>
      </c>
      <c r="H80" s="938">
        <v>8</v>
      </c>
      <c r="I80" s="934">
        <v>45</v>
      </c>
      <c r="J80" s="935">
        <v>47</v>
      </c>
      <c r="K80" s="934">
        <v>2</v>
      </c>
      <c r="L80" s="935">
        <v>50</v>
      </c>
      <c r="M80" s="939">
        <v>2397.87</v>
      </c>
      <c r="N80" s="936">
        <f t="shared" si="2"/>
        <v>119893.5</v>
      </c>
      <c r="O80" s="934">
        <v>30</v>
      </c>
      <c r="P80" s="934">
        <v>20</v>
      </c>
      <c r="Q80" s="934"/>
      <c r="R80" s="934"/>
      <c r="S80" s="934"/>
      <c r="T80" s="935"/>
      <c r="U80" s="685"/>
    </row>
    <row r="81" spans="1:21" ht="22.5" customHeight="1">
      <c r="A81" s="680">
        <v>70</v>
      </c>
      <c r="B81" s="681"/>
      <c r="C81" s="937" t="s">
        <v>2004</v>
      </c>
      <c r="D81" s="938" t="s">
        <v>34</v>
      </c>
      <c r="E81" s="938">
        <v>10</v>
      </c>
      <c r="F81" s="938"/>
      <c r="G81" s="938">
        <v>19</v>
      </c>
      <c r="H81" s="938">
        <v>11</v>
      </c>
      <c r="I81" s="934">
        <v>45</v>
      </c>
      <c r="J81" s="935">
        <v>53</v>
      </c>
      <c r="K81" s="934">
        <v>8</v>
      </c>
      <c r="L81" s="935">
        <v>50</v>
      </c>
      <c r="M81" s="939">
        <v>3037.73</v>
      </c>
      <c r="N81" s="936">
        <f t="shared" si="2"/>
        <v>151886.5</v>
      </c>
      <c r="O81" s="934">
        <v>30</v>
      </c>
      <c r="P81" s="934">
        <v>20</v>
      </c>
      <c r="Q81" s="934"/>
      <c r="R81" s="934"/>
      <c r="S81" s="934"/>
      <c r="T81" s="935"/>
      <c r="U81" s="685"/>
    </row>
    <row r="82" spans="1:21" ht="22.5" customHeight="1">
      <c r="A82" s="680">
        <v>71</v>
      </c>
      <c r="B82" s="681"/>
      <c r="C82" s="937" t="s">
        <v>2005</v>
      </c>
      <c r="D82" s="938" t="s">
        <v>199</v>
      </c>
      <c r="E82" s="938">
        <v>1</v>
      </c>
      <c r="F82" s="938"/>
      <c r="G82" s="938">
        <v>25</v>
      </c>
      <c r="H82" s="938">
        <v>5</v>
      </c>
      <c r="I82" s="934">
        <v>18</v>
      </c>
      <c r="J82" s="935">
        <v>98</v>
      </c>
      <c r="K82" s="934">
        <v>80</v>
      </c>
      <c r="L82" s="935">
        <v>20</v>
      </c>
      <c r="M82" s="939">
        <v>200</v>
      </c>
      <c r="N82" s="936">
        <f t="shared" si="2"/>
        <v>4000</v>
      </c>
      <c r="O82" s="935">
        <v>20</v>
      </c>
      <c r="P82" s="934"/>
      <c r="Q82" s="934"/>
      <c r="R82" s="934"/>
      <c r="S82" s="934"/>
      <c r="T82" s="935"/>
      <c r="U82" s="685"/>
    </row>
    <row r="83" spans="1:21" ht="22.5" customHeight="1">
      <c r="A83" s="680">
        <v>72</v>
      </c>
      <c r="B83" s="681"/>
      <c r="C83" s="937" t="s">
        <v>2006</v>
      </c>
      <c r="D83" s="938" t="s">
        <v>199</v>
      </c>
      <c r="E83" s="938">
        <v>1</v>
      </c>
      <c r="F83" s="938"/>
      <c r="G83" s="938">
        <v>25</v>
      </c>
      <c r="H83" s="938">
        <v>12</v>
      </c>
      <c r="I83" s="934">
        <v>27</v>
      </c>
      <c r="J83" s="935">
        <v>87</v>
      </c>
      <c r="K83" s="934">
        <v>60</v>
      </c>
      <c r="L83" s="935">
        <v>30</v>
      </c>
      <c r="M83" s="939">
        <v>374.5</v>
      </c>
      <c r="N83" s="936">
        <f t="shared" si="2"/>
        <v>11235</v>
      </c>
      <c r="O83" s="935">
        <v>30</v>
      </c>
      <c r="P83" s="934"/>
      <c r="Q83" s="934"/>
      <c r="R83" s="934"/>
      <c r="S83" s="934"/>
      <c r="T83" s="935"/>
      <c r="U83" s="685"/>
    </row>
    <row r="84" spans="1:21" ht="22.5" customHeight="1">
      <c r="A84" s="680">
        <v>73</v>
      </c>
      <c r="B84" s="681"/>
      <c r="C84" s="937" t="s">
        <v>2007</v>
      </c>
      <c r="D84" s="938" t="s">
        <v>199</v>
      </c>
      <c r="E84" s="938">
        <v>1</v>
      </c>
      <c r="F84" s="938"/>
      <c r="G84" s="938">
        <v>4</v>
      </c>
      <c r="H84" s="938">
        <v>4</v>
      </c>
      <c r="I84" s="934">
        <v>27</v>
      </c>
      <c r="J84" s="935">
        <v>82</v>
      </c>
      <c r="K84" s="934">
        <v>55</v>
      </c>
      <c r="L84" s="935">
        <v>30</v>
      </c>
      <c r="M84" s="939">
        <v>374.5</v>
      </c>
      <c r="N84" s="936">
        <f t="shared" si="2"/>
        <v>11235</v>
      </c>
      <c r="O84" s="935">
        <v>30</v>
      </c>
      <c r="P84" s="934"/>
      <c r="Q84" s="934"/>
      <c r="R84" s="934"/>
      <c r="S84" s="934"/>
      <c r="T84" s="935"/>
      <c r="U84" s="685"/>
    </row>
    <row r="85" spans="1:21" ht="22.5" customHeight="1">
      <c r="A85" s="680">
        <v>74</v>
      </c>
      <c r="B85" s="681"/>
      <c r="C85" s="937" t="s">
        <v>2008</v>
      </c>
      <c r="D85" s="938" t="s">
        <v>100</v>
      </c>
      <c r="E85" s="938">
        <v>1</v>
      </c>
      <c r="F85" s="938"/>
      <c r="G85" s="938">
        <v>0</v>
      </c>
      <c r="H85" s="938">
        <v>100</v>
      </c>
      <c r="I85" s="934">
        <v>54</v>
      </c>
      <c r="J85" s="935">
        <v>54</v>
      </c>
      <c r="K85" s="934"/>
      <c r="L85" s="935">
        <v>50</v>
      </c>
      <c r="M85" s="939">
        <v>30</v>
      </c>
      <c r="N85" s="936">
        <f t="shared" si="2"/>
        <v>1500</v>
      </c>
      <c r="O85" s="935">
        <v>50</v>
      </c>
      <c r="P85" s="934"/>
      <c r="Q85" s="934"/>
      <c r="R85" s="934"/>
      <c r="S85" s="934"/>
      <c r="T85" s="935"/>
      <c r="U85" s="685"/>
    </row>
    <row r="86" spans="1:21" ht="22.5" customHeight="1">
      <c r="A86" s="680">
        <v>75</v>
      </c>
      <c r="B86" s="681"/>
      <c r="C86" s="937" t="s">
        <v>2009</v>
      </c>
      <c r="D86" s="938" t="s">
        <v>100</v>
      </c>
      <c r="E86" s="938">
        <v>1</v>
      </c>
      <c r="F86" s="938"/>
      <c r="G86" s="938">
        <v>0</v>
      </c>
      <c r="H86" s="938">
        <v>100</v>
      </c>
      <c r="I86" s="934">
        <v>270</v>
      </c>
      <c r="J86" s="935">
        <v>270</v>
      </c>
      <c r="K86" s="934"/>
      <c r="L86" s="935">
        <v>300</v>
      </c>
      <c r="M86" s="939">
        <v>30</v>
      </c>
      <c r="N86" s="936">
        <f t="shared" si="2"/>
        <v>9000</v>
      </c>
      <c r="O86" s="935">
        <v>300</v>
      </c>
      <c r="P86" s="934"/>
      <c r="Q86" s="934"/>
      <c r="R86" s="934"/>
      <c r="S86" s="934"/>
      <c r="T86" s="935"/>
      <c r="U86" s="685"/>
    </row>
    <row r="87" spans="1:21" ht="22.5" customHeight="1">
      <c r="A87" s="680">
        <v>76</v>
      </c>
      <c r="B87" s="681"/>
      <c r="C87" s="937" t="s">
        <v>2010</v>
      </c>
      <c r="D87" s="938" t="s">
        <v>100</v>
      </c>
      <c r="E87" s="938">
        <v>1</v>
      </c>
      <c r="F87" s="938"/>
      <c r="G87" s="938">
        <v>0</v>
      </c>
      <c r="H87" s="938">
        <v>0</v>
      </c>
      <c r="I87" s="934">
        <v>27</v>
      </c>
      <c r="J87" s="935">
        <v>27</v>
      </c>
      <c r="K87" s="934"/>
      <c r="L87" s="935">
        <v>30</v>
      </c>
      <c r="M87" s="939">
        <v>30</v>
      </c>
      <c r="N87" s="936">
        <f t="shared" si="2"/>
        <v>900</v>
      </c>
      <c r="O87" s="935">
        <v>30</v>
      </c>
      <c r="P87" s="934"/>
      <c r="Q87" s="934"/>
      <c r="R87" s="934"/>
      <c r="S87" s="934"/>
      <c r="T87" s="935"/>
      <c r="U87" s="685"/>
    </row>
    <row r="88" spans="1:21" ht="22.5" customHeight="1">
      <c r="A88" s="680">
        <v>77</v>
      </c>
      <c r="B88" s="681"/>
      <c r="C88" s="937" t="s">
        <v>2011</v>
      </c>
      <c r="D88" s="938" t="s">
        <v>100</v>
      </c>
      <c r="E88" s="938">
        <v>1</v>
      </c>
      <c r="F88" s="938"/>
      <c r="G88" s="938">
        <v>0</v>
      </c>
      <c r="H88" s="938">
        <v>0</v>
      </c>
      <c r="I88" s="934">
        <v>27</v>
      </c>
      <c r="J88" s="935">
        <v>27</v>
      </c>
      <c r="K88" s="934"/>
      <c r="L88" s="935">
        <v>30</v>
      </c>
      <c r="M88" s="939">
        <v>30</v>
      </c>
      <c r="N88" s="936">
        <f t="shared" si="2"/>
        <v>900</v>
      </c>
      <c r="O88" s="935">
        <v>30</v>
      </c>
      <c r="P88" s="934"/>
      <c r="Q88" s="934"/>
      <c r="R88" s="934"/>
      <c r="S88" s="934"/>
      <c r="T88" s="935"/>
      <c r="U88" s="685"/>
    </row>
    <row r="89" spans="1:21" ht="22.5" customHeight="1">
      <c r="A89" s="680">
        <v>78</v>
      </c>
      <c r="B89" s="681"/>
      <c r="C89" s="937" t="s">
        <v>2012</v>
      </c>
      <c r="D89" s="938" t="s">
        <v>725</v>
      </c>
      <c r="E89" s="938">
        <v>1</v>
      </c>
      <c r="F89" s="938"/>
      <c r="G89" s="938">
        <v>0</v>
      </c>
      <c r="H89" s="938">
        <v>902</v>
      </c>
      <c r="I89" s="934">
        <v>720</v>
      </c>
      <c r="J89" s="935">
        <v>720</v>
      </c>
      <c r="K89" s="934"/>
      <c r="L89" s="935">
        <v>800</v>
      </c>
      <c r="M89" s="939">
        <v>5</v>
      </c>
      <c r="N89" s="936">
        <f t="shared" si="2"/>
        <v>4000</v>
      </c>
      <c r="O89" s="935">
        <v>200</v>
      </c>
      <c r="P89" s="934">
        <v>200</v>
      </c>
      <c r="Q89" s="934">
        <v>200</v>
      </c>
      <c r="R89" s="934">
        <v>200</v>
      </c>
      <c r="S89" s="934"/>
      <c r="T89" s="935"/>
      <c r="U89" s="685"/>
    </row>
    <row r="90" spans="1:21" ht="22.5" customHeight="1">
      <c r="A90" s="680">
        <v>79</v>
      </c>
      <c r="B90" s="681"/>
      <c r="C90" s="937" t="s">
        <v>2013</v>
      </c>
      <c r="D90" s="938" t="s">
        <v>100</v>
      </c>
      <c r="E90" s="938">
        <v>1</v>
      </c>
      <c r="F90" s="938"/>
      <c r="G90" s="938"/>
      <c r="H90" s="938">
        <v>500</v>
      </c>
      <c r="I90" s="934">
        <v>900</v>
      </c>
      <c r="J90" s="935">
        <v>1225</v>
      </c>
      <c r="K90" s="934">
        <v>325</v>
      </c>
      <c r="L90" s="935">
        <v>1000</v>
      </c>
      <c r="M90" s="939">
        <v>60</v>
      </c>
      <c r="N90" s="936">
        <f t="shared" si="2"/>
        <v>60000</v>
      </c>
      <c r="O90" s="934">
        <v>500</v>
      </c>
      <c r="P90" s="934">
        <v>500</v>
      </c>
      <c r="Q90" s="934"/>
      <c r="R90" s="934"/>
      <c r="S90" s="934"/>
      <c r="T90" s="935"/>
      <c r="U90" s="685"/>
    </row>
    <row r="91" spans="1:21" ht="22.5" customHeight="1">
      <c r="A91" s="680">
        <v>80</v>
      </c>
      <c r="B91" s="681"/>
      <c r="C91" s="937" t="s">
        <v>2014</v>
      </c>
      <c r="D91" s="938" t="s">
        <v>214</v>
      </c>
      <c r="E91" s="938">
        <v>1</v>
      </c>
      <c r="F91" s="938"/>
      <c r="G91" s="938"/>
      <c r="H91" s="938">
        <v>100</v>
      </c>
      <c r="I91" s="934">
        <v>270</v>
      </c>
      <c r="J91" s="935">
        <v>301</v>
      </c>
      <c r="K91" s="934">
        <v>31</v>
      </c>
      <c r="L91" s="935">
        <v>300</v>
      </c>
      <c r="M91" s="939">
        <v>185</v>
      </c>
      <c r="N91" s="936">
        <f t="shared" si="2"/>
        <v>55500</v>
      </c>
      <c r="O91" s="934">
        <v>150</v>
      </c>
      <c r="P91" s="934">
        <v>150</v>
      </c>
      <c r="Q91" s="934"/>
      <c r="R91" s="934"/>
      <c r="S91" s="934"/>
      <c r="T91" s="935"/>
      <c r="U91" s="685"/>
    </row>
    <row r="92" spans="1:21" ht="22.5" customHeight="1">
      <c r="A92" s="680">
        <v>81</v>
      </c>
      <c r="B92" s="686"/>
      <c r="C92" s="937" t="s">
        <v>2015</v>
      </c>
      <c r="D92" s="938" t="s">
        <v>214</v>
      </c>
      <c r="E92" s="938">
        <v>1</v>
      </c>
      <c r="F92" s="938"/>
      <c r="G92" s="938">
        <v>560</v>
      </c>
      <c r="H92" s="938">
        <v>532</v>
      </c>
      <c r="I92" s="938">
        <v>2250</v>
      </c>
      <c r="J92" s="935">
        <v>2375</v>
      </c>
      <c r="K92" s="938">
        <v>125</v>
      </c>
      <c r="L92" s="940">
        <v>1200</v>
      </c>
      <c r="M92" s="939">
        <v>370</v>
      </c>
      <c r="N92" s="936">
        <f t="shared" si="2"/>
        <v>444000</v>
      </c>
      <c r="O92" s="934">
        <v>600</v>
      </c>
      <c r="P92" s="934">
        <v>600</v>
      </c>
      <c r="Q92" s="934"/>
      <c r="R92" s="934"/>
      <c r="S92" s="934"/>
      <c r="T92" s="935"/>
      <c r="U92" s="685"/>
    </row>
    <row r="93" spans="1:21" ht="22.5" customHeight="1">
      <c r="A93" s="680">
        <v>82</v>
      </c>
      <c r="B93" s="686"/>
      <c r="C93" s="937" t="s">
        <v>2016</v>
      </c>
      <c r="D93" s="938" t="s">
        <v>100</v>
      </c>
      <c r="E93" s="938">
        <v>1</v>
      </c>
      <c r="F93" s="938"/>
      <c r="G93" s="938">
        <v>990</v>
      </c>
      <c r="H93" s="938">
        <v>640</v>
      </c>
      <c r="I93" s="938">
        <v>2520</v>
      </c>
      <c r="J93" s="935">
        <v>2520</v>
      </c>
      <c r="K93" s="938"/>
      <c r="L93" s="940">
        <v>1500</v>
      </c>
      <c r="M93" s="939">
        <v>200</v>
      </c>
      <c r="N93" s="936">
        <f t="shared" si="2"/>
        <v>300000</v>
      </c>
      <c r="O93" s="934">
        <v>750</v>
      </c>
      <c r="P93" s="934">
        <v>750</v>
      </c>
      <c r="Q93" s="934"/>
      <c r="R93" s="934"/>
      <c r="S93" s="934"/>
      <c r="T93" s="935"/>
      <c r="U93" s="685"/>
    </row>
    <row r="94" spans="1:21" ht="22.5" customHeight="1">
      <c r="A94" s="680">
        <v>83</v>
      </c>
      <c r="B94" s="686"/>
      <c r="C94" s="937" t="s">
        <v>2017</v>
      </c>
      <c r="D94" s="938" t="s">
        <v>305</v>
      </c>
      <c r="E94" s="938">
        <v>1</v>
      </c>
      <c r="F94" s="938"/>
      <c r="G94" s="938"/>
      <c r="H94" s="938">
        <v>50</v>
      </c>
      <c r="I94" s="938">
        <v>1800</v>
      </c>
      <c r="J94" s="935">
        <v>1800</v>
      </c>
      <c r="K94" s="938"/>
      <c r="L94" s="940">
        <v>1000</v>
      </c>
      <c r="M94" s="939">
        <v>30</v>
      </c>
      <c r="N94" s="936">
        <f t="shared" si="2"/>
        <v>30000</v>
      </c>
      <c r="O94" s="934">
        <v>500</v>
      </c>
      <c r="P94" s="934">
        <v>500</v>
      </c>
      <c r="Q94" s="934"/>
      <c r="R94" s="934"/>
      <c r="S94" s="934"/>
      <c r="T94" s="935"/>
      <c r="U94" s="685"/>
    </row>
    <row r="95" spans="1:21" ht="22.5" customHeight="1">
      <c r="A95" s="680">
        <v>84</v>
      </c>
      <c r="B95" s="686"/>
      <c r="C95" s="937" t="s">
        <v>2018</v>
      </c>
      <c r="D95" s="938" t="s">
        <v>34</v>
      </c>
      <c r="E95" s="938">
        <v>1</v>
      </c>
      <c r="F95" s="938"/>
      <c r="G95" s="938">
        <v>0</v>
      </c>
      <c r="H95" s="938">
        <v>0</v>
      </c>
      <c r="I95" s="938">
        <v>270</v>
      </c>
      <c r="J95" s="935">
        <v>270</v>
      </c>
      <c r="K95" s="938"/>
      <c r="L95" s="940">
        <v>100</v>
      </c>
      <c r="M95" s="939">
        <v>70</v>
      </c>
      <c r="N95" s="936">
        <f t="shared" si="2"/>
        <v>7000</v>
      </c>
      <c r="O95" s="934">
        <v>100</v>
      </c>
      <c r="P95" s="934"/>
      <c r="Q95" s="934"/>
      <c r="R95" s="934"/>
      <c r="S95" s="934"/>
      <c r="T95" s="935"/>
      <c r="U95" s="685"/>
    </row>
    <row r="96" spans="1:21" ht="22.5" customHeight="1">
      <c r="A96" s="680">
        <v>85</v>
      </c>
      <c r="B96" s="686"/>
      <c r="C96" s="937" t="s">
        <v>2019</v>
      </c>
      <c r="D96" s="938" t="s">
        <v>100</v>
      </c>
      <c r="E96" s="938">
        <v>1</v>
      </c>
      <c r="F96" s="938"/>
      <c r="G96" s="938"/>
      <c r="H96" s="938">
        <v>100</v>
      </c>
      <c r="I96" s="938">
        <v>180</v>
      </c>
      <c r="J96" s="935">
        <v>320</v>
      </c>
      <c r="K96" s="938">
        <v>140</v>
      </c>
      <c r="L96" s="940">
        <v>200</v>
      </c>
      <c r="M96" s="939">
        <v>110</v>
      </c>
      <c r="N96" s="936">
        <f t="shared" si="2"/>
        <v>22000</v>
      </c>
      <c r="O96" s="934">
        <v>200</v>
      </c>
      <c r="P96" s="934"/>
      <c r="Q96" s="934"/>
      <c r="R96" s="934"/>
      <c r="S96" s="934"/>
      <c r="T96" s="935"/>
      <c r="U96" s="685"/>
    </row>
    <row r="97" spans="1:21" ht="22.5" customHeight="1">
      <c r="A97" s="680">
        <v>86</v>
      </c>
      <c r="B97" s="686"/>
      <c r="C97" s="937" t="s">
        <v>2020</v>
      </c>
      <c r="D97" s="938" t="s">
        <v>100</v>
      </c>
      <c r="E97" s="938">
        <v>1</v>
      </c>
      <c r="F97" s="938"/>
      <c r="G97" s="938"/>
      <c r="H97" s="938">
        <v>100</v>
      </c>
      <c r="I97" s="938">
        <v>450</v>
      </c>
      <c r="J97" s="935">
        <v>620</v>
      </c>
      <c r="K97" s="938">
        <v>170</v>
      </c>
      <c r="L97" s="940">
        <v>500</v>
      </c>
      <c r="M97" s="939">
        <v>120</v>
      </c>
      <c r="N97" s="936">
        <f t="shared" si="2"/>
        <v>60000</v>
      </c>
      <c r="O97" s="934">
        <v>500</v>
      </c>
      <c r="P97" s="934"/>
      <c r="Q97" s="934"/>
      <c r="R97" s="934"/>
      <c r="S97" s="934"/>
      <c r="T97" s="935"/>
      <c r="U97" s="685"/>
    </row>
    <row r="98" spans="1:21" ht="22.5" customHeight="1">
      <c r="A98" s="680">
        <v>87</v>
      </c>
      <c r="B98" s="686"/>
      <c r="C98" s="937" t="s">
        <v>2021</v>
      </c>
      <c r="D98" s="938" t="s">
        <v>34</v>
      </c>
      <c r="E98" s="938">
        <v>1</v>
      </c>
      <c r="F98" s="938"/>
      <c r="G98" s="938">
        <v>60</v>
      </c>
      <c r="H98" s="938">
        <v>22</v>
      </c>
      <c r="I98" s="938">
        <v>450</v>
      </c>
      <c r="J98" s="935">
        <v>450</v>
      </c>
      <c r="K98" s="938">
        <v>0</v>
      </c>
      <c r="L98" s="940">
        <v>200</v>
      </c>
      <c r="M98" s="939">
        <v>250</v>
      </c>
      <c r="N98" s="936">
        <f t="shared" si="2"/>
        <v>50000</v>
      </c>
      <c r="O98" s="934">
        <v>200</v>
      </c>
      <c r="P98" s="934"/>
      <c r="Q98" s="934"/>
      <c r="R98" s="934"/>
      <c r="S98" s="934"/>
      <c r="T98" s="935"/>
      <c r="U98" s="685"/>
    </row>
    <row r="99" spans="1:21" ht="22.5" customHeight="1">
      <c r="A99" s="680">
        <v>88</v>
      </c>
      <c r="B99" s="686"/>
      <c r="C99" s="937" t="s">
        <v>2023</v>
      </c>
      <c r="D99" s="938" t="s">
        <v>34</v>
      </c>
      <c r="E99" s="938">
        <v>20</v>
      </c>
      <c r="F99" s="938"/>
      <c r="G99" s="938">
        <v>98</v>
      </c>
      <c r="H99" s="938">
        <v>51</v>
      </c>
      <c r="I99" s="938">
        <v>27</v>
      </c>
      <c r="J99" s="935">
        <v>53</v>
      </c>
      <c r="K99" s="938">
        <v>26</v>
      </c>
      <c r="L99" s="940">
        <v>30</v>
      </c>
      <c r="M99" s="939">
        <v>5124</v>
      </c>
      <c r="N99" s="936">
        <f t="shared" si="2"/>
        <v>153720</v>
      </c>
      <c r="O99" s="934">
        <v>10</v>
      </c>
      <c r="P99" s="934">
        <v>10</v>
      </c>
      <c r="Q99" s="934">
        <v>10</v>
      </c>
      <c r="R99" s="934"/>
      <c r="S99" s="934"/>
      <c r="T99" s="935"/>
      <c r="U99" s="685"/>
    </row>
    <row r="100" spans="1:21" ht="22.5" customHeight="1">
      <c r="A100" s="680">
        <v>89</v>
      </c>
      <c r="B100" s="686"/>
      <c r="C100" s="937" t="s">
        <v>2024</v>
      </c>
      <c r="D100" s="938" t="s">
        <v>34</v>
      </c>
      <c r="E100" s="938">
        <v>20</v>
      </c>
      <c r="F100" s="938"/>
      <c r="G100" s="938">
        <v>17</v>
      </c>
      <c r="H100" s="938">
        <v>19</v>
      </c>
      <c r="I100" s="938">
        <v>18</v>
      </c>
      <c r="J100" s="935">
        <v>19</v>
      </c>
      <c r="K100" s="938">
        <v>1</v>
      </c>
      <c r="L100" s="940">
        <v>20</v>
      </c>
      <c r="M100" s="939">
        <v>9523</v>
      </c>
      <c r="N100" s="936">
        <f t="shared" si="2"/>
        <v>190460</v>
      </c>
      <c r="O100" s="934">
        <v>10</v>
      </c>
      <c r="P100" s="934">
        <v>10</v>
      </c>
      <c r="Q100" s="934"/>
      <c r="R100" s="934"/>
      <c r="S100" s="934"/>
      <c r="T100" s="935"/>
      <c r="U100" s="685"/>
    </row>
    <row r="101" spans="1:21" ht="22.5" customHeight="1">
      <c r="A101" s="680">
        <v>90</v>
      </c>
      <c r="B101" s="686"/>
      <c r="C101" s="937" t="s">
        <v>2025</v>
      </c>
      <c r="D101" s="938" t="s">
        <v>34</v>
      </c>
      <c r="E101" s="938">
        <v>12</v>
      </c>
      <c r="F101" s="938"/>
      <c r="G101" s="938">
        <v>69</v>
      </c>
      <c r="H101" s="938">
        <v>45</v>
      </c>
      <c r="I101" s="938">
        <v>54</v>
      </c>
      <c r="J101" s="935">
        <v>54</v>
      </c>
      <c r="K101" s="938">
        <v>0</v>
      </c>
      <c r="L101" s="940">
        <v>50</v>
      </c>
      <c r="M101" s="939">
        <v>6599</v>
      </c>
      <c r="N101" s="936">
        <f t="shared" si="2"/>
        <v>329950</v>
      </c>
      <c r="O101" s="934">
        <v>20</v>
      </c>
      <c r="P101" s="934">
        <v>20</v>
      </c>
      <c r="Q101" s="934">
        <v>10</v>
      </c>
      <c r="R101" s="934"/>
      <c r="S101" s="934"/>
      <c r="T101" s="935"/>
      <c r="U101" s="685"/>
    </row>
    <row r="102" spans="1:21" ht="22.5" customHeight="1">
      <c r="A102" s="680">
        <v>91</v>
      </c>
      <c r="B102" s="686"/>
      <c r="C102" s="937" t="s">
        <v>2026</v>
      </c>
      <c r="D102" s="938" t="s">
        <v>34</v>
      </c>
      <c r="E102" s="938">
        <v>12</v>
      </c>
      <c r="F102" s="938"/>
      <c r="G102" s="938">
        <v>55</v>
      </c>
      <c r="H102" s="938">
        <v>22</v>
      </c>
      <c r="I102" s="938">
        <v>54</v>
      </c>
      <c r="J102" s="935">
        <v>58</v>
      </c>
      <c r="K102" s="938">
        <v>4</v>
      </c>
      <c r="L102" s="940">
        <v>50</v>
      </c>
      <c r="M102" s="939">
        <v>5885</v>
      </c>
      <c r="N102" s="936">
        <f t="shared" si="2"/>
        <v>294250</v>
      </c>
      <c r="O102" s="934">
        <v>20</v>
      </c>
      <c r="P102" s="934">
        <v>20</v>
      </c>
      <c r="Q102" s="934">
        <v>10</v>
      </c>
      <c r="R102" s="934"/>
      <c r="S102" s="934"/>
      <c r="T102" s="935"/>
      <c r="U102" s="685"/>
    </row>
    <row r="103" spans="1:21" ht="22.5" customHeight="1">
      <c r="A103" s="680">
        <v>92</v>
      </c>
      <c r="B103" s="686"/>
      <c r="C103" s="937" t="s">
        <v>2027</v>
      </c>
      <c r="D103" s="938" t="s">
        <v>199</v>
      </c>
      <c r="E103" s="938">
        <v>1</v>
      </c>
      <c r="F103" s="938"/>
      <c r="G103" s="938">
        <v>630</v>
      </c>
      <c r="H103" s="938">
        <v>557</v>
      </c>
      <c r="I103" s="938">
        <v>3150</v>
      </c>
      <c r="J103" s="935">
        <v>3628</v>
      </c>
      <c r="K103" s="938">
        <v>478</v>
      </c>
      <c r="L103" s="940">
        <v>996</v>
      </c>
      <c r="M103" s="939">
        <v>200</v>
      </c>
      <c r="N103" s="936">
        <f t="shared" si="2"/>
        <v>199200</v>
      </c>
      <c r="O103" s="934">
        <v>366</v>
      </c>
      <c r="P103" s="934">
        <v>330</v>
      </c>
      <c r="Q103" s="934">
        <v>300</v>
      </c>
      <c r="R103" s="934"/>
      <c r="S103" s="934"/>
      <c r="T103" s="935"/>
      <c r="U103" s="685"/>
    </row>
    <row r="104" spans="1:21" ht="22.5" customHeight="1">
      <c r="A104" s="680">
        <v>93</v>
      </c>
      <c r="B104" s="686"/>
      <c r="C104" s="937" t="s">
        <v>2029</v>
      </c>
      <c r="D104" s="938" t="s">
        <v>452</v>
      </c>
      <c r="E104" s="938">
        <v>1</v>
      </c>
      <c r="F104" s="938"/>
      <c r="G104" s="938">
        <v>350</v>
      </c>
      <c r="H104" s="938">
        <v>1627</v>
      </c>
      <c r="I104" s="938">
        <v>900</v>
      </c>
      <c r="J104" s="935">
        <v>1425</v>
      </c>
      <c r="K104" s="938">
        <v>525</v>
      </c>
      <c r="L104" s="940">
        <v>800</v>
      </c>
      <c r="M104" s="939">
        <v>123.05</v>
      </c>
      <c r="N104" s="936">
        <f t="shared" si="2"/>
        <v>98440</v>
      </c>
      <c r="O104" s="934">
        <v>200</v>
      </c>
      <c r="P104" s="934">
        <v>200</v>
      </c>
      <c r="Q104" s="934">
        <v>200</v>
      </c>
      <c r="R104" s="934">
        <v>200</v>
      </c>
      <c r="S104" s="934"/>
      <c r="T104" s="935"/>
      <c r="U104" s="685"/>
    </row>
    <row r="105" spans="1:21" ht="22.5" customHeight="1">
      <c r="A105" s="684"/>
      <c r="B105" s="686"/>
      <c r="C105" s="933" t="s">
        <v>2030</v>
      </c>
      <c r="D105" s="938"/>
      <c r="E105" s="938"/>
      <c r="F105" s="938"/>
      <c r="G105" s="938"/>
      <c r="H105" s="938"/>
      <c r="I105" s="938"/>
      <c r="J105" s="935">
        <v>0</v>
      </c>
      <c r="K105" s="938"/>
      <c r="L105" s="940"/>
      <c r="M105" s="939"/>
      <c r="N105" s="936">
        <f t="shared" si="2"/>
        <v>0</v>
      </c>
      <c r="O105" s="934"/>
      <c r="P105" s="934"/>
      <c r="Q105" s="934"/>
      <c r="R105" s="934"/>
      <c r="S105" s="934"/>
      <c r="T105" s="935"/>
      <c r="U105" s="685"/>
    </row>
    <row r="106" spans="1:21" ht="22.5" customHeight="1">
      <c r="A106" s="684">
        <v>94</v>
      </c>
      <c r="B106" s="686"/>
      <c r="C106" s="937" t="s">
        <v>2031</v>
      </c>
      <c r="D106" s="938" t="s">
        <v>725</v>
      </c>
      <c r="E106" s="938"/>
      <c r="F106" s="938"/>
      <c r="G106" s="938">
        <v>15</v>
      </c>
      <c r="H106" s="938">
        <v>30</v>
      </c>
      <c r="I106" s="938">
        <v>45</v>
      </c>
      <c r="J106" s="935">
        <v>57</v>
      </c>
      <c r="K106" s="938">
        <v>12</v>
      </c>
      <c r="L106" s="940">
        <v>20</v>
      </c>
      <c r="M106" s="939">
        <v>9630</v>
      </c>
      <c r="N106" s="936">
        <f t="shared" si="2"/>
        <v>192600</v>
      </c>
      <c r="O106" s="934">
        <v>10</v>
      </c>
      <c r="P106" s="934">
        <v>10</v>
      </c>
      <c r="Q106" s="934"/>
      <c r="R106" s="934"/>
      <c r="S106" s="934"/>
      <c r="T106" s="935"/>
      <c r="U106" s="685"/>
    </row>
    <row r="107" spans="1:21" ht="22.5" customHeight="1">
      <c r="A107" s="680">
        <v>95</v>
      </c>
      <c r="B107" s="686"/>
      <c r="C107" s="937" t="s">
        <v>2022</v>
      </c>
      <c r="D107" s="938" t="s">
        <v>725</v>
      </c>
      <c r="E107" s="938">
        <v>1</v>
      </c>
      <c r="F107" s="938"/>
      <c r="G107" s="938">
        <v>140</v>
      </c>
      <c r="H107" s="938">
        <v>96</v>
      </c>
      <c r="I107" s="938">
        <v>108</v>
      </c>
      <c r="J107" s="935">
        <v>122</v>
      </c>
      <c r="K107" s="938">
        <v>14</v>
      </c>
      <c r="L107" s="940">
        <v>150</v>
      </c>
      <c r="M107" s="939">
        <v>1926</v>
      </c>
      <c r="N107" s="936">
        <f t="shared" si="2"/>
        <v>288900</v>
      </c>
      <c r="O107" s="934">
        <v>80</v>
      </c>
      <c r="P107" s="934">
        <v>70</v>
      </c>
      <c r="Q107" s="934"/>
      <c r="R107" s="934"/>
      <c r="S107" s="934"/>
      <c r="T107" s="935"/>
      <c r="U107" s="685"/>
    </row>
    <row r="108" spans="1:21" ht="22.5" customHeight="1">
      <c r="A108" s="684">
        <v>96</v>
      </c>
      <c r="B108" s="686"/>
      <c r="C108" s="937" t="s">
        <v>2032</v>
      </c>
      <c r="D108" s="938" t="s">
        <v>100</v>
      </c>
      <c r="E108" s="938"/>
      <c r="F108" s="938"/>
      <c r="G108" s="938">
        <v>4</v>
      </c>
      <c r="H108" s="938">
        <v>0</v>
      </c>
      <c r="I108" s="938">
        <v>9</v>
      </c>
      <c r="J108" s="935">
        <v>9</v>
      </c>
      <c r="K108" s="938">
        <v>0</v>
      </c>
      <c r="L108" s="940">
        <v>10</v>
      </c>
      <c r="M108" s="939">
        <v>3800</v>
      </c>
      <c r="N108" s="936">
        <f t="shared" si="2"/>
        <v>38000</v>
      </c>
      <c r="O108" s="940">
        <v>10</v>
      </c>
      <c r="P108" s="934"/>
      <c r="Q108" s="934"/>
      <c r="R108" s="934"/>
      <c r="S108" s="934"/>
      <c r="T108" s="935"/>
      <c r="U108" s="685"/>
    </row>
    <row r="109" spans="1:21" ht="22.5" customHeight="1">
      <c r="A109" s="680">
        <v>97</v>
      </c>
      <c r="B109" s="686"/>
      <c r="C109" s="937" t="s">
        <v>2033</v>
      </c>
      <c r="D109" s="938" t="s">
        <v>100</v>
      </c>
      <c r="E109" s="938"/>
      <c r="F109" s="938"/>
      <c r="G109" s="938">
        <v>8</v>
      </c>
      <c r="H109" s="938">
        <v>2</v>
      </c>
      <c r="I109" s="938">
        <v>9</v>
      </c>
      <c r="J109" s="935">
        <v>9</v>
      </c>
      <c r="K109" s="938">
        <v>0</v>
      </c>
      <c r="L109" s="940">
        <v>10</v>
      </c>
      <c r="M109" s="939">
        <v>3800</v>
      </c>
      <c r="N109" s="936">
        <f t="shared" si="2"/>
        <v>38000</v>
      </c>
      <c r="O109" s="940">
        <v>10</v>
      </c>
      <c r="P109" s="934"/>
      <c r="Q109" s="934"/>
      <c r="R109" s="934"/>
      <c r="S109" s="934"/>
      <c r="T109" s="935"/>
      <c r="U109" s="685"/>
    </row>
    <row r="110" spans="1:21" ht="22.5" customHeight="1">
      <c r="A110" s="684">
        <v>98</v>
      </c>
      <c r="B110" s="686"/>
      <c r="C110" s="937" t="s">
        <v>2034</v>
      </c>
      <c r="D110" s="938" t="s">
        <v>100</v>
      </c>
      <c r="E110" s="938"/>
      <c r="F110" s="938"/>
      <c r="G110" s="938">
        <v>7</v>
      </c>
      <c r="H110" s="938">
        <v>2</v>
      </c>
      <c r="I110" s="938">
        <v>9</v>
      </c>
      <c r="J110" s="935">
        <v>9</v>
      </c>
      <c r="K110" s="938">
        <v>0</v>
      </c>
      <c r="L110" s="940">
        <v>10</v>
      </c>
      <c r="M110" s="939">
        <v>3800</v>
      </c>
      <c r="N110" s="936">
        <f t="shared" si="2"/>
        <v>38000</v>
      </c>
      <c r="O110" s="940">
        <v>10</v>
      </c>
      <c r="P110" s="934"/>
      <c r="Q110" s="934"/>
      <c r="R110" s="934"/>
      <c r="S110" s="934"/>
      <c r="T110" s="935"/>
      <c r="U110" s="685"/>
    </row>
    <row r="111" spans="1:21" ht="22.5" customHeight="1">
      <c r="A111" s="680">
        <v>99</v>
      </c>
      <c r="B111" s="686"/>
      <c r="C111" s="937" t="s">
        <v>2035</v>
      </c>
      <c r="D111" s="938" t="s">
        <v>100</v>
      </c>
      <c r="E111" s="938"/>
      <c r="F111" s="938"/>
      <c r="G111" s="938">
        <v>7</v>
      </c>
      <c r="H111" s="938">
        <v>4</v>
      </c>
      <c r="I111" s="938">
        <v>9</v>
      </c>
      <c r="J111" s="935">
        <v>11</v>
      </c>
      <c r="K111" s="938">
        <v>2</v>
      </c>
      <c r="L111" s="940">
        <v>10</v>
      </c>
      <c r="M111" s="939">
        <v>3800</v>
      </c>
      <c r="N111" s="936">
        <f t="shared" si="2"/>
        <v>38000</v>
      </c>
      <c r="O111" s="940">
        <v>10</v>
      </c>
      <c r="P111" s="934"/>
      <c r="Q111" s="934"/>
      <c r="R111" s="934"/>
      <c r="S111" s="934"/>
      <c r="T111" s="935"/>
      <c r="U111" s="685"/>
    </row>
    <row r="112" spans="1:21" ht="22.5" customHeight="1">
      <c r="A112" s="684">
        <v>100</v>
      </c>
      <c r="B112" s="686"/>
      <c r="C112" s="937" t="s">
        <v>2036</v>
      </c>
      <c r="D112" s="938" t="s">
        <v>100</v>
      </c>
      <c r="E112" s="938"/>
      <c r="F112" s="938"/>
      <c r="G112" s="938">
        <v>3</v>
      </c>
      <c r="H112" s="938">
        <v>13</v>
      </c>
      <c r="I112" s="938">
        <v>45</v>
      </c>
      <c r="J112" s="935">
        <v>49</v>
      </c>
      <c r="K112" s="938">
        <v>4</v>
      </c>
      <c r="L112" s="940">
        <v>50</v>
      </c>
      <c r="M112" s="939">
        <v>800</v>
      </c>
      <c r="N112" s="936">
        <f t="shared" si="2"/>
        <v>40000</v>
      </c>
      <c r="O112" s="940">
        <v>50</v>
      </c>
      <c r="P112" s="934"/>
      <c r="Q112" s="934"/>
      <c r="R112" s="934"/>
      <c r="S112" s="934"/>
      <c r="T112" s="935"/>
      <c r="U112" s="685"/>
    </row>
    <row r="113" spans="1:21" ht="22.5" customHeight="1">
      <c r="A113" s="680">
        <v>101</v>
      </c>
      <c r="B113" s="686"/>
      <c r="C113" s="937" t="s">
        <v>2037</v>
      </c>
      <c r="D113" s="938" t="s">
        <v>100</v>
      </c>
      <c r="E113" s="938"/>
      <c r="F113" s="938"/>
      <c r="G113" s="938">
        <v>4</v>
      </c>
      <c r="H113" s="938">
        <v>25</v>
      </c>
      <c r="I113" s="938">
        <v>54</v>
      </c>
      <c r="J113" s="935">
        <v>59</v>
      </c>
      <c r="K113" s="938">
        <v>5</v>
      </c>
      <c r="L113" s="940">
        <v>60</v>
      </c>
      <c r="M113" s="939">
        <v>800</v>
      </c>
      <c r="N113" s="936">
        <f t="shared" si="2"/>
        <v>48000</v>
      </c>
      <c r="O113" s="940">
        <v>60</v>
      </c>
      <c r="P113" s="934"/>
      <c r="Q113" s="934"/>
      <c r="R113" s="934"/>
      <c r="S113" s="934"/>
      <c r="T113" s="935"/>
      <c r="U113" s="685"/>
    </row>
    <row r="114" spans="1:21" ht="22.5" customHeight="1">
      <c r="A114" s="684">
        <v>102</v>
      </c>
      <c r="B114" s="686"/>
      <c r="C114" s="937" t="s">
        <v>2038</v>
      </c>
      <c r="D114" s="938" t="s">
        <v>100</v>
      </c>
      <c r="E114" s="938"/>
      <c r="F114" s="938"/>
      <c r="G114" s="938">
        <v>13</v>
      </c>
      <c r="H114" s="938">
        <v>29</v>
      </c>
      <c r="I114" s="938">
        <v>54</v>
      </c>
      <c r="J114" s="935">
        <v>54</v>
      </c>
      <c r="K114" s="938">
        <v>0</v>
      </c>
      <c r="L114" s="940">
        <v>60</v>
      </c>
      <c r="M114" s="939">
        <v>800</v>
      </c>
      <c r="N114" s="936">
        <f t="shared" si="2"/>
        <v>48000</v>
      </c>
      <c r="O114" s="940">
        <v>60</v>
      </c>
      <c r="P114" s="934"/>
      <c r="Q114" s="934"/>
      <c r="R114" s="934"/>
      <c r="S114" s="934"/>
      <c r="T114" s="935"/>
      <c r="U114" s="685"/>
    </row>
    <row r="115" spans="1:21" ht="22.5" customHeight="1">
      <c r="A115" s="680">
        <v>103</v>
      </c>
      <c r="B115" s="686"/>
      <c r="C115" s="937" t="s">
        <v>2039</v>
      </c>
      <c r="D115" s="938" t="s">
        <v>100</v>
      </c>
      <c r="E115" s="938"/>
      <c r="F115" s="938"/>
      <c r="G115" s="938">
        <v>12</v>
      </c>
      <c r="H115" s="938">
        <v>25</v>
      </c>
      <c r="I115" s="938">
        <v>54</v>
      </c>
      <c r="J115" s="935">
        <v>66</v>
      </c>
      <c r="K115" s="938">
        <v>12</v>
      </c>
      <c r="L115" s="940">
        <v>60</v>
      </c>
      <c r="M115" s="939">
        <v>800</v>
      </c>
      <c r="N115" s="936">
        <f t="shared" si="2"/>
        <v>48000</v>
      </c>
      <c r="O115" s="940">
        <v>60</v>
      </c>
      <c r="P115" s="934"/>
      <c r="Q115" s="934"/>
      <c r="R115" s="934"/>
      <c r="S115" s="934"/>
      <c r="T115" s="935"/>
      <c r="U115" s="685"/>
    </row>
    <row r="116" spans="1:21" ht="22.5" customHeight="1">
      <c r="A116" s="684">
        <v>104</v>
      </c>
      <c r="B116" s="686"/>
      <c r="C116" s="937" t="s">
        <v>2040</v>
      </c>
      <c r="D116" s="938" t="s">
        <v>34</v>
      </c>
      <c r="E116" s="938">
        <v>1</v>
      </c>
      <c r="F116" s="938"/>
      <c r="G116" s="938">
        <v>3</v>
      </c>
      <c r="H116" s="938">
        <v>3</v>
      </c>
      <c r="I116" s="938">
        <v>11</v>
      </c>
      <c r="J116" s="935">
        <v>10.8</v>
      </c>
      <c r="K116" s="938">
        <v>0</v>
      </c>
      <c r="L116" s="940">
        <v>9</v>
      </c>
      <c r="M116" s="939">
        <v>15000</v>
      </c>
      <c r="N116" s="936">
        <f t="shared" si="2"/>
        <v>135000</v>
      </c>
      <c r="O116" s="934">
        <v>5</v>
      </c>
      <c r="P116" s="934">
        <v>4</v>
      </c>
      <c r="Q116" s="934"/>
      <c r="R116" s="934"/>
      <c r="S116" s="934"/>
      <c r="T116" s="935"/>
      <c r="U116" s="685"/>
    </row>
    <row r="117" spans="1:21" ht="22.5" customHeight="1">
      <c r="A117" s="680">
        <v>105</v>
      </c>
      <c r="B117" s="686"/>
      <c r="C117" s="937" t="s">
        <v>2041</v>
      </c>
      <c r="D117" s="938" t="s">
        <v>34</v>
      </c>
      <c r="E117" s="938">
        <v>1</v>
      </c>
      <c r="F117" s="938"/>
      <c r="G117" s="938">
        <v>3</v>
      </c>
      <c r="H117" s="938">
        <v>4</v>
      </c>
      <c r="I117" s="938">
        <v>11</v>
      </c>
      <c r="J117" s="935">
        <v>12.8</v>
      </c>
      <c r="K117" s="938">
        <v>2</v>
      </c>
      <c r="L117" s="940">
        <v>9</v>
      </c>
      <c r="M117" s="939">
        <v>15000</v>
      </c>
      <c r="N117" s="936">
        <f t="shared" si="2"/>
        <v>135000</v>
      </c>
      <c r="O117" s="934">
        <v>5</v>
      </c>
      <c r="P117" s="934">
        <v>4</v>
      </c>
      <c r="Q117" s="934"/>
      <c r="R117" s="934"/>
      <c r="S117" s="934"/>
      <c r="T117" s="935"/>
      <c r="U117" s="685"/>
    </row>
    <row r="118" spans="1:21" ht="22.5" customHeight="1">
      <c r="A118" s="684">
        <v>106</v>
      </c>
      <c r="B118" s="686"/>
      <c r="C118" s="937" t="s">
        <v>2042</v>
      </c>
      <c r="D118" s="938" t="s">
        <v>100</v>
      </c>
      <c r="E118" s="938"/>
      <c r="F118" s="938"/>
      <c r="G118" s="938">
        <v>37</v>
      </c>
      <c r="H118" s="938">
        <v>16</v>
      </c>
      <c r="I118" s="938">
        <v>45</v>
      </c>
      <c r="J118" s="935">
        <v>55</v>
      </c>
      <c r="K118" s="938">
        <v>10</v>
      </c>
      <c r="L118" s="940">
        <v>30</v>
      </c>
      <c r="M118" s="939">
        <v>1605</v>
      </c>
      <c r="N118" s="936">
        <f t="shared" si="2"/>
        <v>48150</v>
      </c>
      <c r="O118" s="934">
        <v>20</v>
      </c>
      <c r="P118" s="934">
        <v>10</v>
      </c>
      <c r="Q118" s="934"/>
      <c r="R118" s="934"/>
      <c r="S118" s="934"/>
      <c r="T118" s="935"/>
      <c r="U118" s="685"/>
    </row>
    <row r="119" spans="1:21" ht="22.5" customHeight="1">
      <c r="A119" s="680">
        <v>107</v>
      </c>
      <c r="B119" s="686"/>
      <c r="C119" s="937" t="s">
        <v>2043</v>
      </c>
      <c r="D119" s="938" t="s">
        <v>100</v>
      </c>
      <c r="E119" s="938"/>
      <c r="F119" s="938"/>
      <c r="G119" s="938">
        <v>19</v>
      </c>
      <c r="H119" s="938">
        <v>26</v>
      </c>
      <c r="I119" s="938">
        <v>54</v>
      </c>
      <c r="J119" s="935">
        <v>75</v>
      </c>
      <c r="K119" s="938">
        <v>21</v>
      </c>
      <c r="L119" s="940">
        <v>40</v>
      </c>
      <c r="M119" s="939">
        <v>1605</v>
      </c>
      <c r="N119" s="936">
        <f t="shared" si="2"/>
        <v>64200</v>
      </c>
      <c r="O119" s="934">
        <v>20</v>
      </c>
      <c r="P119" s="934">
        <v>20</v>
      </c>
      <c r="Q119" s="934"/>
      <c r="R119" s="934"/>
      <c r="S119" s="934"/>
      <c r="T119" s="935"/>
      <c r="U119" s="685"/>
    </row>
    <row r="120" spans="1:21" ht="22.5" customHeight="1">
      <c r="A120" s="684">
        <v>108</v>
      </c>
      <c r="B120" s="686"/>
      <c r="C120" s="937" t="s">
        <v>2044</v>
      </c>
      <c r="D120" s="938" t="s">
        <v>100</v>
      </c>
      <c r="E120" s="938"/>
      <c r="F120" s="938"/>
      <c r="G120" s="938">
        <v>12</v>
      </c>
      <c r="H120" s="938">
        <v>26</v>
      </c>
      <c r="I120" s="938">
        <v>54</v>
      </c>
      <c r="J120" s="935">
        <v>74</v>
      </c>
      <c r="K120" s="938">
        <v>20</v>
      </c>
      <c r="L120" s="940">
        <v>40</v>
      </c>
      <c r="M120" s="939">
        <v>1605</v>
      </c>
      <c r="N120" s="936">
        <f t="shared" si="2"/>
        <v>64200</v>
      </c>
      <c r="O120" s="934">
        <v>20</v>
      </c>
      <c r="P120" s="934">
        <v>20</v>
      </c>
      <c r="Q120" s="934"/>
      <c r="R120" s="934"/>
      <c r="S120" s="934"/>
      <c r="T120" s="935"/>
      <c r="U120" s="685"/>
    </row>
    <row r="121" spans="1:21" ht="22.5" customHeight="1">
      <c r="A121" s="680">
        <v>109</v>
      </c>
      <c r="B121" s="686"/>
      <c r="C121" s="937" t="s">
        <v>2045</v>
      </c>
      <c r="D121" s="938" t="s">
        <v>100</v>
      </c>
      <c r="E121" s="938"/>
      <c r="F121" s="938"/>
      <c r="G121" s="938">
        <v>11</v>
      </c>
      <c r="H121" s="938">
        <v>20</v>
      </c>
      <c r="I121" s="938">
        <v>45</v>
      </c>
      <c r="J121" s="935">
        <v>66</v>
      </c>
      <c r="K121" s="938">
        <v>21</v>
      </c>
      <c r="L121" s="940">
        <v>30</v>
      </c>
      <c r="M121" s="939">
        <v>1605</v>
      </c>
      <c r="N121" s="936">
        <f t="shared" si="2"/>
        <v>48150</v>
      </c>
      <c r="O121" s="934">
        <v>20</v>
      </c>
      <c r="P121" s="934">
        <v>10</v>
      </c>
      <c r="Q121" s="934"/>
      <c r="R121" s="934"/>
      <c r="S121" s="934"/>
      <c r="T121" s="935"/>
      <c r="U121" s="685"/>
    </row>
    <row r="122" spans="1:21" ht="22.5" customHeight="1">
      <c r="A122" s="684">
        <v>110</v>
      </c>
      <c r="B122" s="686"/>
      <c r="C122" s="937" t="s">
        <v>2046</v>
      </c>
      <c r="D122" s="938" t="s">
        <v>199</v>
      </c>
      <c r="E122" s="938"/>
      <c r="F122" s="938"/>
      <c r="G122" s="938">
        <v>4</v>
      </c>
      <c r="H122" s="938">
        <v>17</v>
      </c>
      <c r="I122" s="938">
        <v>18</v>
      </c>
      <c r="J122" s="935">
        <v>36</v>
      </c>
      <c r="K122" s="938">
        <v>18</v>
      </c>
      <c r="L122" s="940">
        <v>40</v>
      </c>
      <c r="M122" s="939">
        <v>1712</v>
      </c>
      <c r="N122" s="936">
        <f t="shared" si="2"/>
        <v>68480</v>
      </c>
      <c r="O122" s="934">
        <v>20</v>
      </c>
      <c r="P122" s="934">
        <v>20</v>
      </c>
      <c r="Q122" s="934"/>
      <c r="R122" s="934"/>
      <c r="S122" s="934"/>
      <c r="T122" s="935"/>
      <c r="U122" s="685"/>
    </row>
    <row r="123" spans="1:21" ht="22.5" customHeight="1">
      <c r="A123" s="680">
        <v>111</v>
      </c>
      <c r="B123" s="686"/>
      <c r="C123" s="937" t="s">
        <v>2047</v>
      </c>
      <c r="D123" s="938" t="s">
        <v>34</v>
      </c>
      <c r="E123" s="938">
        <v>10</v>
      </c>
      <c r="F123" s="938"/>
      <c r="G123" s="938">
        <v>40</v>
      </c>
      <c r="H123" s="938">
        <v>90</v>
      </c>
      <c r="I123" s="938">
        <v>54</v>
      </c>
      <c r="J123" s="935">
        <v>64</v>
      </c>
      <c r="K123" s="938">
        <v>10</v>
      </c>
      <c r="L123" s="940">
        <v>20</v>
      </c>
      <c r="M123" s="939">
        <v>5350</v>
      </c>
      <c r="N123" s="936">
        <f t="shared" si="2"/>
        <v>107000</v>
      </c>
      <c r="O123" s="934">
        <v>10</v>
      </c>
      <c r="P123" s="934">
        <v>10</v>
      </c>
      <c r="Q123" s="934"/>
      <c r="R123" s="934"/>
      <c r="S123" s="934"/>
      <c r="T123" s="935"/>
      <c r="U123" s="685"/>
    </row>
    <row r="124" spans="1:21" ht="22.5" customHeight="1">
      <c r="A124" s="684">
        <v>112</v>
      </c>
      <c r="B124" s="686"/>
      <c r="C124" s="633" t="s">
        <v>3981</v>
      </c>
      <c r="D124" s="938" t="s">
        <v>725</v>
      </c>
      <c r="E124" s="938"/>
      <c r="F124" s="938"/>
      <c r="G124" s="938">
        <v>0</v>
      </c>
      <c r="H124" s="938">
        <v>0</v>
      </c>
      <c r="I124" s="938">
        <v>0</v>
      </c>
      <c r="J124" s="938">
        <v>0</v>
      </c>
      <c r="K124" s="938">
        <v>0</v>
      </c>
      <c r="L124" s="940">
        <v>100</v>
      </c>
      <c r="M124" s="939">
        <v>580</v>
      </c>
      <c r="N124" s="936">
        <f t="shared" si="2"/>
        <v>58000</v>
      </c>
      <c r="O124" s="934">
        <v>50</v>
      </c>
      <c r="P124" s="934">
        <v>50</v>
      </c>
      <c r="Q124" s="934"/>
      <c r="R124" s="934"/>
      <c r="S124" s="934"/>
      <c r="T124" s="935"/>
      <c r="U124" s="685"/>
    </row>
    <row r="125" spans="1:21" ht="22.5" customHeight="1">
      <c r="A125" s="680">
        <v>113</v>
      </c>
      <c r="B125" s="686"/>
      <c r="C125" s="937" t="s">
        <v>2048</v>
      </c>
      <c r="D125" s="938" t="s">
        <v>34</v>
      </c>
      <c r="E125" s="938"/>
      <c r="F125" s="938"/>
      <c r="G125" s="938">
        <v>0</v>
      </c>
      <c r="H125" s="938">
        <v>0</v>
      </c>
      <c r="I125" s="938">
        <v>9</v>
      </c>
      <c r="J125" s="935">
        <v>9</v>
      </c>
      <c r="K125" s="938">
        <v>0</v>
      </c>
      <c r="L125" s="940">
        <v>5</v>
      </c>
      <c r="M125" s="939">
        <v>2568</v>
      </c>
      <c r="N125" s="936">
        <f t="shared" si="2"/>
        <v>12840</v>
      </c>
      <c r="O125" s="934">
        <v>5</v>
      </c>
      <c r="P125" s="934"/>
      <c r="Q125" s="934"/>
      <c r="R125" s="934"/>
      <c r="S125" s="934"/>
      <c r="T125" s="935"/>
      <c r="U125" s="685"/>
    </row>
    <row r="126" spans="1:21" ht="22.5" customHeight="1">
      <c r="A126" s="684">
        <v>114</v>
      </c>
      <c r="B126" s="686"/>
      <c r="C126" s="937" t="s">
        <v>2049</v>
      </c>
      <c r="D126" s="938" t="s">
        <v>34</v>
      </c>
      <c r="E126" s="938"/>
      <c r="F126" s="938"/>
      <c r="G126" s="938">
        <v>0</v>
      </c>
      <c r="H126" s="938">
        <v>4</v>
      </c>
      <c r="I126" s="938">
        <v>9</v>
      </c>
      <c r="J126" s="935">
        <v>9</v>
      </c>
      <c r="K126" s="938">
        <v>0</v>
      </c>
      <c r="L126" s="940">
        <v>5</v>
      </c>
      <c r="M126" s="939">
        <v>2568</v>
      </c>
      <c r="N126" s="936">
        <f t="shared" si="2"/>
        <v>12840</v>
      </c>
      <c r="O126" s="934">
        <v>5</v>
      </c>
      <c r="P126" s="934"/>
      <c r="Q126" s="934"/>
      <c r="R126" s="934"/>
      <c r="S126" s="934"/>
      <c r="T126" s="935"/>
      <c r="U126" s="685"/>
    </row>
    <row r="127" spans="1:21" ht="22.5" customHeight="1">
      <c r="A127" s="680">
        <v>115</v>
      </c>
      <c r="B127" s="686"/>
      <c r="C127" s="937" t="s">
        <v>2050</v>
      </c>
      <c r="D127" s="938" t="s">
        <v>34</v>
      </c>
      <c r="E127" s="938"/>
      <c r="F127" s="938"/>
      <c r="G127" s="938">
        <v>0</v>
      </c>
      <c r="H127" s="938">
        <v>2</v>
      </c>
      <c r="I127" s="938">
        <v>9</v>
      </c>
      <c r="J127" s="935">
        <v>9</v>
      </c>
      <c r="K127" s="938">
        <v>0</v>
      </c>
      <c r="L127" s="940">
        <v>5</v>
      </c>
      <c r="M127" s="939">
        <v>2568</v>
      </c>
      <c r="N127" s="936">
        <f t="shared" si="2"/>
        <v>12840</v>
      </c>
      <c r="O127" s="934">
        <v>5</v>
      </c>
      <c r="P127" s="934"/>
      <c r="Q127" s="934"/>
      <c r="R127" s="934"/>
      <c r="S127" s="934"/>
      <c r="T127" s="935"/>
      <c r="U127" s="685"/>
    </row>
    <row r="128" spans="1:21" ht="22.5" customHeight="1">
      <c r="A128" s="684">
        <v>116</v>
      </c>
      <c r="B128" s="686"/>
      <c r="C128" s="937" t="s">
        <v>2051</v>
      </c>
      <c r="D128" s="938" t="s">
        <v>34</v>
      </c>
      <c r="E128" s="938"/>
      <c r="F128" s="938"/>
      <c r="G128" s="938">
        <v>0</v>
      </c>
      <c r="H128" s="938">
        <v>5</v>
      </c>
      <c r="I128" s="938">
        <v>5</v>
      </c>
      <c r="J128" s="935">
        <v>7.5</v>
      </c>
      <c r="K128" s="938">
        <v>3</v>
      </c>
      <c r="L128" s="940">
        <v>5</v>
      </c>
      <c r="M128" s="939">
        <v>120.91</v>
      </c>
      <c r="N128" s="936">
        <f t="shared" si="2"/>
        <v>604.54999999999995</v>
      </c>
      <c r="O128" s="934">
        <v>5</v>
      </c>
      <c r="P128" s="934"/>
      <c r="Q128" s="934"/>
      <c r="R128" s="934"/>
      <c r="S128" s="934"/>
      <c r="T128" s="935"/>
      <c r="U128" s="685"/>
    </row>
    <row r="129" spans="1:21" ht="22.5" customHeight="1">
      <c r="A129" s="680">
        <v>117</v>
      </c>
      <c r="B129" s="686"/>
      <c r="C129" s="937" t="s">
        <v>2052</v>
      </c>
      <c r="D129" s="938" t="s">
        <v>34</v>
      </c>
      <c r="E129" s="938"/>
      <c r="F129" s="938"/>
      <c r="G129" s="938">
        <v>0</v>
      </c>
      <c r="H129" s="938">
        <v>5</v>
      </c>
      <c r="I129" s="938">
        <v>9</v>
      </c>
      <c r="J129" s="935">
        <v>12</v>
      </c>
      <c r="K129" s="938">
        <v>3</v>
      </c>
      <c r="L129" s="940">
        <v>5</v>
      </c>
      <c r="M129" s="939">
        <v>130.96</v>
      </c>
      <c r="N129" s="936">
        <f t="shared" si="2"/>
        <v>654.80000000000007</v>
      </c>
      <c r="O129" s="934">
        <v>5</v>
      </c>
      <c r="P129" s="934"/>
      <c r="Q129" s="934"/>
      <c r="R129" s="934"/>
      <c r="S129" s="934"/>
      <c r="T129" s="935"/>
      <c r="U129" s="685"/>
    </row>
    <row r="130" spans="1:21" ht="22.5" customHeight="1">
      <c r="A130" s="684">
        <v>118</v>
      </c>
      <c r="B130" s="686"/>
      <c r="C130" s="937" t="s">
        <v>2053</v>
      </c>
      <c r="D130" s="938" t="s">
        <v>34</v>
      </c>
      <c r="E130" s="938"/>
      <c r="F130" s="938"/>
      <c r="G130" s="938">
        <v>0</v>
      </c>
      <c r="H130" s="938">
        <v>5</v>
      </c>
      <c r="I130" s="938">
        <v>14</v>
      </c>
      <c r="J130" s="935">
        <v>15.5</v>
      </c>
      <c r="K130" s="938">
        <v>2</v>
      </c>
      <c r="L130" s="940">
        <v>10</v>
      </c>
      <c r="M130" s="939">
        <v>203.3</v>
      </c>
      <c r="N130" s="936">
        <f t="shared" si="2"/>
        <v>2033</v>
      </c>
      <c r="O130" s="934">
        <v>10</v>
      </c>
      <c r="P130" s="934"/>
      <c r="Q130" s="934"/>
      <c r="R130" s="934"/>
      <c r="S130" s="934"/>
      <c r="T130" s="935"/>
      <c r="U130" s="685"/>
    </row>
    <row r="131" spans="1:21" ht="22.5" customHeight="1">
      <c r="A131" s="680">
        <v>119</v>
      </c>
      <c r="B131" s="686"/>
      <c r="C131" s="937" t="s">
        <v>2054</v>
      </c>
      <c r="D131" s="938" t="s">
        <v>34</v>
      </c>
      <c r="E131" s="938"/>
      <c r="F131" s="938"/>
      <c r="G131" s="938">
        <v>0</v>
      </c>
      <c r="H131" s="938">
        <v>5</v>
      </c>
      <c r="I131" s="938">
        <v>9</v>
      </c>
      <c r="J131" s="935">
        <v>14</v>
      </c>
      <c r="K131" s="938">
        <v>5</v>
      </c>
      <c r="L131" s="940">
        <v>10</v>
      </c>
      <c r="M131" s="939">
        <v>197.95</v>
      </c>
      <c r="N131" s="936">
        <f t="shared" si="2"/>
        <v>1979.5</v>
      </c>
      <c r="O131" s="934">
        <v>10</v>
      </c>
      <c r="P131" s="934"/>
      <c r="Q131" s="934"/>
      <c r="R131" s="934"/>
      <c r="S131" s="934"/>
      <c r="T131" s="935"/>
      <c r="U131" s="685"/>
    </row>
    <row r="132" spans="1:21" ht="22.5" customHeight="1">
      <c r="A132" s="684"/>
      <c r="B132" s="686"/>
      <c r="C132" s="933" t="s">
        <v>2055</v>
      </c>
      <c r="D132" s="938"/>
      <c r="E132" s="938"/>
      <c r="F132" s="938"/>
      <c r="G132" s="938"/>
      <c r="H132" s="938"/>
      <c r="I132" s="938"/>
      <c r="J132" s="935">
        <v>0</v>
      </c>
      <c r="K132" s="938"/>
      <c r="L132" s="940"/>
      <c r="M132" s="939"/>
      <c r="N132" s="936"/>
      <c r="O132" s="934"/>
      <c r="P132" s="934"/>
      <c r="Q132" s="934"/>
      <c r="R132" s="934"/>
      <c r="S132" s="934"/>
      <c r="T132" s="935"/>
      <c r="U132" s="685"/>
    </row>
    <row r="133" spans="1:21" ht="22.5" customHeight="1">
      <c r="A133" s="684">
        <v>120</v>
      </c>
      <c r="B133" s="686"/>
      <c r="C133" s="937" t="s">
        <v>2056</v>
      </c>
      <c r="D133" s="938" t="s">
        <v>100</v>
      </c>
      <c r="E133" s="938"/>
      <c r="F133" s="938"/>
      <c r="G133" s="938">
        <v>35</v>
      </c>
      <c r="H133" s="938">
        <v>45</v>
      </c>
      <c r="I133" s="938">
        <v>45</v>
      </c>
      <c r="J133" s="935">
        <v>47</v>
      </c>
      <c r="K133" s="938">
        <v>2</v>
      </c>
      <c r="L133" s="940">
        <v>50</v>
      </c>
      <c r="M133" s="939">
        <v>460.1</v>
      </c>
      <c r="N133" s="936">
        <f t="shared" ref="N133:N191" si="3">L133*M133</f>
        <v>23005</v>
      </c>
      <c r="O133" s="940">
        <v>50</v>
      </c>
      <c r="P133" s="934"/>
      <c r="Q133" s="934"/>
      <c r="R133" s="934"/>
      <c r="S133" s="934"/>
      <c r="T133" s="935"/>
      <c r="U133" s="685"/>
    </row>
    <row r="134" spans="1:21" ht="22.5" customHeight="1">
      <c r="A134" s="684">
        <v>121</v>
      </c>
      <c r="B134" s="686"/>
      <c r="C134" s="937" t="s">
        <v>2057</v>
      </c>
      <c r="D134" s="938" t="s">
        <v>100</v>
      </c>
      <c r="E134" s="938"/>
      <c r="F134" s="938"/>
      <c r="G134" s="938">
        <v>31</v>
      </c>
      <c r="H134" s="938">
        <v>55</v>
      </c>
      <c r="I134" s="938">
        <v>54</v>
      </c>
      <c r="J134" s="935">
        <v>70</v>
      </c>
      <c r="K134" s="938">
        <v>16</v>
      </c>
      <c r="L134" s="940">
        <v>60</v>
      </c>
      <c r="M134" s="939">
        <v>460.1</v>
      </c>
      <c r="N134" s="936">
        <f t="shared" si="3"/>
        <v>27606</v>
      </c>
      <c r="O134" s="940">
        <v>60</v>
      </c>
      <c r="P134" s="934"/>
      <c r="Q134" s="934"/>
      <c r="R134" s="934"/>
      <c r="S134" s="934"/>
      <c r="T134" s="935"/>
      <c r="U134" s="685"/>
    </row>
    <row r="135" spans="1:21" ht="22.5" customHeight="1">
      <c r="A135" s="684">
        <v>122</v>
      </c>
      <c r="B135" s="686"/>
      <c r="C135" s="937" t="s">
        <v>2058</v>
      </c>
      <c r="D135" s="938" t="s">
        <v>100</v>
      </c>
      <c r="E135" s="938"/>
      <c r="F135" s="938"/>
      <c r="G135" s="938">
        <v>5</v>
      </c>
      <c r="H135" s="938">
        <v>54</v>
      </c>
      <c r="I135" s="938">
        <v>54</v>
      </c>
      <c r="J135" s="935">
        <v>67</v>
      </c>
      <c r="K135" s="938">
        <v>13</v>
      </c>
      <c r="L135" s="940">
        <v>60</v>
      </c>
      <c r="M135" s="939">
        <v>460.1</v>
      </c>
      <c r="N135" s="936">
        <f t="shared" si="3"/>
        <v>27606</v>
      </c>
      <c r="O135" s="940">
        <v>60</v>
      </c>
      <c r="P135" s="934"/>
      <c r="Q135" s="934"/>
      <c r="R135" s="934"/>
      <c r="S135" s="934"/>
      <c r="T135" s="935"/>
      <c r="U135" s="685"/>
    </row>
    <row r="136" spans="1:21" ht="22.5" customHeight="1">
      <c r="A136" s="684">
        <v>123</v>
      </c>
      <c r="B136" s="686"/>
      <c r="C136" s="937" t="s">
        <v>2059</v>
      </c>
      <c r="D136" s="938" t="s">
        <v>100</v>
      </c>
      <c r="E136" s="938"/>
      <c r="F136" s="938"/>
      <c r="G136" s="938">
        <v>0</v>
      </c>
      <c r="H136" s="938">
        <v>24</v>
      </c>
      <c r="I136" s="938">
        <v>27</v>
      </c>
      <c r="J136" s="935">
        <v>47</v>
      </c>
      <c r="K136" s="938">
        <v>20</v>
      </c>
      <c r="L136" s="940">
        <v>30</v>
      </c>
      <c r="M136" s="939">
        <v>140</v>
      </c>
      <c r="N136" s="936">
        <f t="shared" si="3"/>
        <v>4200</v>
      </c>
      <c r="O136" s="940">
        <v>30</v>
      </c>
      <c r="P136" s="934"/>
      <c r="Q136" s="934"/>
      <c r="R136" s="934"/>
      <c r="S136" s="934"/>
      <c r="T136" s="935"/>
      <c r="U136" s="685"/>
    </row>
    <row r="137" spans="1:21" ht="22.5" customHeight="1">
      <c r="A137" s="684">
        <v>124</v>
      </c>
      <c r="B137" s="686"/>
      <c r="C137" s="937" t="s">
        <v>2060</v>
      </c>
      <c r="D137" s="938" t="s">
        <v>34</v>
      </c>
      <c r="E137" s="938"/>
      <c r="F137" s="938"/>
      <c r="G137" s="938">
        <v>0</v>
      </c>
      <c r="H137" s="938">
        <v>3</v>
      </c>
      <c r="I137" s="938">
        <v>9</v>
      </c>
      <c r="J137" s="935">
        <v>11</v>
      </c>
      <c r="K137" s="938">
        <v>2</v>
      </c>
      <c r="L137" s="940">
        <v>10</v>
      </c>
      <c r="M137" s="939">
        <v>1305.4000000000001</v>
      </c>
      <c r="N137" s="936">
        <f t="shared" si="3"/>
        <v>13054</v>
      </c>
      <c r="O137" s="940">
        <v>10</v>
      </c>
      <c r="P137" s="934"/>
      <c r="Q137" s="934"/>
      <c r="R137" s="934"/>
      <c r="S137" s="934"/>
      <c r="T137" s="935"/>
      <c r="U137" s="685"/>
    </row>
    <row r="138" spans="1:21" ht="22.5" customHeight="1">
      <c r="A138" s="684">
        <v>125</v>
      </c>
      <c r="B138" s="686"/>
      <c r="C138" s="937" t="s">
        <v>2061</v>
      </c>
      <c r="D138" s="938" t="s">
        <v>34</v>
      </c>
      <c r="E138" s="938"/>
      <c r="F138" s="938"/>
      <c r="G138" s="938">
        <v>0</v>
      </c>
      <c r="H138" s="938">
        <v>4</v>
      </c>
      <c r="I138" s="938">
        <v>18</v>
      </c>
      <c r="J138" s="935">
        <v>19</v>
      </c>
      <c r="K138" s="938">
        <v>1</v>
      </c>
      <c r="L138" s="940">
        <v>10</v>
      </c>
      <c r="M138" s="939">
        <v>1744.1</v>
      </c>
      <c r="N138" s="936">
        <f t="shared" si="3"/>
        <v>17441</v>
      </c>
      <c r="O138" s="940">
        <v>10</v>
      </c>
      <c r="P138" s="934"/>
      <c r="Q138" s="934"/>
      <c r="R138" s="934"/>
      <c r="S138" s="934"/>
      <c r="T138" s="935"/>
      <c r="U138" s="685"/>
    </row>
    <row r="139" spans="1:21" ht="22.5" customHeight="1">
      <c r="A139" s="684">
        <v>126</v>
      </c>
      <c r="B139" s="686"/>
      <c r="C139" s="937" t="s">
        <v>2062</v>
      </c>
      <c r="D139" s="938" t="s">
        <v>100</v>
      </c>
      <c r="E139" s="938"/>
      <c r="F139" s="938"/>
      <c r="G139" s="938">
        <v>0</v>
      </c>
      <c r="H139" s="938">
        <v>17</v>
      </c>
      <c r="I139" s="938">
        <v>18</v>
      </c>
      <c r="J139" s="935">
        <v>18</v>
      </c>
      <c r="K139" s="938">
        <v>0</v>
      </c>
      <c r="L139" s="940">
        <v>20</v>
      </c>
      <c r="M139" s="939">
        <v>300</v>
      </c>
      <c r="N139" s="936">
        <f t="shared" si="3"/>
        <v>6000</v>
      </c>
      <c r="O139" s="940">
        <v>20</v>
      </c>
      <c r="P139" s="934"/>
      <c r="Q139" s="934"/>
      <c r="R139" s="934"/>
      <c r="S139" s="934"/>
      <c r="T139" s="935"/>
      <c r="U139" s="685"/>
    </row>
    <row r="140" spans="1:21" ht="22.5" customHeight="1">
      <c r="A140" s="684">
        <v>127</v>
      </c>
      <c r="B140" s="686"/>
      <c r="C140" s="937" t="s">
        <v>2063</v>
      </c>
      <c r="D140" s="938" t="s">
        <v>100</v>
      </c>
      <c r="E140" s="938"/>
      <c r="F140" s="938"/>
      <c r="G140" s="938">
        <v>0</v>
      </c>
      <c r="H140" s="938">
        <v>9</v>
      </c>
      <c r="I140" s="938">
        <v>18</v>
      </c>
      <c r="J140" s="935">
        <v>18</v>
      </c>
      <c r="K140" s="938">
        <v>0</v>
      </c>
      <c r="L140" s="940">
        <v>20</v>
      </c>
      <c r="M140" s="939">
        <v>150</v>
      </c>
      <c r="N140" s="936">
        <f t="shared" si="3"/>
        <v>3000</v>
      </c>
      <c r="O140" s="940">
        <v>20</v>
      </c>
      <c r="P140" s="934"/>
      <c r="Q140" s="934"/>
      <c r="R140" s="934"/>
      <c r="S140" s="934"/>
      <c r="T140" s="935"/>
      <c r="U140" s="685"/>
    </row>
    <row r="141" spans="1:21" ht="22.5" customHeight="1">
      <c r="A141" s="684">
        <v>128</v>
      </c>
      <c r="B141" s="686"/>
      <c r="C141" s="937" t="s">
        <v>2064</v>
      </c>
      <c r="D141" s="938" t="s">
        <v>199</v>
      </c>
      <c r="E141" s="938"/>
      <c r="F141" s="938"/>
      <c r="G141" s="938">
        <v>0</v>
      </c>
      <c r="H141" s="938">
        <v>10</v>
      </c>
      <c r="I141" s="938">
        <v>18</v>
      </c>
      <c r="J141" s="935">
        <v>28</v>
      </c>
      <c r="K141" s="938">
        <v>10</v>
      </c>
      <c r="L141" s="940">
        <v>20</v>
      </c>
      <c r="M141" s="939">
        <v>2765</v>
      </c>
      <c r="N141" s="936">
        <f t="shared" si="3"/>
        <v>55300</v>
      </c>
      <c r="O141" s="940">
        <v>20</v>
      </c>
      <c r="P141" s="934"/>
      <c r="Q141" s="934"/>
      <c r="R141" s="934"/>
      <c r="S141" s="934"/>
      <c r="T141" s="935"/>
      <c r="U141" s="685"/>
    </row>
    <row r="142" spans="1:21" ht="22.5" customHeight="1">
      <c r="A142" s="684"/>
      <c r="B142" s="686"/>
      <c r="C142" s="933" t="s">
        <v>2065</v>
      </c>
      <c r="D142" s="938"/>
      <c r="E142" s="938"/>
      <c r="F142" s="938"/>
      <c r="G142" s="938"/>
      <c r="H142" s="938"/>
      <c r="I142" s="938"/>
      <c r="J142" s="935"/>
      <c r="K142" s="938"/>
      <c r="L142" s="940"/>
      <c r="M142" s="939"/>
      <c r="N142" s="936">
        <f t="shared" si="3"/>
        <v>0</v>
      </c>
      <c r="O142" s="934"/>
      <c r="P142" s="934"/>
      <c r="Q142" s="934"/>
      <c r="R142" s="934"/>
      <c r="S142" s="934"/>
      <c r="T142" s="935"/>
      <c r="U142" s="685"/>
    </row>
    <row r="143" spans="1:21" ht="22.5" customHeight="1">
      <c r="A143" s="684">
        <v>129</v>
      </c>
      <c r="B143" s="686"/>
      <c r="C143" s="937" t="s">
        <v>2066</v>
      </c>
      <c r="D143" s="938" t="s">
        <v>100</v>
      </c>
      <c r="E143" s="938"/>
      <c r="F143" s="938"/>
      <c r="G143" s="938">
        <v>13</v>
      </c>
      <c r="H143" s="938">
        <v>5</v>
      </c>
      <c r="I143" s="938">
        <v>9</v>
      </c>
      <c r="J143" s="935">
        <v>14</v>
      </c>
      <c r="K143" s="938">
        <v>5</v>
      </c>
      <c r="L143" s="940">
        <v>10</v>
      </c>
      <c r="M143" s="939">
        <v>380</v>
      </c>
      <c r="N143" s="936">
        <f t="shared" si="3"/>
        <v>3800</v>
      </c>
      <c r="O143" s="934"/>
      <c r="P143" s="940">
        <v>10</v>
      </c>
      <c r="Q143" s="934"/>
      <c r="R143" s="934"/>
      <c r="S143" s="934"/>
      <c r="T143" s="935"/>
      <c r="U143" s="685"/>
    </row>
    <row r="144" spans="1:21" ht="22.5" customHeight="1">
      <c r="A144" s="684">
        <v>130</v>
      </c>
      <c r="B144" s="686"/>
      <c r="C144" s="937" t="s">
        <v>2067</v>
      </c>
      <c r="D144" s="938" t="s">
        <v>100</v>
      </c>
      <c r="E144" s="938"/>
      <c r="F144" s="938"/>
      <c r="G144" s="938">
        <v>7</v>
      </c>
      <c r="H144" s="938">
        <v>5</v>
      </c>
      <c r="I144" s="938">
        <v>9</v>
      </c>
      <c r="J144" s="935">
        <v>14</v>
      </c>
      <c r="K144" s="938">
        <v>5</v>
      </c>
      <c r="L144" s="940">
        <v>10</v>
      </c>
      <c r="M144" s="939">
        <v>380</v>
      </c>
      <c r="N144" s="936">
        <f t="shared" si="3"/>
        <v>3800</v>
      </c>
      <c r="O144" s="934"/>
      <c r="P144" s="940">
        <v>10</v>
      </c>
      <c r="Q144" s="934"/>
      <c r="R144" s="934"/>
      <c r="S144" s="934"/>
      <c r="T144" s="935"/>
      <c r="U144" s="685"/>
    </row>
    <row r="145" spans="1:21" ht="22.5" customHeight="1">
      <c r="A145" s="684">
        <v>131</v>
      </c>
      <c r="B145" s="686"/>
      <c r="C145" s="937" t="s">
        <v>2068</v>
      </c>
      <c r="D145" s="938" t="s">
        <v>100</v>
      </c>
      <c r="E145" s="938"/>
      <c r="F145" s="938"/>
      <c r="G145" s="938">
        <v>7</v>
      </c>
      <c r="H145" s="938">
        <v>5</v>
      </c>
      <c r="I145" s="938">
        <v>9</v>
      </c>
      <c r="J145" s="935">
        <v>9</v>
      </c>
      <c r="K145" s="938">
        <v>0</v>
      </c>
      <c r="L145" s="940">
        <v>10</v>
      </c>
      <c r="M145" s="939">
        <v>380</v>
      </c>
      <c r="N145" s="936">
        <f t="shared" si="3"/>
        <v>3800</v>
      </c>
      <c r="O145" s="934"/>
      <c r="P145" s="940">
        <v>10</v>
      </c>
      <c r="Q145" s="934"/>
      <c r="R145" s="934"/>
      <c r="S145" s="934"/>
      <c r="T145" s="935"/>
      <c r="U145" s="685"/>
    </row>
    <row r="146" spans="1:21" ht="22.5" customHeight="1">
      <c r="A146" s="684">
        <v>132</v>
      </c>
      <c r="B146" s="686"/>
      <c r="C146" s="937" t="s">
        <v>2069</v>
      </c>
      <c r="D146" s="938" t="s">
        <v>100</v>
      </c>
      <c r="E146" s="938"/>
      <c r="F146" s="938"/>
      <c r="G146" s="938">
        <v>33</v>
      </c>
      <c r="H146" s="938">
        <v>5</v>
      </c>
      <c r="I146" s="938">
        <v>9</v>
      </c>
      <c r="J146" s="935">
        <v>9</v>
      </c>
      <c r="K146" s="938">
        <v>0</v>
      </c>
      <c r="L146" s="940">
        <v>10</v>
      </c>
      <c r="M146" s="939">
        <v>380</v>
      </c>
      <c r="N146" s="936">
        <f t="shared" si="3"/>
        <v>3800</v>
      </c>
      <c r="O146" s="934"/>
      <c r="P146" s="940">
        <v>10</v>
      </c>
      <c r="Q146" s="934"/>
      <c r="R146" s="934"/>
      <c r="S146" s="934"/>
      <c r="T146" s="935"/>
      <c r="U146" s="685"/>
    </row>
    <row r="147" spans="1:21" ht="22.5" customHeight="1">
      <c r="A147" s="684">
        <v>133</v>
      </c>
      <c r="B147" s="686"/>
      <c r="C147" s="937" t="s">
        <v>2070</v>
      </c>
      <c r="D147" s="938" t="s">
        <v>100</v>
      </c>
      <c r="E147" s="938"/>
      <c r="F147" s="938"/>
      <c r="G147" s="938">
        <v>24</v>
      </c>
      <c r="H147" s="938">
        <v>0</v>
      </c>
      <c r="I147" s="938">
        <v>9</v>
      </c>
      <c r="J147" s="935">
        <v>9</v>
      </c>
      <c r="K147" s="938">
        <v>0</v>
      </c>
      <c r="L147" s="940">
        <v>10</v>
      </c>
      <c r="M147" s="939">
        <v>380</v>
      </c>
      <c r="N147" s="936">
        <f t="shared" si="3"/>
        <v>3800</v>
      </c>
      <c r="O147" s="934"/>
      <c r="P147" s="940">
        <v>10</v>
      </c>
      <c r="Q147" s="934"/>
      <c r="R147" s="934"/>
      <c r="S147" s="934"/>
      <c r="T147" s="935"/>
      <c r="U147" s="685"/>
    </row>
    <row r="148" spans="1:21" ht="22.5" customHeight="1">
      <c r="A148" s="684">
        <v>134</v>
      </c>
      <c r="B148" s="686"/>
      <c r="C148" s="937" t="s">
        <v>2071</v>
      </c>
      <c r="D148" s="938" t="s">
        <v>100</v>
      </c>
      <c r="E148" s="938"/>
      <c r="F148" s="938"/>
      <c r="G148" s="938">
        <v>4</v>
      </c>
      <c r="H148" s="938">
        <v>15</v>
      </c>
      <c r="I148" s="938">
        <v>9</v>
      </c>
      <c r="J148" s="935">
        <v>9</v>
      </c>
      <c r="K148" s="938">
        <v>0</v>
      </c>
      <c r="L148" s="940">
        <v>10</v>
      </c>
      <c r="M148" s="939">
        <v>380</v>
      </c>
      <c r="N148" s="936">
        <f t="shared" si="3"/>
        <v>3800</v>
      </c>
      <c r="O148" s="934"/>
      <c r="P148" s="940">
        <v>10</v>
      </c>
      <c r="Q148" s="934"/>
      <c r="R148" s="934"/>
      <c r="S148" s="934"/>
      <c r="T148" s="935"/>
      <c r="U148" s="685"/>
    </row>
    <row r="149" spans="1:21" ht="22.5" customHeight="1">
      <c r="A149" s="684">
        <v>135</v>
      </c>
      <c r="B149" s="686"/>
      <c r="C149" s="937" t="s">
        <v>2072</v>
      </c>
      <c r="D149" s="938" t="s">
        <v>100</v>
      </c>
      <c r="E149" s="938"/>
      <c r="F149" s="938"/>
      <c r="G149" s="938">
        <v>11</v>
      </c>
      <c r="H149" s="938">
        <v>4</v>
      </c>
      <c r="I149" s="938">
        <v>9</v>
      </c>
      <c r="J149" s="935">
        <v>9</v>
      </c>
      <c r="K149" s="938">
        <v>0</v>
      </c>
      <c r="L149" s="940">
        <v>10</v>
      </c>
      <c r="M149" s="939">
        <v>380</v>
      </c>
      <c r="N149" s="936">
        <f t="shared" si="3"/>
        <v>3800</v>
      </c>
      <c r="O149" s="934"/>
      <c r="P149" s="940">
        <v>10</v>
      </c>
      <c r="Q149" s="934"/>
      <c r="R149" s="934"/>
      <c r="S149" s="934"/>
      <c r="T149" s="935"/>
      <c r="U149" s="685"/>
    </row>
    <row r="150" spans="1:21" ht="22.5" customHeight="1">
      <c r="A150" s="684">
        <v>136</v>
      </c>
      <c r="B150" s="686"/>
      <c r="C150" s="937" t="s">
        <v>2073</v>
      </c>
      <c r="D150" s="938" t="s">
        <v>100</v>
      </c>
      <c r="E150" s="938"/>
      <c r="F150" s="938"/>
      <c r="G150" s="938">
        <v>3</v>
      </c>
      <c r="H150" s="938">
        <v>10</v>
      </c>
      <c r="I150" s="938">
        <v>9</v>
      </c>
      <c r="J150" s="935">
        <v>9</v>
      </c>
      <c r="K150" s="938">
        <v>0</v>
      </c>
      <c r="L150" s="940">
        <v>10</v>
      </c>
      <c r="M150" s="939">
        <v>380</v>
      </c>
      <c r="N150" s="936">
        <f t="shared" si="3"/>
        <v>3800</v>
      </c>
      <c r="O150" s="934"/>
      <c r="P150" s="940">
        <v>10</v>
      </c>
      <c r="Q150" s="934"/>
      <c r="R150" s="934"/>
      <c r="S150" s="934"/>
      <c r="T150" s="935"/>
      <c r="U150" s="685"/>
    </row>
    <row r="151" spans="1:21" ht="22.5" customHeight="1">
      <c r="A151" s="684">
        <v>137</v>
      </c>
      <c r="B151" s="686"/>
      <c r="C151" s="937" t="s">
        <v>2074</v>
      </c>
      <c r="D151" s="938" t="s">
        <v>100</v>
      </c>
      <c r="E151" s="938"/>
      <c r="F151" s="938"/>
      <c r="G151" s="938">
        <v>11</v>
      </c>
      <c r="H151" s="938">
        <v>0</v>
      </c>
      <c r="I151" s="938">
        <v>9</v>
      </c>
      <c r="J151" s="935">
        <v>9</v>
      </c>
      <c r="K151" s="938">
        <v>0</v>
      </c>
      <c r="L151" s="940">
        <v>10</v>
      </c>
      <c r="M151" s="939">
        <v>380</v>
      </c>
      <c r="N151" s="936">
        <f t="shared" si="3"/>
        <v>3800</v>
      </c>
      <c r="O151" s="934"/>
      <c r="P151" s="940">
        <v>10</v>
      </c>
      <c r="Q151" s="934"/>
      <c r="R151" s="934"/>
      <c r="S151" s="934"/>
      <c r="T151" s="935"/>
      <c r="U151" s="685"/>
    </row>
    <row r="152" spans="1:21" ht="22.5" customHeight="1">
      <c r="A152" s="684">
        <v>138</v>
      </c>
      <c r="B152" s="686"/>
      <c r="C152" s="937" t="s">
        <v>2075</v>
      </c>
      <c r="D152" s="938" t="s">
        <v>100</v>
      </c>
      <c r="E152" s="938"/>
      <c r="F152" s="938"/>
      <c r="G152" s="938">
        <v>4</v>
      </c>
      <c r="H152" s="938">
        <v>0</v>
      </c>
      <c r="I152" s="938">
        <v>9</v>
      </c>
      <c r="J152" s="935">
        <v>9</v>
      </c>
      <c r="K152" s="938">
        <v>0</v>
      </c>
      <c r="L152" s="940">
        <v>10</v>
      </c>
      <c r="M152" s="939">
        <v>380</v>
      </c>
      <c r="N152" s="936">
        <f t="shared" si="3"/>
        <v>3800</v>
      </c>
      <c r="O152" s="934"/>
      <c r="P152" s="940">
        <v>10</v>
      </c>
      <c r="Q152" s="934"/>
      <c r="R152" s="934"/>
      <c r="S152" s="934"/>
      <c r="T152" s="935"/>
      <c r="U152" s="685"/>
    </row>
    <row r="153" spans="1:21" ht="22.5" customHeight="1">
      <c r="A153" s="684">
        <v>139</v>
      </c>
      <c r="B153" s="686"/>
      <c r="C153" s="937" t="s">
        <v>2076</v>
      </c>
      <c r="D153" s="938" t="s">
        <v>100</v>
      </c>
      <c r="E153" s="938"/>
      <c r="F153" s="938"/>
      <c r="G153" s="938">
        <v>5</v>
      </c>
      <c r="H153" s="938">
        <v>10</v>
      </c>
      <c r="I153" s="938">
        <v>9</v>
      </c>
      <c r="J153" s="935">
        <v>9</v>
      </c>
      <c r="K153" s="938">
        <v>0</v>
      </c>
      <c r="L153" s="940">
        <v>10</v>
      </c>
      <c r="M153" s="939">
        <v>380</v>
      </c>
      <c r="N153" s="936">
        <f t="shared" si="3"/>
        <v>3800</v>
      </c>
      <c r="O153" s="934"/>
      <c r="P153" s="940">
        <v>10</v>
      </c>
      <c r="Q153" s="934"/>
      <c r="R153" s="934"/>
      <c r="S153" s="934"/>
      <c r="T153" s="935"/>
      <c r="U153" s="685"/>
    </row>
    <row r="154" spans="1:21" ht="22.5" customHeight="1">
      <c r="A154" s="684">
        <v>140</v>
      </c>
      <c r="B154" s="686"/>
      <c r="C154" s="937" t="s">
        <v>2077</v>
      </c>
      <c r="D154" s="938" t="s">
        <v>100</v>
      </c>
      <c r="E154" s="938"/>
      <c r="F154" s="938"/>
      <c r="G154" s="938">
        <v>21</v>
      </c>
      <c r="H154" s="938">
        <v>15</v>
      </c>
      <c r="I154" s="938">
        <v>18</v>
      </c>
      <c r="J154" s="935">
        <v>25</v>
      </c>
      <c r="K154" s="938">
        <v>7</v>
      </c>
      <c r="L154" s="940">
        <v>20</v>
      </c>
      <c r="M154" s="939">
        <v>2300</v>
      </c>
      <c r="N154" s="936">
        <f t="shared" si="3"/>
        <v>46000</v>
      </c>
      <c r="O154" s="940">
        <v>20</v>
      </c>
      <c r="P154" s="938"/>
      <c r="Q154" s="934"/>
      <c r="R154" s="934"/>
      <c r="S154" s="934"/>
      <c r="T154" s="935"/>
      <c r="U154" s="685"/>
    </row>
    <row r="155" spans="1:21" ht="22.5" customHeight="1">
      <c r="A155" s="684">
        <v>141</v>
      </c>
      <c r="B155" s="686"/>
      <c r="C155" s="937" t="s">
        <v>2078</v>
      </c>
      <c r="D155" s="938" t="s">
        <v>100</v>
      </c>
      <c r="E155" s="938"/>
      <c r="F155" s="938"/>
      <c r="G155" s="938">
        <v>28</v>
      </c>
      <c r="H155" s="938">
        <v>15</v>
      </c>
      <c r="I155" s="938">
        <v>27</v>
      </c>
      <c r="J155" s="935">
        <v>35</v>
      </c>
      <c r="K155" s="938">
        <v>8</v>
      </c>
      <c r="L155" s="940">
        <v>30</v>
      </c>
      <c r="M155" s="939">
        <v>2500</v>
      </c>
      <c r="N155" s="936">
        <f t="shared" si="3"/>
        <v>75000</v>
      </c>
      <c r="O155" s="940">
        <v>30</v>
      </c>
      <c r="P155" s="938"/>
      <c r="Q155" s="934"/>
      <c r="R155" s="934"/>
      <c r="S155" s="934"/>
      <c r="T155" s="935"/>
      <c r="U155" s="685"/>
    </row>
    <row r="156" spans="1:21" ht="22.5" customHeight="1">
      <c r="A156" s="684">
        <v>142</v>
      </c>
      <c r="B156" s="686"/>
      <c r="C156" s="937" t="s">
        <v>2079</v>
      </c>
      <c r="D156" s="938" t="s">
        <v>100</v>
      </c>
      <c r="E156" s="938"/>
      <c r="F156" s="938"/>
      <c r="G156" s="938">
        <v>41</v>
      </c>
      <c r="H156" s="938">
        <v>50</v>
      </c>
      <c r="I156" s="938">
        <v>45</v>
      </c>
      <c r="J156" s="935">
        <v>70</v>
      </c>
      <c r="K156" s="938">
        <v>25</v>
      </c>
      <c r="L156" s="940">
        <v>50</v>
      </c>
      <c r="M156" s="939">
        <v>350</v>
      </c>
      <c r="N156" s="936">
        <f t="shared" si="3"/>
        <v>17500</v>
      </c>
      <c r="O156" s="940">
        <v>50</v>
      </c>
      <c r="P156" s="934"/>
      <c r="Q156" s="934"/>
      <c r="R156" s="934"/>
      <c r="S156" s="934"/>
      <c r="T156" s="935"/>
      <c r="U156" s="685"/>
    </row>
    <row r="157" spans="1:21" ht="22.5" customHeight="1">
      <c r="A157" s="684">
        <v>143</v>
      </c>
      <c r="B157" s="686"/>
      <c r="C157" s="937" t="s">
        <v>2080</v>
      </c>
      <c r="D157" s="938" t="s">
        <v>100</v>
      </c>
      <c r="E157" s="938"/>
      <c r="F157" s="938"/>
      <c r="G157" s="938">
        <v>20</v>
      </c>
      <c r="H157" s="938">
        <v>35</v>
      </c>
      <c r="I157" s="938">
        <v>45</v>
      </c>
      <c r="J157" s="935">
        <v>59</v>
      </c>
      <c r="K157" s="938">
        <v>14</v>
      </c>
      <c r="L157" s="940">
        <v>50</v>
      </c>
      <c r="M157" s="939">
        <v>350</v>
      </c>
      <c r="N157" s="936">
        <f t="shared" si="3"/>
        <v>17500</v>
      </c>
      <c r="O157" s="940">
        <v>50</v>
      </c>
      <c r="P157" s="934"/>
      <c r="Q157" s="934"/>
      <c r="R157" s="934"/>
      <c r="S157" s="934"/>
      <c r="T157" s="935"/>
      <c r="U157" s="685"/>
    </row>
    <row r="158" spans="1:21" ht="22.5" customHeight="1">
      <c r="A158" s="684">
        <v>144</v>
      </c>
      <c r="B158" s="686"/>
      <c r="C158" s="937" t="s">
        <v>2081</v>
      </c>
      <c r="D158" s="938" t="s">
        <v>100</v>
      </c>
      <c r="E158" s="938"/>
      <c r="F158" s="938"/>
      <c r="G158" s="938">
        <v>7</v>
      </c>
      <c r="H158" s="938">
        <v>23</v>
      </c>
      <c r="I158" s="938">
        <v>45</v>
      </c>
      <c r="J158" s="935">
        <v>90</v>
      </c>
      <c r="K158" s="938">
        <v>45</v>
      </c>
      <c r="L158" s="940">
        <v>50</v>
      </c>
      <c r="M158" s="939">
        <v>350</v>
      </c>
      <c r="N158" s="936">
        <f t="shared" si="3"/>
        <v>17500</v>
      </c>
      <c r="O158" s="940">
        <v>50</v>
      </c>
      <c r="P158" s="934"/>
      <c r="Q158" s="934"/>
      <c r="R158" s="934"/>
      <c r="S158" s="934"/>
      <c r="T158" s="935"/>
      <c r="U158" s="685"/>
    </row>
    <row r="159" spans="1:21" ht="22.5" customHeight="1">
      <c r="A159" s="684">
        <v>145</v>
      </c>
      <c r="B159" s="686"/>
      <c r="C159" s="937" t="s">
        <v>2082</v>
      </c>
      <c r="D159" s="938" t="s">
        <v>100</v>
      </c>
      <c r="E159" s="938"/>
      <c r="F159" s="938"/>
      <c r="G159" s="938">
        <v>47</v>
      </c>
      <c r="H159" s="938">
        <v>50</v>
      </c>
      <c r="I159" s="938">
        <v>90</v>
      </c>
      <c r="J159" s="935">
        <v>100</v>
      </c>
      <c r="K159" s="938">
        <v>10</v>
      </c>
      <c r="L159" s="940">
        <v>100</v>
      </c>
      <c r="M159" s="939">
        <v>350</v>
      </c>
      <c r="N159" s="936">
        <f t="shared" si="3"/>
        <v>35000</v>
      </c>
      <c r="O159" s="940">
        <v>100</v>
      </c>
      <c r="P159" s="934"/>
      <c r="Q159" s="934"/>
      <c r="R159" s="934"/>
      <c r="S159" s="934"/>
      <c r="T159" s="935"/>
      <c r="U159" s="685"/>
    </row>
    <row r="160" spans="1:21" ht="22.5" customHeight="1">
      <c r="A160" s="684">
        <v>146</v>
      </c>
      <c r="B160" s="686"/>
      <c r="C160" s="937" t="s">
        <v>2083</v>
      </c>
      <c r="D160" s="938" t="s">
        <v>100</v>
      </c>
      <c r="E160" s="938"/>
      <c r="F160" s="938"/>
      <c r="G160" s="938">
        <v>37</v>
      </c>
      <c r="H160" s="938">
        <v>40</v>
      </c>
      <c r="I160" s="938">
        <v>90</v>
      </c>
      <c r="J160" s="935">
        <v>130</v>
      </c>
      <c r="K160" s="938">
        <v>40</v>
      </c>
      <c r="L160" s="940">
        <v>100</v>
      </c>
      <c r="M160" s="939">
        <v>350</v>
      </c>
      <c r="N160" s="936">
        <f t="shared" si="3"/>
        <v>35000</v>
      </c>
      <c r="O160" s="940">
        <v>100</v>
      </c>
      <c r="P160" s="934"/>
      <c r="Q160" s="934"/>
      <c r="R160" s="934"/>
      <c r="S160" s="934"/>
      <c r="T160" s="935"/>
      <c r="U160" s="685"/>
    </row>
    <row r="161" spans="1:21" ht="22.5" customHeight="1">
      <c r="A161" s="684">
        <v>147</v>
      </c>
      <c r="B161" s="686"/>
      <c r="C161" s="937" t="s">
        <v>2084</v>
      </c>
      <c r="D161" s="938" t="s">
        <v>100</v>
      </c>
      <c r="E161" s="938"/>
      <c r="F161" s="938"/>
      <c r="G161" s="938">
        <v>59</v>
      </c>
      <c r="H161" s="938">
        <v>45</v>
      </c>
      <c r="I161" s="938">
        <v>450</v>
      </c>
      <c r="J161" s="935">
        <v>490</v>
      </c>
      <c r="K161" s="938">
        <v>40</v>
      </c>
      <c r="L161" s="940">
        <v>500</v>
      </c>
      <c r="M161" s="939">
        <v>350</v>
      </c>
      <c r="N161" s="936">
        <f t="shared" si="3"/>
        <v>175000</v>
      </c>
      <c r="O161" s="940">
        <v>500</v>
      </c>
      <c r="P161" s="934"/>
      <c r="Q161" s="934"/>
      <c r="R161" s="934"/>
      <c r="S161" s="934"/>
      <c r="T161" s="935"/>
      <c r="U161" s="685"/>
    </row>
    <row r="162" spans="1:21" ht="22.5" customHeight="1">
      <c r="A162" s="684">
        <v>148</v>
      </c>
      <c r="B162" s="686"/>
      <c r="C162" s="937" t="s">
        <v>2085</v>
      </c>
      <c r="D162" s="938" t="s">
        <v>100</v>
      </c>
      <c r="E162" s="938"/>
      <c r="F162" s="938"/>
      <c r="G162" s="938">
        <v>49</v>
      </c>
      <c r="H162" s="938">
        <v>25</v>
      </c>
      <c r="I162" s="938">
        <v>54</v>
      </c>
      <c r="J162" s="935">
        <v>69</v>
      </c>
      <c r="K162" s="938">
        <v>15</v>
      </c>
      <c r="L162" s="940">
        <v>61</v>
      </c>
      <c r="M162" s="939">
        <v>110</v>
      </c>
      <c r="N162" s="936">
        <f t="shared" si="3"/>
        <v>6710</v>
      </c>
      <c r="O162" s="940">
        <v>61</v>
      </c>
      <c r="P162" s="934"/>
      <c r="Q162" s="934"/>
      <c r="R162" s="934"/>
      <c r="S162" s="934"/>
      <c r="T162" s="935"/>
      <c r="U162" s="685"/>
    </row>
    <row r="163" spans="1:21" ht="22.5" customHeight="1">
      <c r="A163" s="684">
        <v>149</v>
      </c>
      <c r="B163" s="686"/>
      <c r="C163" s="937" t="s">
        <v>2086</v>
      </c>
      <c r="D163" s="938" t="s">
        <v>100</v>
      </c>
      <c r="E163" s="938"/>
      <c r="F163" s="938"/>
      <c r="G163" s="938">
        <v>55</v>
      </c>
      <c r="H163" s="938">
        <v>40</v>
      </c>
      <c r="I163" s="938">
        <v>54</v>
      </c>
      <c r="J163" s="935">
        <v>64</v>
      </c>
      <c r="K163" s="938">
        <v>10</v>
      </c>
      <c r="L163" s="940">
        <v>60</v>
      </c>
      <c r="M163" s="939">
        <v>110</v>
      </c>
      <c r="N163" s="936">
        <f t="shared" si="3"/>
        <v>6600</v>
      </c>
      <c r="O163" s="940">
        <v>60</v>
      </c>
      <c r="P163" s="934"/>
      <c r="Q163" s="934"/>
      <c r="R163" s="934"/>
      <c r="S163" s="934"/>
      <c r="T163" s="935"/>
      <c r="U163" s="685"/>
    </row>
    <row r="164" spans="1:21" ht="22.5" customHeight="1">
      <c r="A164" s="684">
        <v>150</v>
      </c>
      <c r="B164" s="686"/>
      <c r="C164" s="937" t="s">
        <v>2087</v>
      </c>
      <c r="D164" s="938" t="s">
        <v>100</v>
      </c>
      <c r="E164" s="938"/>
      <c r="F164" s="938"/>
      <c r="G164" s="938">
        <v>45</v>
      </c>
      <c r="H164" s="938">
        <v>50</v>
      </c>
      <c r="I164" s="938">
        <v>72</v>
      </c>
      <c r="J164" s="935">
        <v>82</v>
      </c>
      <c r="K164" s="938">
        <v>10</v>
      </c>
      <c r="L164" s="940">
        <v>80</v>
      </c>
      <c r="M164" s="939">
        <v>110</v>
      </c>
      <c r="N164" s="936">
        <f t="shared" si="3"/>
        <v>8800</v>
      </c>
      <c r="O164" s="940">
        <v>80</v>
      </c>
      <c r="P164" s="934"/>
      <c r="Q164" s="934"/>
      <c r="R164" s="934"/>
      <c r="S164" s="934"/>
      <c r="T164" s="935"/>
      <c r="U164" s="685"/>
    </row>
    <row r="165" spans="1:21" ht="22.5" customHeight="1">
      <c r="A165" s="684">
        <v>151</v>
      </c>
      <c r="B165" s="686"/>
      <c r="C165" s="937" t="s">
        <v>2088</v>
      </c>
      <c r="D165" s="938" t="s">
        <v>100</v>
      </c>
      <c r="E165" s="938"/>
      <c r="F165" s="938"/>
      <c r="G165" s="938">
        <v>33</v>
      </c>
      <c r="H165" s="938">
        <v>10</v>
      </c>
      <c r="I165" s="938">
        <v>45</v>
      </c>
      <c r="J165" s="935">
        <v>60</v>
      </c>
      <c r="K165" s="938">
        <v>15</v>
      </c>
      <c r="L165" s="940">
        <v>50</v>
      </c>
      <c r="M165" s="939">
        <v>110</v>
      </c>
      <c r="N165" s="936">
        <f t="shared" si="3"/>
        <v>5500</v>
      </c>
      <c r="O165" s="940">
        <v>50</v>
      </c>
      <c r="P165" s="934"/>
      <c r="Q165" s="934"/>
      <c r="R165" s="934"/>
      <c r="S165" s="934"/>
      <c r="T165" s="935"/>
      <c r="U165" s="685"/>
    </row>
    <row r="166" spans="1:21" ht="22.5" customHeight="1">
      <c r="A166" s="684">
        <v>152</v>
      </c>
      <c r="B166" s="686"/>
      <c r="C166" s="937" t="s">
        <v>2089</v>
      </c>
      <c r="D166" s="938" t="s">
        <v>100</v>
      </c>
      <c r="E166" s="938"/>
      <c r="F166" s="938"/>
      <c r="G166" s="938">
        <v>11</v>
      </c>
      <c r="H166" s="938">
        <v>40</v>
      </c>
      <c r="I166" s="938">
        <v>45</v>
      </c>
      <c r="J166" s="935">
        <v>65</v>
      </c>
      <c r="K166" s="938">
        <v>20</v>
      </c>
      <c r="L166" s="940">
        <v>50</v>
      </c>
      <c r="M166" s="939">
        <v>110</v>
      </c>
      <c r="N166" s="936">
        <f t="shared" si="3"/>
        <v>5500</v>
      </c>
      <c r="O166" s="940">
        <v>50</v>
      </c>
      <c r="P166" s="934"/>
      <c r="Q166" s="934"/>
      <c r="R166" s="934"/>
      <c r="S166" s="934"/>
      <c r="T166" s="935"/>
      <c r="U166" s="685"/>
    </row>
    <row r="167" spans="1:21" ht="22.5" customHeight="1">
      <c r="A167" s="684">
        <v>153</v>
      </c>
      <c r="B167" s="686"/>
      <c r="C167" s="937" t="s">
        <v>2090</v>
      </c>
      <c r="D167" s="938" t="s">
        <v>100</v>
      </c>
      <c r="E167" s="938"/>
      <c r="F167" s="938"/>
      <c r="G167" s="938">
        <v>7</v>
      </c>
      <c r="H167" s="938">
        <v>25</v>
      </c>
      <c r="I167" s="938">
        <v>45</v>
      </c>
      <c r="J167" s="935">
        <v>67</v>
      </c>
      <c r="K167" s="938">
        <v>22</v>
      </c>
      <c r="L167" s="940">
        <v>50</v>
      </c>
      <c r="M167" s="939">
        <v>110</v>
      </c>
      <c r="N167" s="936">
        <f t="shared" si="3"/>
        <v>5500</v>
      </c>
      <c r="O167" s="940">
        <v>50</v>
      </c>
      <c r="P167" s="934"/>
      <c r="Q167" s="934"/>
      <c r="R167" s="934"/>
      <c r="S167" s="934"/>
      <c r="T167" s="935"/>
      <c r="U167" s="685"/>
    </row>
    <row r="168" spans="1:21" ht="22.5" customHeight="1">
      <c r="A168" s="684">
        <v>154</v>
      </c>
      <c r="B168" s="686"/>
      <c r="C168" s="937" t="s">
        <v>2091</v>
      </c>
      <c r="D168" s="938" t="s">
        <v>100</v>
      </c>
      <c r="E168" s="938"/>
      <c r="F168" s="938"/>
      <c r="G168" s="938">
        <v>7</v>
      </c>
      <c r="H168" s="938">
        <v>15</v>
      </c>
      <c r="I168" s="938">
        <v>45</v>
      </c>
      <c r="J168" s="935">
        <v>50</v>
      </c>
      <c r="K168" s="938">
        <v>5</v>
      </c>
      <c r="L168" s="940">
        <v>50</v>
      </c>
      <c r="M168" s="939">
        <v>110</v>
      </c>
      <c r="N168" s="936">
        <f t="shared" si="3"/>
        <v>5500</v>
      </c>
      <c r="O168" s="940">
        <v>50</v>
      </c>
      <c r="P168" s="934"/>
      <c r="Q168" s="934"/>
      <c r="R168" s="934"/>
      <c r="S168" s="934"/>
      <c r="T168" s="935"/>
      <c r="U168" s="685"/>
    </row>
    <row r="169" spans="1:21" ht="22.5" customHeight="1">
      <c r="A169" s="684">
        <v>155</v>
      </c>
      <c r="B169" s="686"/>
      <c r="C169" s="937" t="s">
        <v>2092</v>
      </c>
      <c r="D169" s="938" t="s">
        <v>100</v>
      </c>
      <c r="E169" s="938"/>
      <c r="F169" s="938"/>
      <c r="G169" s="938">
        <v>27</v>
      </c>
      <c r="H169" s="938">
        <v>5</v>
      </c>
      <c r="I169" s="938">
        <v>9</v>
      </c>
      <c r="J169" s="935">
        <v>9</v>
      </c>
      <c r="K169" s="938">
        <v>0</v>
      </c>
      <c r="L169" s="940">
        <v>10</v>
      </c>
      <c r="M169" s="939">
        <v>2500</v>
      </c>
      <c r="N169" s="936">
        <f t="shared" si="3"/>
        <v>25000</v>
      </c>
      <c r="O169" s="940">
        <v>10</v>
      </c>
      <c r="P169" s="934"/>
      <c r="Q169" s="934"/>
      <c r="R169" s="934"/>
      <c r="S169" s="934"/>
      <c r="T169" s="935"/>
      <c r="U169" s="685"/>
    </row>
    <row r="170" spans="1:21" ht="22.5" customHeight="1">
      <c r="A170" s="684">
        <v>156</v>
      </c>
      <c r="B170" s="686"/>
      <c r="C170" s="937" t="s">
        <v>2093</v>
      </c>
      <c r="D170" s="938" t="s">
        <v>34</v>
      </c>
      <c r="E170" s="938">
        <v>1</v>
      </c>
      <c r="F170" s="938"/>
      <c r="G170" s="938">
        <v>105</v>
      </c>
      <c r="H170" s="938">
        <v>108</v>
      </c>
      <c r="I170" s="938">
        <v>108</v>
      </c>
      <c r="J170" s="935">
        <v>133</v>
      </c>
      <c r="K170" s="938">
        <v>25</v>
      </c>
      <c r="L170" s="940">
        <v>100</v>
      </c>
      <c r="M170" s="939">
        <v>2550</v>
      </c>
      <c r="N170" s="936">
        <f t="shared" si="3"/>
        <v>255000</v>
      </c>
      <c r="O170" s="934">
        <v>50</v>
      </c>
      <c r="P170" s="934">
        <v>50</v>
      </c>
      <c r="Q170" s="934"/>
      <c r="R170" s="934"/>
      <c r="S170" s="934"/>
      <c r="T170" s="935"/>
      <c r="U170" s="685"/>
    </row>
    <row r="171" spans="1:21" ht="22.5" customHeight="1">
      <c r="A171" s="684">
        <v>157</v>
      </c>
      <c r="B171" s="686"/>
      <c r="C171" s="937" t="s">
        <v>2094</v>
      </c>
      <c r="D171" s="938" t="s">
        <v>34</v>
      </c>
      <c r="E171" s="938"/>
      <c r="F171" s="938"/>
      <c r="G171" s="938">
        <v>27</v>
      </c>
      <c r="H171" s="938">
        <v>53</v>
      </c>
      <c r="I171" s="938">
        <v>27</v>
      </c>
      <c r="J171" s="935">
        <v>30</v>
      </c>
      <c r="K171" s="938">
        <v>3</v>
      </c>
      <c r="L171" s="940">
        <v>10</v>
      </c>
      <c r="M171" s="939">
        <v>2550</v>
      </c>
      <c r="N171" s="936">
        <f t="shared" si="3"/>
        <v>25500</v>
      </c>
      <c r="O171" s="934">
        <v>10</v>
      </c>
      <c r="P171" s="934"/>
      <c r="Q171" s="934"/>
      <c r="R171" s="934"/>
      <c r="S171" s="934"/>
      <c r="T171" s="935"/>
      <c r="U171" s="685"/>
    </row>
    <row r="172" spans="1:21" ht="22.5" customHeight="1">
      <c r="A172" s="684">
        <v>158</v>
      </c>
      <c r="B172" s="686"/>
      <c r="C172" s="937" t="s">
        <v>2095</v>
      </c>
      <c r="D172" s="938" t="s">
        <v>100</v>
      </c>
      <c r="E172" s="938">
        <v>1</v>
      </c>
      <c r="F172" s="938"/>
      <c r="G172" s="938">
        <v>50</v>
      </c>
      <c r="H172" s="938">
        <v>120</v>
      </c>
      <c r="I172" s="938">
        <v>90</v>
      </c>
      <c r="J172" s="935">
        <v>120</v>
      </c>
      <c r="K172" s="938">
        <v>30</v>
      </c>
      <c r="L172" s="940">
        <v>100</v>
      </c>
      <c r="M172" s="939">
        <v>2247</v>
      </c>
      <c r="N172" s="936">
        <f t="shared" si="3"/>
        <v>224700</v>
      </c>
      <c r="O172" s="934">
        <v>50</v>
      </c>
      <c r="P172" s="934">
        <v>50</v>
      </c>
      <c r="Q172" s="934"/>
      <c r="R172" s="934"/>
      <c r="S172" s="934"/>
      <c r="T172" s="935"/>
      <c r="U172" s="685"/>
    </row>
    <row r="173" spans="1:21" ht="22.5" customHeight="1">
      <c r="A173" s="684">
        <v>159</v>
      </c>
      <c r="B173" s="686"/>
      <c r="C173" s="937" t="s">
        <v>2096</v>
      </c>
      <c r="D173" s="938" t="s">
        <v>199</v>
      </c>
      <c r="E173" s="938"/>
      <c r="F173" s="938"/>
      <c r="G173" s="938">
        <v>15</v>
      </c>
      <c r="H173" s="938">
        <v>17</v>
      </c>
      <c r="I173" s="938">
        <v>45</v>
      </c>
      <c r="J173" s="935">
        <v>62</v>
      </c>
      <c r="K173" s="938">
        <v>17</v>
      </c>
      <c r="L173" s="940">
        <v>20</v>
      </c>
      <c r="M173" s="939">
        <v>1177</v>
      </c>
      <c r="N173" s="936">
        <f t="shared" si="3"/>
        <v>23540</v>
      </c>
      <c r="O173" s="934">
        <v>20</v>
      </c>
      <c r="P173" s="934"/>
      <c r="Q173" s="934"/>
      <c r="R173" s="934"/>
      <c r="S173" s="934"/>
      <c r="T173" s="935"/>
      <c r="U173" s="685"/>
    </row>
    <row r="174" spans="1:21" ht="22.5" customHeight="1">
      <c r="A174" s="684">
        <v>160</v>
      </c>
      <c r="B174" s="686"/>
      <c r="C174" s="937" t="s">
        <v>2097</v>
      </c>
      <c r="D174" s="938" t="s">
        <v>100</v>
      </c>
      <c r="E174" s="938"/>
      <c r="F174" s="938"/>
      <c r="G174" s="938">
        <v>0</v>
      </c>
      <c r="H174" s="938">
        <v>0</v>
      </c>
      <c r="I174" s="938">
        <v>135</v>
      </c>
      <c r="J174" s="935">
        <v>135</v>
      </c>
      <c r="K174" s="938">
        <v>0</v>
      </c>
      <c r="L174" s="940">
        <v>150</v>
      </c>
      <c r="M174" s="939">
        <v>650</v>
      </c>
      <c r="N174" s="936">
        <f t="shared" si="3"/>
        <v>97500</v>
      </c>
      <c r="O174" s="934">
        <v>100</v>
      </c>
      <c r="P174" s="934">
        <v>50</v>
      </c>
      <c r="Q174" s="934"/>
      <c r="R174" s="934"/>
      <c r="S174" s="934"/>
      <c r="T174" s="935"/>
      <c r="U174" s="685"/>
    </row>
    <row r="175" spans="1:21" ht="22.5" customHeight="1">
      <c r="A175" s="684">
        <v>161</v>
      </c>
      <c r="B175" s="686"/>
      <c r="C175" s="937" t="s">
        <v>2098</v>
      </c>
      <c r="D175" s="938" t="s">
        <v>100</v>
      </c>
      <c r="E175" s="938"/>
      <c r="F175" s="938"/>
      <c r="G175" s="938">
        <v>0</v>
      </c>
      <c r="H175" s="938">
        <v>0</v>
      </c>
      <c r="I175" s="938">
        <v>1</v>
      </c>
      <c r="J175" s="935">
        <v>0.9</v>
      </c>
      <c r="K175" s="938">
        <v>0</v>
      </c>
      <c r="L175" s="940">
        <v>1</v>
      </c>
      <c r="M175" s="939">
        <v>5671</v>
      </c>
      <c r="N175" s="936">
        <f t="shared" si="3"/>
        <v>5671</v>
      </c>
      <c r="O175" s="938">
        <v>1</v>
      </c>
      <c r="P175" s="934"/>
      <c r="Q175" s="934"/>
      <c r="R175" s="934"/>
      <c r="S175" s="934"/>
      <c r="T175" s="935"/>
      <c r="U175" s="685"/>
    </row>
    <row r="176" spans="1:21" ht="22.5" customHeight="1">
      <c r="A176" s="684">
        <v>162</v>
      </c>
      <c r="B176" s="686"/>
      <c r="C176" s="937" t="s">
        <v>2099</v>
      </c>
      <c r="D176" s="938" t="s">
        <v>100</v>
      </c>
      <c r="E176" s="938"/>
      <c r="F176" s="938"/>
      <c r="G176" s="938">
        <v>0</v>
      </c>
      <c r="H176" s="938">
        <v>0</v>
      </c>
      <c r="I176" s="938">
        <v>1</v>
      </c>
      <c r="J176" s="935">
        <v>0.9</v>
      </c>
      <c r="K176" s="938">
        <v>0</v>
      </c>
      <c r="L176" s="940">
        <v>1</v>
      </c>
      <c r="M176" s="939">
        <v>5671</v>
      </c>
      <c r="N176" s="936">
        <f t="shared" si="3"/>
        <v>5671</v>
      </c>
      <c r="O176" s="938">
        <v>1</v>
      </c>
      <c r="P176" s="934"/>
      <c r="Q176" s="934"/>
      <c r="R176" s="934"/>
      <c r="S176" s="934"/>
      <c r="T176" s="935"/>
      <c r="U176" s="685"/>
    </row>
    <row r="177" spans="1:21" ht="22.5" customHeight="1">
      <c r="A177" s="684">
        <v>163</v>
      </c>
      <c r="B177" s="686"/>
      <c r="C177" s="937" t="s">
        <v>2100</v>
      </c>
      <c r="D177" s="938" t="s">
        <v>100</v>
      </c>
      <c r="E177" s="938"/>
      <c r="F177" s="938"/>
      <c r="G177" s="938"/>
      <c r="H177" s="938"/>
      <c r="I177" s="938">
        <v>5</v>
      </c>
      <c r="J177" s="935">
        <v>4.5</v>
      </c>
      <c r="K177" s="938"/>
      <c r="L177" s="940">
        <v>5</v>
      </c>
      <c r="M177" s="939">
        <v>1800</v>
      </c>
      <c r="N177" s="936">
        <f t="shared" si="3"/>
        <v>9000</v>
      </c>
      <c r="O177" s="938">
        <v>5</v>
      </c>
      <c r="P177" s="934"/>
      <c r="Q177" s="934"/>
      <c r="R177" s="934"/>
      <c r="S177" s="934"/>
      <c r="T177" s="935"/>
      <c r="U177" s="685"/>
    </row>
    <row r="178" spans="1:21" ht="22.5" customHeight="1">
      <c r="A178" s="684">
        <v>164</v>
      </c>
      <c r="B178" s="686"/>
      <c r="C178" s="937" t="s">
        <v>2101</v>
      </c>
      <c r="D178" s="938" t="s">
        <v>100</v>
      </c>
      <c r="E178" s="938"/>
      <c r="F178" s="938"/>
      <c r="G178" s="938"/>
      <c r="H178" s="938"/>
      <c r="I178" s="938">
        <v>36</v>
      </c>
      <c r="J178" s="935">
        <v>36</v>
      </c>
      <c r="K178" s="938"/>
      <c r="L178" s="940">
        <v>40</v>
      </c>
      <c r="M178" s="939">
        <v>1800</v>
      </c>
      <c r="N178" s="936">
        <f t="shared" si="3"/>
        <v>72000</v>
      </c>
      <c r="O178" s="938">
        <v>20</v>
      </c>
      <c r="P178" s="934">
        <v>20</v>
      </c>
      <c r="Q178" s="934"/>
      <c r="R178" s="934"/>
      <c r="S178" s="934"/>
      <c r="T178" s="935"/>
      <c r="U178" s="685"/>
    </row>
    <row r="179" spans="1:21" ht="22.5" customHeight="1">
      <c r="A179" s="684">
        <v>165</v>
      </c>
      <c r="B179" s="686"/>
      <c r="C179" s="937" t="s">
        <v>2102</v>
      </c>
      <c r="D179" s="938" t="s">
        <v>100</v>
      </c>
      <c r="E179" s="938"/>
      <c r="F179" s="938"/>
      <c r="G179" s="938"/>
      <c r="H179" s="938"/>
      <c r="I179" s="938">
        <v>9</v>
      </c>
      <c r="J179" s="935">
        <v>9</v>
      </c>
      <c r="K179" s="938"/>
      <c r="L179" s="940">
        <v>10</v>
      </c>
      <c r="M179" s="939">
        <v>1800</v>
      </c>
      <c r="N179" s="936">
        <f t="shared" si="3"/>
        <v>18000</v>
      </c>
      <c r="O179" s="938">
        <v>10</v>
      </c>
      <c r="P179" s="934"/>
      <c r="Q179" s="934"/>
      <c r="R179" s="934"/>
      <c r="S179" s="934"/>
      <c r="T179" s="935"/>
      <c r="U179" s="685"/>
    </row>
    <row r="180" spans="1:21" ht="22.5" customHeight="1">
      <c r="A180" s="684">
        <v>166</v>
      </c>
      <c r="B180" s="686"/>
      <c r="C180" s="937" t="s">
        <v>2103</v>
      </c>
      <c r="D180" s="938" t="s">
        <v>100</v>
      </c>
      <c r="E180" s="938"/>
      <c r="F180" s="938"/>
      <c r="G180" s="938">
        <v>0</v>
      </c>
      <c r="H180" s="938">
        <v>0</v>
      </c>
      <c r="I180" s="938">
        <v>9</v>
      </c>
      <c r="J180" s="935">
        <v>9</v>
      </c>
      <c r="K180" s="938">
        <v>0</v>
      </c>
      <c r="L180" s="940">
        <v>10</v>
      </c>
      <c r="M180" s="939">
        <v>1500</v>
      </c>
      <c r="N180" s="936">
        <f t="shared" si="3"/>
        <v>15000</v>
      </c>
      <c r="O180" s="938">
        <v>10</v>
      </c>
      <c r="P180" s="934"/>
      <c r="Q180" s="934"/>
      <c r="R180" s="934"/>
      <c r="S180" s="934"/>
      <c r="T180" s="935"/>
      <c r="U180" s="685"/>
    </row>
    <row r="181" spans="1:21" ht="22.5" customHeight="1">
      <c r="A181" s="684">
        <v>167</v>
      </c>
      <c r="B181" s="686"/>
      <c r="C181" s="937" t="s">
        <v>2104</v>
      </c>
      <c r="D181" s="938" t="s">
        <v>100</v>
      </c>
      <c r="E181" s="938"/>
      <c r="F181" s="938"/>
      <c r="G181" s="938"/>
      <c r="H181" s="938"/>
      <c r="I181" s="938">
        <v>9</v>
      </c>
      <c r="J181" s="935">
        <v>9</v>
      </c>
      <c r="K181" s="938"/>
      <c r="L181" s="940">
        <v>10</v>
      </c>
      <c r="M181" s="939">
        <v>1800</v>
      </c>
      <c r="N181" s="936">
        <f t="shared" si="3"/>
        <v>18000</v>
      </c>
      <c r="O181" s="938">
        <v>10</v>
      </c>
      <c r="P181" s="934"/>
      <c r="Q181" s="934"/>
      <c r="R181" s="934"/>
      <c r="S181" s="934"/>
      <c r="T181" s="935"/>
      <c r="U181" s="685"/>
    </row>
    <row r="182" spans="1:21" ht="22.5" customHeight="1">
      <c r="A182" s="684">
        <v>168</v>
      </c>
      <c r="B182" s="686"/>
      <c r="C182" s="937" t="s">
        <v>2105</v>
      </c>
      <c r="D182" s="938" t="s">
        <v>100</v>
      </c>
      <c r="E182" s="938"/>
      <c r="F182" s="938"/>
      <c r="G182" s="938">
        <v>0</v>
      </c>
      <c r="H182" s="938">
        <v>0</v>
      </c>
      <c r="I182" s="938">
        <v>2</v>
      </c>
      <c r="J182" s="935">
        <v>1.8</v>
      </c>
      <c r="K182" s="938">
        <v>0</v>
      </c>
      <c r="L182" s="940">
        <v>1</v>
      </c>
      <c r="M182" s="939">
        <v>6848</v>
      </c>
      <c r="N182" s="936">
        <f t="shared" si="3"/>
        <v>6848</v>
      </c>
      <c r="O182" s="940">
        <v>1</v>
      </c>
      <c r="P182" s="934"/>
      <c r="Q182" s="938"/>
      <c r="R182" s="934"/>
      <c r="S182" s="934"/>
      <c r="T182" s="935"/>
      <c r="U182" s="685"/>
    </row>
    <row r="183" spans="1:21" ht="22.5" customHeight="1">
      <c r="A183" s="684">
        <v>169</v>
      </c>
      <c r="B183" s="686"/>
      <c r="C183" s="937" t="s">
        <v>2106</v>
      </c>
      <c r="D183" s="938" t="s">
        <v>100</v>
      </c>
      <c r="E183" s="938"/>
      <c r="F183" s="938"/>
      <c r="G183" s="938">
        <v>0</v>
      </c>
      <c r="H183" s="938">
        <v>0</v>
      </c>
      <c r="I183" s="938">
        <v>2</v>
      </c>
      <c r="J183" s="935">
        <v>1.8</v>
      </c>
      <c r="K183" s="938">
        <v>0</v>
      </c>
      <c r="L183" s="940">
        <v>1</v>
      </c>
      <c r="M183" s="939">
        <v>6848</v>
      </c>
      <c r="N183" s="936">
        <f t="shared" si="3"/>
        <v>6848</v>
      </c>
      <c r="O183" s="940">
        <v>1</v>
      </c>
      <c r="P183" s="934"/>
      <c r="Q183" s="938"/>
      <c r="R183" s="934"/>
      <c r="S183" s="934"/>
      <c r="T183" s="935"/>
      <c r="U183" s="685"/>
    </row>
    <row r="184" spans="1:21" ht="22.5" customHeight="1">
      <c r="A184" s="684">
        <v>170</v>
      </c>
      <c r="B184" s="686"/>
      <c r="C184" s="937" t="s">
        <v>2107</v>
      </c>
      <c r="D184" s="938" t="s">
        <v>100</v>
      </c>
      <c r="E184" s="938"/>
      <c r="F184" s="938"/>
      <c r="G184" s="938">
        <v>0</v>
      </c>
      <c r="H184" s="938">
        <v>0</v>
      </c>
      <c r="I184" s="938">
        <v>2</v>
      </c>
      <c r="J184" s="935">
        <v>1.8</v>
      </c>
      <c r="K184" s="938">
        <v>0</v>
      </c>
      <c r="L184" s="940">
        <v>1</v>
      </c>
      <c r="M184" s="939">
        <v>6848</v>
      </c>
      <c r="N184" s="936">
        <f t="shared" si="3"/>
        <v>6848</v>
      </c>
      <c r="O184" s="940">
        <v>1</v>
      </c>
      <c r="P184" s="934"/>
      <c r="Q184" s="938"/>
      <c r="R184" s="934"/>
      <c r="S184" s="934"/>
      <c r="T184" s="935"/>
      <c r="U184" s="685"/>
    </row>
    <row r="185" spans="1:21" ht="22.5" customHeight="1">
      <c r="A185" s="684">
        <v>171</v>
      </c>
      <c r="B185" s="686"/>
      <c r="C185" s="937" t="s">
        <v>2108</v>
      </c>
      <c r="D185" s="938" t="s">
        <v>100</v>
      </c>
      <c r="E185" s="938"/>
      <c r="F185" s="938"/>
      <c r="G185" s="938">
        <v>0</v>
      </c>
      <c r="H185" s="938">
        <v>0</v>
      </c>
      <c r="I185" s="938">
        <v>2</v>
      </c>
      <c r="J185" s="935">
        <v>1.8</v>
      </c>
      <c r="K185" s="938">
        <v>0</v>
      </c>
      <c r="L185" s="940">
        <v>1</v>
      </c>
      <c r="M185" s="939">
        <v>6848</v>
      </c>
      <c r="N185" s="936">
        <f t="shared" si="3"/>
        <v>6848</v>
      </c>
      <c r="O185" s="940">
        <v>1</v>
      </c>
      <c r="P185" s="934"/>
      <c r="Q185" s="938"/>
      <c r="R185" s="934"/>
      <c r="S185" s="934"/>
      <c r="T185" s="935"/>
      <c r="U185" s="685"/>
    </row>
    <row r="186" spans="1:21" ht="22.5" customHeight="1">
      <c r="A186" s="684">
        <v>172</v>
      </c>
      <c r="B186" s="686"/>
      <c r="C186" s="937" t="s">
        <v>2109</v>
      </c>
      <c r="D186" s="938" t="s">
        <v>34</v>
      </c>
      <c r="E186" s="938"/>
      <c r="F186" s="938"/>
      <c r="G186" s="938">
        <v>0</v>
      </c>
      <c r="H186" s="938">
        <v>0</v>
      </c>
      <c r="I186" s="938">
        <v>1</v>
      </c>
      <c r="J186" s="935">
        <v>0.9</v>
      </c>
      <c r="K186" s="938">
        <v>0</v>
      </c>
      <c r="L186" s="940">
        <v>1</v>
      </c>
      <c r="M186" s="939">
        <v>66480</v>
      </c>
      <c r="N186" s="936">
        <f t="shared" si="3"/>
        <v>66480</v>
      </c>
      <c r="O186" s="940">
        <v>1</v>
      </c>
      <c r="P186" s="934"/>
      <c r="Q186" s="938"/>
      <c r="R186" s="934"/>
      <c r="S186" s="934"/>
      <c r="T186" s="935"/>
      <c r="U186" s="685"/>
    </row>
    <row r="187" spans="1:21" ht="22.5" customHeight="1">
      <c r="A187" s="684">
        <v>173</v>
      </c>
      <c r="B187" s="686"/>
      <c r="C187" s="937" t="s">
        <v>2110</v>
      </c>
      <c r="D187" s="938" t="s">
        <v>34</v>
      </c>
      <c r="E187" s="938"/>
      <c r="F187" s="938"/>
      <c r="G187" s="938">
        <v>0</v>
      </c>
      <c r="H187" s="938">
        <v>0</v>
      </c>
      <c r="I187" s="938">
        <v>1</v>
      </c>
      <c r="J187" s="935">
        <v>0.9</v>
      </c>
      <c r="K187" s="938">
        <v>0</v>
      </c>
      <c r="L187" s="940">
        <v>1</v>
      </c>
      <c r="M187" s="939">
        <v>72960</v>
      </c>
      <c r="N187" s="936">
        <f t="shared" si="3"/>
        <v>72960</v>
      </c>
      <c r="O187" s="940">
        <v>1</v>
      </c>
      <c r="P187" s="934"/>
      <c r="Q187" s="938"/>
      <c r="R187" s="934"/>
      <c r="S187" s="934"/>
      <c r="T187" s="935"/>
      <c r="U187" s="685"/>
    </row>
    <row r="188" spans="1:21" ht="22.5" customHeight="1">
      <c r="A188" s="684">
        <v>174</v>
      </c>
      <c r="B188" s="686"/>
      <c r="C188" s="937" t="s">
        <v>2111</v>
      </c>
      <c r="D188" s="938" t="s">
        <v>34</v>
      </c>
      <c r="E188" s="938"/>
      <c r="F188" s="938"/>
      <c r="G188" s="938">
        <v>0</v>
      </c>
      <c r="H188" s="938">
        <v>0</v>
      </c>
      <c r="I188" s="938">
        <v>1</v>
      </c>
      <c r="J188" s="935">
        <v>0.9</v>
      </c>
      <c r="K188" s="938">
        <v>0</v>
      </c>
      <c r="L188" s="940">
        <v>1</v>
      </c>
      <c r="M188" s="939">
        <v>29000</v>
      </c>
      <c r="N188" s="936">
        <f t="shared" si="3"/>
        <v>29000</v>
      </c>
      <c r="O188" s="940">
        <v>1</v>
      </c>
      <c r="P188" s="934"/>
      <c r="Q188" s="938"/>
      <c r="R188" s="934"/>
      <c r="S188" s="934"/>
      <c r="T188" s="935"/>
      <c r="U188" s="685"/>
    </row>
    <row r="189" spans="1:21" ht="22.5" customHeight="1">
      <c r="A189" s="684">
        <v>175</v>
      </c>
      <c r="B189" s="686"/>
      <c r="C189" s="937" t="s">
        <v>2112</v>
      </c>
      <c r="D189" s="938" t="s">
        <v>199</v>
      </c>
      <c r="E189" s="938"/>
      <c r="F189" s="938"/>
      <c r="G189" s="938"/>
      <c r="H189" s="938">
        <v>0</v>
      </c>
      <c r="I189" s="938">
        <v>9</v>
      </c>
      <c r="J189" s="935">
        <v>9</v>
      </c>
      <c r="K189" s="938">
        <v>0</v>
      </c>
      <c r="L189" s="940">
        <v>8</v>
      </c>
      <c r="M189" s="939">
        <v>150</v>
      </c>
      <c r="N189" s="936">
        <f t="shared" si="3"/>
        <v>1200</v>
      </c>
      <c r="O189" s="934">
        <v>8</v>
      </c>
      <c r="P189" s="934"/>
      <c r="Q189" s="938"/>
      <c r="R189" s="934"/>
      <c r="S189" s="934"/>
      <c r="T189" s="935"/>
      <c r="U189" s="685"/>
    </row>
    <row r="190" spans="1:21" ht="22.5" customHeight="1">
      <c r="A190" s="684">
        <v>176</v>
      </c>
      <c r="B190" s="683"/>
      <c r="C190" s="941" t="s">
        <v>2113</v>
      </c>
      <c r="D190" s="938" t="s">
        <v>100</v>
      </c>
      <c r="E190" s="938"/>
      <c r="F190" s="938"/>
      <c r="G190" s="938"/>
      <c r="H190" s="938"/>
      <c r="I190" s="938">
        <v>9</v>
      </c>
      <c r="J190" s="935">
        <v>9</v>
      </c>
      <c r="K190" s="938">
        <v>0</v>
      </c>
      <c r="L190" s="940">
        <v>10</v>
      </c>
      <c r="M190" s="939">
        <v>300</v>
      </c>
      <c r="N190" s="936">
        <f t="shared" si="3"/>
        <v>3000</v>
      </c>
      <c r="O190" s="934">
        <v>10</v>
      </c>
      <c r="P190" s="934"/>
      <c r="Q190" s="938"/>
      <c r="R190" s="934"/>
      <c r="S190" s="934"/>
      <c r="T190" s="935"/>
      <c r="U190" s="685"/>
    </row>
    <row r="191" spans="1:21" ht="22.5" customHeight="1">
      <c r="A191" s="684">
        <v>177</v>
      </c>
      <c r="B191" s="683"/>
      <c r="C191" s="941" t="s">
        <v>2114</v>
      </c>
      <c r="D191" s="938" t="s">
        <v>199</v>
      </c>
      <c r="E191" s="938"/>
      <c r="F191" s="938"/>
      <c r="G191" s="938"/>
      <c r="H191" s="938"/>
      <c r="I191" s="938">
        <v>9</v>
      </c>
      <c r="J191" s="935">
        <v>9</v>
      </c>
      <c r="K191" s="938">
        <v>0</v>
      </c>
      <c r="L191" s="940">
        <v>5</v>
      </c>
      <c r="M191" s="939">
        <v>3500</v>
      </c>
      <c r="N191" s="936">
        <f t="shared" si="3"/>
        <v>17500</v>
      </c>
      <c r="O191" s="934">
        <v>5</v>
      </c>
      <c r="P191" s="934"/>
      <c r="Q191" s="938"/>
      <c r="R191" s="934"/>
      <c r="S191" s="934"/>
      <c r="T191" s="935"/>
      <c r="U191" s="685"/>
    </row>
    <row r="192" spans="1:21" ht="22.5" customHeight="1">
      <c r="A192" s="684"/>
      <c r="B192" s="683"/>
      <c r="C192" s="933" t="s">
        <v>2115</v>
      </c>
      <c r="D192" s="938"/>
      <c r="E192" s="938"/>
      <c r="F192" s="938"/>
      <c r="G192" s="938"/>
      <c r="H192" s="938"/>
      <c r="I192" s="938"/>
      <c r="J192" s="935"/>
      <c r="K192" s="938"/>
      <c r="L192" s="940"/>
      <c r="M192" s="939"/>
      <c r="N192" s="936"/>
      <c r="O192" s="934"/>
      <c r="P192" s="934"/>
      <c r="Q192" s="934"/>
      <c r="R192" s="934"/>
      <c r="S192" s="934"/>
      <c r="T192" s="935"/>
      <c r="U192" s="685"/>
    </row>
    <row r="193" spans="1:21" ht="22.5" customHeight="1">
      <c r="A193" s="684">
        <v>178</v>
      </c>
      <c r="B193" s="686"/>
      <c r="C193" s="941" t="s">
        <v>2116</v>
      </c>
      <c r="D193" s="938"/>
      <c r="E193" s="938"/>
      <c r="F193" s="938"/>
      <c r="G193" s="938"/>
      <c r="H193" s="938"/>
      <c r="I193" s="938"/>
      <c r="J193" s="935"/>
      <c r="K193" s="938"/>
      <c r="L193" s="940">
        <v>10</v>
      </c>
      <c r="M193" s="939">
        <v>20000</v>
      </c>
      <c r="N193" s="936">
        <f t="shared" ref="N193:N194" si="4">L193*M193</f>
        <v>200000</v>
      </c>
      <c r="O193" s="938">
        <v>5</v>
      </c>
      <c r="P193" s="934">
        <v>5</v>
      </c>
      <c r="Q193" s="934"/>
      <c r="R193" s="934"/>
      <c r="S193" s="934"/>
      <c r="T193" s="935"/>
      <c r="U193" s="685"/>
    </row>
    <row r="194" spans="1:21" ht="22.5" customHeight="1">
      <c r="A194" s="684">
        <v>179</v>
      </c>
      <c r="B194" s="686"/>
      <c r="C194" s="941" t="s">
        <v>2117</v>
      </c>
      <c r="D194" s="938"/>
      <c r="E194" s="938"/>
      <c r="F194" s="938"/>
      <c r="G194" s="938"/>
      <c r="H194" s="938"/>
      <c r="I194" s="938"/>
      <c r="J194" s="935"/>
      <c r="K194" s="938"/>
      <c r="L194" s="940">
        <v>10</v>
      </c>
      <c r="M194" s="939">
        <v>20000</v>
      </c>
      <c r="N194" s="936">
        <f t="shared" si="4"/>
        <v>200000</v>
      </c>
      <c r="O194" s="938">
        <v>5</v>
      </c>
      <c r="P194" s="934">
        <v>5</v>
      </c>
      <c r="Q194" s="934"/>
      <c r="R194" s="934"/>
      <c r="S194" s="934"/>
      <c r="T194" s="935"/>
      <c r="U194" s="685"/>
    </row>
    <row r="195" spans="1:21" ht="22.5" customHeight="1">
      <c r="A195" s="684"/>
      <c r="B195" s="686"/>
      <c r="C195" s="933" t="s">
        <v>2118</v>
      </c>
      <c r="D195" s="938"/>
      <c r="E195" s="938"/>
      <c r="F195" s="938"/>
      <c r="G195" s="938"/>
      <c r="H195" s="938"/>
      <c r="I195" s="938">
        <v>0</v>
      </c>
      <c r="J195" s="935">
        <v>0</v>
      </c>
      <c r="K195" s="938"/>
      <c r="L195" s="940"/>
      <c r="M195" s="939"/>
      <c r="N195" s="936"/>
      <c r="O195" s="934"/>
      <c r="P195" s="934"/>
      <c r="Q195" s="934"/>
      <c r="R195" s="934"/>
      <c r="S195" s="934"/>
      <c r="T195" s="935"/>
      <c r="U195" s="685"/>
    </row>
    <row r="196" spans="1:21" ht="22.5" customHeight="1">
      <c r="A196" s="684">
        <v>180</v>
      </c>
      <c r="B196" s="686"/>
      <c r="C196" s="937" t="s">
        <v>2119</v>
      </c>
      <c r="D196" s="938" t="s">
        <v>34</v>
      </c>
      <c r="E196" s="938"/>
      <c r="F196" s="938"/>
      <c r="G196" s="938">
        <v>3</v>
      </c>
      <c r="H196" s="938">
        <v>4</v>
      </c>
      <c r="I196" s="938">
        <v>9</v>
      </c>
      <c r="J196" s="935">
        <v>11</v>
      </c>
      <c r="K196" s="938">
        <v>2</v>
      </c>
      <c r="L196" s="940">
        <v>10</v>
      </c>
      <c r="M196" s="939">
        <v>4400</v>
      </c>
      <c r="N196" s="936">
        <f t="shared" ref="N196:N199" si="5">L196*M196</f>
        <v>44000</v>
      </c>
      <c r="O196" s="940">
        <v>10</v>
      </c>
      <c r="P196" s="934"/>
      <c r="Q196" s="934"/>
      <c r="R196" s="934"/>
      <c r="S196" s="934"/>
      <c r="T196" s="935"/>
      <c r="U196" s="685"/>
    </row>
    <row r="197" spans="1:21" ht="22.5" customHeight="1">
      <c r="A197" s="684">
        <v>181</v>
      </c>
      <c r="B197" s="686"/>
      <c r="C197" s="937" t="s">
        <v>2120</v>
      </c>
      <c r="D197" s="938" t="s">
        <v>34</v>
      </c>
      <c r="E197" s="938"/>
      <c r="F197" s="938"/>
      <c r="G197" s="938">
        <v>5</v>
      </c>
      <c r="H197" s="938">
        <v>6</v>
      </c>
      <c r="I197" s="938">
        <v>9</v>
      </c>
      <c r="J197" s="935">
        <v>14</v>
      </c>
      <c r="K197" s="938">
        <v>5</v>
      </c>
      <c r="L197" s="940">
        <v>10</v>
      </c>
      <c r="M197" s="939">
        <v>4800</v>
      </c>
      <c r="N197" s="936">
        <f t="shared" si="5"/>
        <v>48000</v>
      </c>
      <c r="O197" s="940">
        <v>10</v>
      </c>
      <c r="P197" s="934"/>
      <c r="Q197" s="934"/>
      <c r="R197" s="934"/>
      <c r="S197" s="934"/>
      <c r="T197" s="935"/>
      <c r="U197" s="685"/>
    </row>
    <row r="198" spans="1:21" ht="22.5" customHeight="1">
      <c r="A198" s="684">
        <v>182</v>
      </c>
      <c r="B198" s="686"/>
      <c r="C198" s="937" t="s">
        <v>2121</v>
      </c>
      <c r="D198" s="938" t="s">
        <v>411</v>
      </c>
      <c r="E198" s="938"/>
      <c r="F198" s="938"/>
      <c r="G198" s="938"/>
      <c r="H198" s="938">
        <v>0</v>
      </c>
      <c r="I198" s="938">
        <v>9</v>
      </c>
      <c r="J198" s="935">
        <v>9</v>
      </c>
      <c r="K198" s="938">
        <v>0</v>
      </c>
      <c r="L198" s="940">
        <v>10</v>
      </c>
      <c r="M198" s="939">
        <v>450</v>
      </c>
      <c r="N198" s="936">
        <f t="shared" si="5"/>
        <v>4500</v>
      </c>
      <c r="O198" s="940">
        <v>10</v>
      </c>
      <c r="P198" s="934"/>
      <c r="Q198" s="934"/>
      <c r="R198" s="934"/>
      <c r="S198" s="934"/>
      <c r="T198" s="935"/>
      <c r="U198" s="685"/>
    </row>
    <row r="199" spans="1:21" ht="22.5" customHeight="1">
      <c r="A199" s="684">
        <v>183</v>
      </c>
      <c r="B199" s="686"/>
      <c r="C199" s="937" t="s">
        <v>2122</v>
      </c>
      <c r="D199" s="938" t="s">
        <v>411</v>
      </c>
      <c r="E199" s="938"/>
      <c r="F199" s="938"/>
      <c r="G199" s="938"/>
      <c r="H199" s="938">
        <v>0</v>
      </c>
      <c r="I199" s="938">
        <v>9</v>
      </c>
      <c r="J199" s="935">
        <v>9</v>
      </c>
      <c r="K199" s="938">
        <v>0</v>
      </c>
      <c r="L199" s="940">
        <v>10</v>
      </c>
      <c r="M199" s="939">
        <v>450</v>
      </c>
      <c r="N199" s="936">
        <f t="shared" si="5"/>
        <v>4500</v>
      </c>
      <c r="O199" s="940">
        <v>10</v>
      </c>
      <c r="P199" s="934"/>
      <c r="Q199" s="934"/>
      <c r="R199" s="934"/>
      <c r="S199" s="934"/>
      <c r="T199" s="935"/>
      <c r="U199" s="685"/>
    </row>
    <row r="200" spans="1:21" ht="22.5" customHeight="1">
      <c r="A200" s="684"/>
      <c r="B200" s="686"/>
      <c r="C200" s="933" t="s">
        <v>2123</v>
      </c>
      <c r="D200" s="938"/>
      <c r="E200" s="938"/>
      <c r="F200" s="938"/>
      <c r="G200" s="938"/>
      <c r="H200" s="938"/>
      <c r="I200" s="938"/>
      <c r="J200" s="935"/>
      <c r="K200" s="938"/>
      <c r="L200" s="940"/>
      <c r="M200" s="939"/>
      <c r="N200" s="936"/>
      <c r="O200" s="934"/>
      <c r="P200" s="934"/>
      <c r="Q200" s="934"/>
      <c r="R200" s="934"/>
      <c r="S200" s="934"/>
      <c r="T200" s="935"/>
      <c r="U200" s="685"/>
    </row>
    <row r="201" spans="1:21" ht="22.5" customHeight="1">
      <c r="A201" s="680">
        <v>184</v>
      </c>
      <c r="B201" s="686"/>
      <c r="C201" s="937" t="s">
        <v>2028</v>
      </c>
      <c r="D201" s="938" t="s">
        <v>43</v>
      </c>
      <c r="E201" s="938">
        <v>1</v>
      </c>
      <c r="F201" s="938"/>
      <c r="G201" s="938"/>
      <c r="H201" s="938"/>
      <c r="I201" s="938">
        <v>27</v>
      </c>
      <c r="J201" s="935">
        <v>27</v>
      </c>
      <c r="K201" s="938">
        <v>0</v>
      </c>
      <c r="L201" s="940">
        <v>20</v>
      </c>
      <c r="M201" s="939">
        <v>12840</v>
      </c>
      <c r="N201" s="936">
        <f t="shared" ref="N201:N230" si="6">L201*M201</f>
        <v>256800</v>
      </c>
      <c r="O201" s="934">
        <v>10</v>
      </c>
      <c r="P201" s="934">
        <v>10</v>
      </c>
      <c r="Q201" s="934"/>
      <c r="R201" s="934"/>
      <c r="S201" s="934"/>
      <c r="T201" s="935"/>
      <c r="U201" s="685"/>
    </row>
    <row r="202" spans="1:21" ht="22.5" customHeight="1">
      <c r="A202" s="684">
        <v>185</v>
      </c>
      <c r="B202" s="686"/>
      <c r="C202" s="937" t="s">
        <v>2124</v>
      </c>
      <c r="D202" s="938" t="s">
        <v>34</v>
      </c>
      <c r="E202" s="938"/>
      <c r="F202" s="938"/>
      <c r="G202" s="938">
        <v>3</v>
      </c>
      <c r="H202" s="938">
        <v>20</v>
      </c>
      <c r="I202" s="938">
        <v>5</v>
      </c>
      <c r="J202" s="935">
        <v>4.5</v>
      </c>
      <c r="K202" s="938">
        <v>0</v>
      </c>
      <c r="L202" s="940">
        <v>5</v>
      </c>
      <c r="M202" s="939">
        <v>1200</v>
      </c>
      <c r="N202" s="936">
        <f t="shared" si="6"/>
        <v>6000</v>
      </c>
      <c r="O202" s="940">
        <v>5</v>
      </c>
      <c r="P202" s="934"/>
      <c r="Q202" s="934"/>
      <c r="R202" s="934"/>
      <c r="S202" s="934"/>
      <c r="T202" s="935"/>
      <c r="U202" s="685"/>
    </row>
    <row r="203" spans="1:21" ht="22.5" customHeight="1">
      <c r="A203" s="680">
        <v>186</v>
      </c>
      <c r="B203" s="686"/>
      <c r="C203" s="937" t="s">
        <v>2125</v>
      </c>
      <c r="D203" s="938" t="s">
        <v>34</v>
      </c>
      <c r="E203" s="938"/>
      <c r="F203" s="938"/>
      <c r="G203" s="938">
        <v>533</v>
      </c>
      <c r="H203" s="938">
        <v>1000</v>
      </c>
      <c r="I203" s="938">
        <v>9</v>
      </c>
      <c r="J203" s="935">
        <v>9</v>
      </c>
      <c r="K203" s="938">
        <v>0</v>
      </c>
      <c r="L203" s="940">
        <v>10</v>
      </c>
      <c r="M203" s="939">
        <v>1000</v>
      </c>
      <c r="N203" s="936">
        <f t="shared" si="6"/>
        <v>10000</v>
      </c>
      <c r="O203" s="940">
        <v>10</v>
      </c>
      <c r="P203" s="934"/>
      <c r="Q203" s="934"/>
      <c r="R203" s="934"/>
      <c r="S203" s="934"/>
      <c r="T203" s="935"/>
      <c r="U203" s="685"/>
    </row>
    <row r="204" spans="1:21" ht="22.5" customHeight="1">
      <c r="A204" s="684">
        <v>187</v>
      </c>
      <c r="B204" s="686"/>
      <c r="C204" s="937" t="s">
        <v>2126</v>
      </c>
      <c r="D204" s="938" t="s">
        <v>34</v>
      </c>
      <c r="E204" s="938"/>
      <c r="F204" s="938"/>
      <c r="G204" s="938">
        <v>175</v>
      </c>
      <c r="H204" s="938">
        <v>430</v>
      </c>
      <c r="I204" s="938">
        <v>9</v>
      </c>
      <c r="J204" s="935">
        <v>9</v>
      </c>
      <c r="K204" s="938">
        <v>0</v>
      </c>
      <c r="L204" s="940">
        <v>10</v>
      </c>
      <c r="M204" s="939">
        <v>1100</v>
      </c>
      <c r="N204" s="936">
        <f t="shared" si="6"/>
        <v>11000</v>
      </c>
      <c r="O204" s="940">
        <v>10</v>
      </c>
      <c r="P204" s="934"/>
      <c r="Q204" s="934"/>
      <c r="R204" s="934"/>
      <c r="S204" s="934"/>
      <c r="T204" s="935"/>
      <c r="U204" s="685"/>
    </row>
    <row r="205" spans="1:21" ht="22.5" customHeight="1">
      <c r="A205" s="680">
        <v>188</v>
      </c>
      <c r="B205" s="686"/>
      <c r="C205" s="937" t="s">
        <v>2127</v>
      </c>
      <c r="D205" s="938" t="s">
        <v>34</v>
      </c>
      <c r="E205" s="938"/>
      <c r="F205" s="938"/>
      <c r="G205" s="938">
        <v>3</v>
      </c>
      <c r="H205" s="938">
        <v>5</v>
      </c>
      <c r="I205" s="938">
        <v>9</v>
      </c>
      <c r="J205" s="935">
        <v>9</v>
      </c>
      <c r="K205" s="938">
        <v>0</v>
      </c>
      <c r="L205" s="940">
        <v>10</v>
      </c>
      <c r="M205" s="939">
        <v>1100</v>
      </c>
      <c r="N205" s="936">
        <f t="shared" si="6"/>
        <v>11000</v>
      </c>
      <c r="O205" s="940">
        <v>10</v>
      </c>
      <c r="P205" s="934"/>
      <c r="Q205" s="934"/>
      <c r="R205" s="934"/>
      <c r="S205" s="934"/>
      <c r="T205" s="935"/>
      <c r="U205" s="685"/>
    </row>
    <row r="206" spans="1:21" ht="22.5" customHeight="1">
      <c r="A206" s="684">
        <v>189</v>
      </c>
      <c r="B206" s="686"/>
      <c r="C206" s="937" t="s">
        <v>2128</v>
      </c>
      <c r="D206" s="938" t="s">
        <v>199</v>
      </c>
      <c r="E206" s="938"/>
      <c r="F206" s="938"/>
      <c r="G206" s="938">
        <v>3</v>
      </c>
      <c r="H206" s="938">
        <v>8</v>
      </c>
      <c r="I206" s="938">
        <v>45</v>
      </c>
      <c r="J206" s="935">
        <v>45</v>
      </c>
      <c r="K206" s="938">
        <v>0</v>
      </c>
      <c r="L206" s="940">
        <v>30</v>
      </c>
      <c r="M206" s="939">
        <v>4000</v>
      </c>
      <c r="N206" s="936">
        <f t="shared" si="6"/>
        <v>120000</v>
      </c>
      <c r="O206" s="934">
        <v>10</v>
      </c>
      <c r="P206" s="934">
        <v>10</v>
      </c>
      <c r="Q206" s="934">
        <v>10</v>
      </c>
      <c r="R206" s="934"/>
      <c r="S206" s="934"/>
      <c r="T206" s="935"/>
      <c r="U206" s="685"/>
    </row>
    <row r="207" spans="1:21" ht="22.5" customHeight="1">
      <c r="A207" s="680">
        <v>190</v>
      </c>
      <c r="B207" s="686"/>
      <c r="C207" s="937" t="s">
        <v>2129</v>
      </c>
      <c r="D207" s="938" t="s">
        <v>199</v>
      </c>
      <c r="E207" s="938"/>
      <c r="F207" s="938"/>
      <c r="G207" s="938">
        <v>3</v>
      </c>
      <c r="H207" s="938">
        <v>26</v>
      </c>
      <c r="I207" s="938">
        <v>9</v>
      </c>
      <c r="J207" s="935">
        <v>54</v>
      </c>
      <c r="K207" s="938">
        <v>45</v>
      </c>
      <c r="L207" s="940">
        <v>10</v>
      </c>
      <c r="M207" s="939">
        <v>850</v>
      </c>
      <c r="N207" s="936">
        <f t="shared" si="6"/>
        <v>8500</v>
      </c>
      <c r="O207" s="934">
        <v>10</v>
      </c>
      <c r="P207" s="934"/>
      <c r="Q207" s="934"/>
      <c r="R207" s="934"/>
      <c r="S207" s="934"/>
      <c r="T207" s="935"/>
      <c r="U207" s="685"/>
    </row>
    <row r="208" spans="1:21" ht="22.5" customHeight="1">
      <c r="A208" s="684">
        <v>191</v>
      </c>
      <c r="B208" s="686"/>
      <c r="C208" s="937" t="s">
        <v>2130</v>
      </c>
      <c r="D208" s="938" t="s">
        <v>34</v>
      </c>
      <c r="E208" s="938">
        <v>5</v>
      </c>
      <c r="F208" s="938"/>
      <c r="G208" s="938">
        <v>34</v>
      </c>
      <c r="H208" s="938">
        <v>25</v>
      </c>
      <c r="I208" s="938">
        <v>45</v>
      </c>
      <c r="J208" s="935">
        <v>65</v>
      </c>
      <c r="K208" s="938">
        <v>20</v>
      </c>
      <c r="L208" s="940">
        <v>30</v>
      </c>
      <c r="M208" s="939">
        <v>4000</v>
      </c>
      <c r="N208" s="936">
        <f t="shared" si="6"/>
        <v>120000</v>
      </c>
      <c r="O208" s="934">
        <v>20</v>
      </c>
      <c r="P208" s="934">
        <v>10</v>
      </c>
      <c r="Q208" s="934"/>
      <c r="R208" s="934"/>
      <c r="S208" s="934"/>
      <c r="T208" s="935"/>
      <c r="U208" s="685"/>
    </row>
    <row r="209" spans="1:21" ht="22.5" customHeight="1">
      <c r="A209" s="680">
        <v>192</v>
      </c>
      <c r="B209" s="686"/>
      <c r="C209" s="937" t="s">
        <v>2131</v>
      </c>
      <c r="D209" s="938" t="s">
        <v>199</v>
      </c>
      <c r="E209" s="938"/>
      <c r="F209" s="938"/>
      <c r="G209" s="938">
        <v>0</v>
      </c>
      <c r="H209" s="938">
        <v>19</v>
      </c>
      <c r="I209" s="938">
        <v>18</v>
      </c>
      <c r="J209" s="935">
        <v>29</v>
      </c>
      <c r="K209" s="938">
        <v>11</v>
      </c>
      <c r="L209" s="940">
        <v>20</v>
      </c>
      <c r="M209" s="939">
        <v>6900</v>
      </c>
      <c r="N209" s="936">
        <f t="shared" si="6"/>
        <v>138000</v>
      </c>
      <c r="O209" s="934">
        <v>20</v>
      </c>
      <c r="P209" s="934"/>
      <c r="Q209" s="934"/>
      <c r="R209" s="934"/>
      <c r="S209" s="934"/>
      <c r="T209" s="935"/>
      <c r="U209" s="685"/>
    </row>
    <row r="210" spans="1:21" ht="22.5" customHeight="1">
      <c r="A210" s="684">
        <v>193</v>
      </c>
      <c r="B210" s="686"/>
      <c r="C210" s="937" t="s">
        <v>2132</v>
      </c>
      <c r="D210" s="938" t="s">
        <v>199</v>
      </c>
      <c r="E210" s="938"/>
      <c r="F210" s="938"/>
      <c r="G210" s="938">
        <v>0</v>
      </c>
      <c r="H210" s="938">
        <v>0</v>
      </c>
      <c r="I210" s="938">
        <v>5</v>
      </c>
      <c r="J210" s="935">
        <v>6.5</v>
      </c>
      <c r="K210" s="938">
        <v>2</v>
      </c>
      <c r="L210" s="940">
        <v>5</v>
      </c>
      <c r="M210" s="939">
        <v>5200</v>
      </c>
      <c r="N210" s="936">
        <f t="shared" si="6"/>
        <v>26000</v>
      </c>
      <c r="O210" s="940">
        <v>5</v>
      </c>
      <c r="P210" s="938"/>
      <c r="Q210" s="934"/>
      <c r="R210" s="934"/>
      <c r="S210" s="934"/>
      <c r="T210" s="935"/>
      <c r="U210" s="685"/>
    </row>
    <row r="211" spans="1:21" ht="22.5" customHeight="1">
      <c r="A211" s="680">
        <v>194</v>
      </c>
      <c r="B211" s="686"/>
      <c r="C211" s="937" t="s">
        <v>2133</v>
      </c>
      <c r="D211" s="938" t="s">
        <v>199</v>
      </c>
      <c r="E211" s="938"/>
      <c r="F211" s="938"/>
      <c r="G211" s="938">
        <v>0</v>
      </c>
      <c r="H211" s="938">
        <v>0</v>
      </c>
      <c r="I211" s="938">
        <v>5</v>
      </c>
      <c r="J211" s="935">
        <v>6.5</v>
      </c>
      <c r="K211" s="938">
        <v>2</v>
      </c>
      <c r="L211" s="940">
        <v>5</v>
      </c>
      <c r="M211" s="939">
        <v>5200</v>
      </c>
      <c r="N211" s="936">
        <f t="shared" si="6"/>
        <v>26000</v>
      </c>
      <c r="O211" s="940">
        <v>5</v>
      </c>
      <c r="P211" s="938"/>
      <c r="Q211" s="934"/>
      <c r="R211" s="934"/>
      <c r="S211" s="934"/>
      <c r="T211" s="935"/>
      <c r="U211" s="685"/>
    </row>
    <row r="212" spans="1:21" ht="22.5" customHeight="1">
      <c r="A212" s="684">
        <v>195</v>
      </c>
      <c r="B212" s="686"/>
      <c r="C212" s="937" t="s">
        <v>2134</v>
      </c>
      <c r="D212" s="938" t="s">
        <v>199</v>
      </c>
      <c r="E212" s="938"/>
      <c r="F212" s="938"/>
      <c r="G212" s="938">
        <v>0</v>
      </c>
      <c r="H212" s="938">
        <v>0</v>
      </c>
      <c r="I212" s="938">
        <v>5</v>
      </c>
      <c r="J212" s="935">
        <v>5.5</v>
      </c>
      <c r="K212" s="938">
        <v>1</v>
      </c>
      <c r="L212" s="940">
        <v>5</v>
      </c>
      <c r="M212" s="939">
        <v>5200</v>
      </c>
      <c r="N212" s="936">
        <f t="shared" si="6"/>
        <v>26000</v>
      </c>
      <c r="O212" s="940">
        <v>5</v>
      </c>
      <c r="P212" s="938"/>
      <c r="Q212" s="934"/>
      <c r="R212" s="934"/>
      <c r="S212" s="934"/>
      <c r="T212" s="935"/>
      <c r="U212" s="685"/>
    </row>
    <row r="213" spans="1:21" ht="22.5" customHeight="1">
      <c r="A213" s="680">
        <v>196</v>
      </c>
      <c r="B213" s="686"/>
      <c r="C213" s="937" t="s">
        <v>2135</v>
      </c>
      <c r="D213" s="938" t="s">
        <v>199</v>
      </c>
      <c r="E213" s="938"/>
      <c r="F213" s="938"/>
      <c r="G213" s="938">
        <v>0</v>
      </c>
      <c r="H213" s="938">
        <v>0</v>
      </c>
      <c r="I213" s="938">
        <v>5</v>
      </c>
      <c r="J213" s="935">
        <v>4.5</v>
      </c>
      <c r="K213" s="938">
        <v>0</v>
      </c>
      <c r="L213" s="940">
        <v>5</v>
      </c>
      <c r="M213" s="939">
        <v>5200</v>
      </c>
      <c r="N213" s="936">
        <f t="shared" si="6"/>
        <v>26000</v>
      </c>
      <c r="O213" s="940">
        <v>5</v>
      </c>
      <c r="P213" s="938"/>
      <c r="Q213" s="934"/>
      <c r="R213" s="934"/>
      <c r="S213" s="934"/>
      <c r="T213" s="935"/>
      <c r="U213" s="685"/>
    </row>
    <row r="214" spans="1:21" ht="22.5" customHeight="1">
      <c r="A214" s="684">
        <v>197</v>
      </c>
      <c r="B214" s="686"/>
      <c r="C214" s="937" t="s">
        <v>2136</v>
      </c>
      <c r="D214" s="938" t="s">
        <v>199</v>
      </c>
      <c r="E214" s="938"/>
      <c r="F214" s="938"/>
      <c r="G214" s="938">
        <v>0</v>
      </c>
      <c r="H214" s="938">
        <v>0</v>
      </c>
      <c r="I214" s="938">
        <v>5</v>
      </c>
      <c r="J214" s="935">
        <v>4.5</v>
      </c>
      <c r="K214" s="938">
        <v>0</v>
      </c>
      <c r="L214" s="940">
        <v>5</v>
      </c>
      <c r="M214" s="939">
        <v>5200</v>
      </c>
      <c r="N214" s="936">
        <f t="shared" si="6"/>
        <v>26000</v>
      </c>
      <c r="O214" s="940">
        <v>5</v>
      </c>
      <c r="P214" s="938"/>
      <c r="Q214" s="934"/>
      <c r="R214" s="934"/>
      <c r="S214" s="934"/>
      <c r="T214" s="935"/>
      <c r="U214" s="685"/>
    </row>
    <row r="215" spans="1:21" ht="41.25" customHeight="1">
      <c r="A215" s="680">
        <v>198</v>
      </c>
      <c r="B215" s="686"/>
      <c r="C215" s="946" t="s">
        <v>2137</v>
      </c>
      <c r="D215" s="632" t="s">
        <v>199</v>
      </c>
      <c r="E215" s="632"/>
      <c r="F215" s="632"/>
      <c r="G215" s="632">
        <v>0</v>
      </c>
      <c r="H215" s="632">
        <v>0</v>
      </c>
      <c r="I215" s="632">
        <v>2</v>
      </c>
      <c r="J215" s="947">
        <v>1.8</v>
      </c>
      <c r="K215" s="632">
        <v>0</v>
      </c>
      <c r="L215" s="634">
        <v>2</v>
      </c>
      <c r="M215" s="948">
        <v>2600</v>
      </c>
      <c r="N215" s="949">
        <f t="shared" si="6"/>
        <v>5200</v>
      </c>
      <c r="O215" s="634">
        <v>2</v>
      </c>
      <c r="P215" s="938"/>
      <c r="Q215" s="934"/>
      <c r="R215" s="934"/>
      <c r="S215" s="934"/>
      <c r="T215" s="935"/>
      <c r="U215" s="685"/>
    </row>
    <row r="216" spans="1:21" s="1038" customFormat="1" ht="46.5" customHeight="1">
      <c r="A216" s="1033">
        <v>199</v>
      </c>
      <c r="B216" s="1034"/>
      <c r="C216" s="946" t="s">
        <v>2138</v>
      </c>
      <c r="D216" s="1039" t="s">
        <v>199</v>
      </c>
      <c r="E216" s="1039"/>
      <c r="F216" s="1039"/>
      <c r="G216" s="1039">
        <v>0</v>
      </c>
      <c r="H216" s="1039">
        <v>0</v>
      </c>
      <c r="I216" s="1039">
        <v>2</v>
      </c>
      <c r="J216" s="1040">
        <v>1.8</v>
      </c>
      <c r="K216" s="1039">
        <v>0</v>
      </c>
      <c r="L216" s="1041">
        <v>2</v>
      </c>
      <c r="M216" s="1042">
        <v>3000</v>
      </c>
      <c r="N216" s="1043">
        <f t="shared" si="6"/>
        <v>6000</v>
      </c>
      <c r="O216" s="1041">
        <v>2</v>
      </c>
      <c r="P216" s="1035"/>
      <c r="Q216" s="1036"/>
      <c r="R216" s="1036"/>
      <c r="S216" s="1036"/>
      <c r="T216" s="944"/>
      <c r="U216" s="1037"/>
    </row>
    <row r="217" spans="1:21" ht="42" customHeight="1">
      <c r="A217" s="680">
        <v>200</v>
      </c>
      <c r="B217" s="686"/>
      <c r="C217" s="946" t="s">
        <v>2139</v>
      </c>
      <c r="D217" s="632" t="s">
        <v>199</v>
      </c>
      <c r="E217" s="632"/>
      <c r="F217" s="632"/>
      <c r="G217" s="632">
        <v>0</v>
      </c>
      <c r="H217" s="632">
        <v>0</v>
      </c>
      <c r="I217" s="632">
        <v>2</v>
      </c>
      <c r="J217" s="947">
        <v>1.8</v>
      </c>
      <c r="K217" s="632">
        <v>0</v>
      </c>
      <c r="L217" s="634">
        <v>2</v>
      </c>
      <c r="M217" s="948">
        <v>3000</v>
      </c>
      <c r="N217" s="949">
        <f t="shared" si="6"/>
        <v>6000</v>
      </c>
      <c r="O217" s="634">
        <v>2</v>
      </c>
      <c r="P217" s="938"/>
      <c r="Q217" s="934"/>
      <c r="R217" s="934"/>
      <c r="S217" s="934"/>
      <c r="T217" s="935"/>
      <c r="U217" s="685"/>
    </row>
    <row r="218" spans="1:21" ht="22.5" customHeight="1">
      <c r="A218" s="684">
        <v>201</v>
      </c>
      <c r="B218" s="686"/>
      <c r="C218" s="937" t="s">
        <v>2140</v>
      </c>
      <c r="D218" s="938" t="s">
        <v>43</v>
      </c>
      <c r="E218" s="938"/>
      <c r="F218" s="938"/>
      <c r="G218" s="938">
        <v>0</v>
      </c>
      <c r="H218" s="938">
        <v>0</v>
      </c>
      <c r="I218" s="938">
        <v>5</v>
      </c>
      <c r="J218" s="935">
        <v>4.5</v>
      </c>
      <c r="K218" s="938">
        <v>0</v>
      </c>
      <c r="L218" s="940">
        <v>5</v>
      </c>
      <c r="M218" s="939">
        <v>6420</v>
      </c>
      <c r="N218" s="936">
        <f t="shared" si="6"/>
        <v>32100</v>
      </c>
      <c r="O218" s="940">
        <v>5</v>
      </c>
      <c r="P218" s="938"/>
      <c r="Q218" s="934"/>
      <c r="R218" s="934"/>
      <c r="S218" s="934"/>
      <c r="T218" s="935"/>
      <c r="U218" s="685"/>
    </row>
    <row r="219" spans="1:21" ht="22.5" customHeight="1">
      <c r="A219" s="680">
        <v>202</v>
      </c>
      <c r="B219" s="686"/>
      <c r="C219" s="937" t="s">
        <v>2141</v>
      </c>
      <c r="D219" s="938" t="s">
        <v>34</v>
      </c>
      <c r="E219" s="938"/>
      <c r="F219" s="938"/>
      <c r="G219" s="938">
        <v>0</v>
      </c>
      <c r="H219" s="938">
        <v>3</v>
      </c>
      <c r="I219" s="938">
        <v>9</v>
      </c>
      <c r="J219" s="935">
        <v>9</v>
      </c>
      <c r="K219" s="938">
        <v>0</v>
      </c>
      <c r="L219" s="940">
        <v>10</v>
      </c>
      <c r="M219" s="939">
        <v>6420</v>
      </c>
      <c r="N219" s="936">
        <f t="shared" si="6"/>
        <v>64200</v>
      </c>
      <c r="O219" s="940">
        <v>10</v>
      </c>
      <c r="P219" s="934"/>
      <c r="Q219" s="934"/>
      <c r="R219" s="934"/>
      <c r="S219" s="934"/>
      <c r="T219" s="935"/>
      <c r="U219" s="685"/>
    </row>
    <row r="220" spans="1:21" ht="22.5" customHeight="1">
      <c r="A220" s="684">
        <v>203</v>
      </c>
      <c r="B220" s="686"/>
      <c r="C220" s="937" t="s">
        <v>2142</v>
      </c>
      <c r="D220" s="938" t="s">
        <v>43</v>
      </c>
      <c r="E220" s="938"/>
      <c r="F220" s="938"/>
      <c r="G220" s="938"/>
      <c r="H220" s="938">
        <v>0</v>
      </c>
      <c r="I220" s="938">
        <v>1</v>
      </c>
      <c r="J220" s="935">
        <v>0.9</v>
      </c>
      <c r="K220" s="938">
        <v>0</v>
      </c>
      <c r="L220" s="940">
        <v>1</v>
      </c>
      <c r="M220" s="939">
        <v>7490</v>
      </c>
      <c r="N220" s="936">
        <f t="shared" si="6"/>
        <v>7490</v>
      </c>
      <c r="O220" s="934">
        <v>1</v>
      </c>
      <c r="P220" s="934"/>
      <c r="Q220" s="934"/>
      <c r="R220" s="934"/>
      <c r="S220" s="934"/>
      <c r="T220" s="935"/>
      <c r="U220" s="685"/>
    </row>
    <row r="221" spans="1:21" ht="22.5" customHeight="1">
      <c r="A221" s="680">
        <v>204</v>
      </c>
      <c r="B221" s="686"/>
      <c r="C221" s="937" t="s">
        <v>2143</v>
      </c>
      <c r="D221" s="938" t="s">
        <v>43</v>
      </c>
      <c r="E221" s="938"/>
      <c r="F221" s="938"/>
      <c r="G221" s="938"/>
      <c r="H221" s="938">
        <v>2</v>
      </c>
      <c r="I221" s="938">
        <v>9</v>
      </c>
      <c r="J221" s="935">
        <v>17</v>
      </c>
      <c r="K221" s="938">
        <v>8</v>
      </c>
      <c r="L221" s="940">
        <v>5</v>
      </c>
      <c r="M221" s="939">
        <v>7490</v>
      </c>
      <c r="N221" s="936">
        <f t="shared" si="6"/>
        <v>37450</v>
      </c>
      <c r="O221" s="934">
        <v>5</v>
      </c>
      <c r="P221" s="934"/>
      <c r="Q221" s="934"/>
      <c r="R221" s="934"/>
      <c r="S221" s="934"/>
      <c r="T221" s="935"/>
      <c r="U221" s="685"/>
    </row>
    <row r="222" spans="1:21" ht="22.5" customHeight="1">
      <c r="A222" s="684">
        <v>205</v>
      </c>
      <c r="B222" s="686"/>
      <c r="C222" s="937" t="s">
        <v>2144</v>
      </c>
      <c r="D222" s="938" t="s">
        <v>43</v>
      </c>
      <c r="E222" s="938"/>
      <c r="F222" s="938"/>
      <c r="G222" s="938"/>
      <c r="H222" s="938">
        <v>5</v>
      </c>
      <c r="I222" s="938">
        <v>18</v>
      </c>
      <c r="J222" s="935">
        <v>18</v>
      </c>
      <c r="K222" s="938"/>
      <c r="L222" s="940">
        <v>20</v>
      </c>
      <c r="M222" s="939">
        <v>7490</v>
      </c>
      <c r="N222" s="936">
        <f t="shared" si="6"/>
        <v>149800</v>
      </c>
      <c r="O222" s="934">
        <v>10</v>
      </c>
      <c r="P222" s="934">
        <v>10</v>
      </c>
      <c r="Q222" s="934"/>
      <c r="R222" s="934"/>
      <c r="S222" s="934"/>
      <c r="T222" s="935"/>
      <c r="U222" s="685"/>
    </row>
    <row r="223" spans="1:21" ht="22.5" customHeight="1">
      <c r="A223" s="680">
        <v>206</v>
      </c>
      <c r="B223" s="686"/>
      <c r="C223" s="937" t="s">
        <v>2145</v>
      </c>
      <c r="D223" s="938" t="s">
        <v>43</v>
      </c>
      <c r="E223" s="938"/>
      <c r="F223" s="938"/>
      <c r="G223" s="938"/>
      <c r="H223" s="938">
        <v>0</v>
      </c>
      <c r="I223" s="938">
        <v>1</v>
      </c>
      <c r="J223" s="935">
        <v>0.9</v>
      </c>
      <c r="K223" s="938">
        <v>0</v>
      </c>
      <c r="L223" s="940">
        <v>1</v>
      </c>
      <c r="M223" s="939">
        <v>7490</v>
      </c>
      <c r="N223" s="936">
        <f t="shared" si="6"/>
        <v>7490</v>
      </c>
      <c r="O223" s="934">
        <v>1</v>
      </c>
      <c r="P223" s="934"/>
      <c r="Q223" s="934"/>
      <c r="R223" s="934"/>
      <c r="S223" s="934"/>
      <c r="T223" s="935"/>
      <c r="U223" s="685"/>
    </row>
    <row r="224" spans="1:21" ht="22.5" customHeight="1">
      <c r="A224" s="684">
        <v>207</v>
      </c>
      <c r="B224" s="686"/>
      <c r="C224" s="937" t="s">
        <v>2146</v>
      </c>
      <c r="D224" s="938" t="s">
        <v>43</v>
      </c>
      <c r="E224" s="938"/>
      <c r="F224" s="938"/>
      <c r="G224" s="938"/>
      <c r="H224" s="938">
        <v>4</v>
      </c>
      <c r="I224" s="938">
        <v>45</v>
      </c>
      <c r="J224" s="935">
        <v>45</v>
      </c>
      <c r="K224" s="938"/>
      <c r="L224" s="940">
        <v>25</v>
      </c>
      <c r="M224" s="939">
        <v>7490</v>
      </c>
      <c r="N224" s="936">
        <f t="shared" si="6"/>
        <v>187250</v>
      </c>
      <c r="O224" s="934">
        <v>10</v>
      </c>
      <c r="P224" s="934">
        <v>15</v>
      </c>
      <c r="Q224" s="934"/>
      <c r="R224" s="934"/>
      <c r="S224" s="934"/>
      <c r="T224" s="935"/>
      <c r="U224" s="685"/>
    </row>
    <row r="225" spans="1:21" ht="22.5" customHeight="1">
      <c r="A225" s="680">
        <v>208</v>
      </c>
      <c r="B225" s="686"/>
      <c r="C225" s="937" t="s">
        <v>2147</v>
      </c>
      <c r="D225" s="938" t="s">
        <v>43</v>
      </c>
      <c r="E225" s="938"/>
      <c r="F225" s="938"/>
      <c r="G225" s="938"/>
      <c r="H225" s="938">
        <v>25</v>
      </c>
      <c r="I225" s="938">
        <v>54</v>
      </c>
      <c r="J225" s="935">
        <v>74</v>
      </c>
      <c r="K225" s="938">
        <v>20</v>
      </c>
      <c r="L225" s="940">
        <v>30</v>
      </c>
      <c r="M225" s="939">
        <v>7490</v>
      </c>
      <c r="N225" s="936">
        <f t="shared" si="6"/>
        <v>224700</v>
      </c>
      <c r="O225" s="934">
        <v>15</v>
      </c>
      <c r="P225" s="934">
        <v>15</v>
      </c>
      <c r="Q225" s="934"/>
      <c r="R225" s="934"/>
      <c r="S225" s="934"/>
      <c r="T225" s="935"/>
      <c r="U225" s="685"/>
    </row>
    <row r="226" spans="1:21" ht="22.5" customHeight="1">
      <c r="A226" s="684">
        <v>209</v>
      </c>
      <c r="B226" s="686"/>
      <c r="C226" s="937" t="s">
        <v>2148</v>
      </c>
      <c r="D226" s="938" t="s">
        <v>43</v>
      </c>
      <c r="E226" s="938"/>
      <c r="F226" s="938"/>
      <c r="G226" s="938"/>
      <c r="H226" s="938">
        <v>0</v>
      </c>
      <c r="I226" s="938">
        <v>9</v>
      </c>
      <c r="J226" s="935">
        <v>11</v>
      </c>
      <c r="K226" s="938">
        <v>2</v>
      </c>
      <c r="L226" s="940">
        <v>1</v>
      </c>
      <c r="M226" s="939">
        <v>7490</v>
      </c>
      <c r="N226" s="936">
        <f t="shared" si="6"/>
        <v>7490</v>
      </c>
      <c r="O226" s="934">
        <v>1</v>
      </c>
      <c r="P226" s="934"/>
      <c r="Q226" s="934"/>
      <c r="R226" s="934"/>
      <c r="S226" s="934"/>
      <c r="T226" s="935"/>
      <c r="U226" s="685"/>
    </row>
    <row r="227" spans="1:21" ht="22.5" customHeight="1">
      <c r="A227" s="680">
        <v>210</v>
      </c>
      <c r="B227" s="686"/>
      <c r="C227" s="937" t="s">
        <v>2149</v>
      </c>
      <c r="D227" s="938" t="s">
        <v>43</v>
      </c>
      <c r="E227" s="938"/>
      <c r="F227" s="938"/>
      <c r="G227" s="938"/>
      <c r="H227" s="938">
        <v>5</v>
      </c>
      <c r="I227" s="938">
        <v>9</v>
      </c>
      <c r="J227" s="935">
        <v>11</v>
      </c>
      <c r="K227" s="938">
        <v>2</v>
      </c>
      <c r="L227" s="940">
        <v>10</v>
      </c>
      <c r="M227" s="939">
        <v>7490</v>
      </c>
      <c r="N227" s="936">
        <f t="shared" si="6"/>
        <v>74900</v>
      </c>
      <c r="O227" s="934">
        <v>10</v>
      </c>
      <c r="P227" s="934"/>
      <c r="Q227" s="934"/>
      <c r="R227" s="934"/>
      <c r="S227" s="934"/>
      <c r="T227" s="935"/>
      <c r="U227" s="685"/>
    </row>
    <row r="228" spans="1:21" ht="22.5" customHeight="1">
      <c r="A228" s="684">
        <v>211</v>
      </c>
      <c r="B228" s="686"/>
      <c r="C228" s="937" t="s">
        <v>2150</v>
      </c>
      <c r="D228" s="938" t="s">
        <v>43</v>
      </c>
      <c r="E228" s="938"/>
      <c r="F228" s="938"/>
      <c r="G228" s="938"/>
      <c r="H228" s="938">
        <v>12</v>
      </c>
      <c r="I228" s="938">
        <v>27</v>
      </c>
      <c r="J228" s="935">
        <v>56</v>
      </c>
      <c r="K228" s="938">
        <v>29</v>
      </c>
      <c r="L228" s="940">
        <v>20</v>
      </c>
      <c r="M228" s="939">
        <v>7490</v>
      </c>
      <c r="N228" s="936">
        <f t="shared" si="6"/>
        <v>149800</v>
      </c>
      <c r="O228" s="934">
        <v>20</v>
      </c>
      <c r="P228" s="934"/>
      <c r="Q228" s="934"/>
      <c r="R228" s="934"/>
      <c r="S228" s="934"/>
      <c r="T228" s="935"/>
      <c r="U228" s="685"/>
    </row>
    <row r="229" spans="1:21" ht="22.5" customHeight="1">
      <c r="A229" s="680">
        <v>212</v>
      </c>
      <c r="B229" s="686"/>
      <c r="C229" s="937" t="s">
        <v>2151</v>
      </c>
      <c r="D229" s="938" t="s">
        <v>34</v>
      </c>
      <c r="E229" s="938"/>
      <c r="F229" s="938"/>
      <c r="G229" s="938"/>
      <c r="H229" s="938">
        <v>0</v>
      </c>
      <c r="I229" s="938">
        <v>9</v>
      </c>
      <c r="J229" s="935">
        <v>9</v>
      </c>
      <c r="K229" s="938">
        <v>0</v>
      </c>
      <c r="L229" s="940">
        <v>5</v>
      </c>
      <c r="M229" s="939">
        <v>12000</v>
      </c>
      <c r="N229" s="936">
        <f t="shared" si="6"/>
        <v>60000</v>
      </c>
      <c r="O229" s="934">
        <v>5</v>
      </c>
      <c r="P229" s="934"/>
      <c r="Q229" s="934"/>
      <c r="R229" s="934"/>
      <c r="S229" s="934"/>
      <c r="T229" s="935"/>
      <c r="U229" s="685"/>
    </row>
    <row r="230" spans="1:21" ht="22.5" customHeight="1">
      <c r="A230" s="684">
        <v>213</v>
      </c>
      <c r="B230" s="686"/>
      <c r="C230" s="937" t="s">
        <v>2152</v>
      </c>
      <c r="D230" s="938" t="s">
        <v>46</v>
      </c>
      <c r="E230" s="938"/>
      <c r="F230" s="938"/>
      <c r="G230" s="938"/>
      <c r="H230" s="938">
        <v>0</v>
      </c>
      <c r="I230" s="938">
        <v>9</v>
      </c>
      <c r="J230" s="940">
        <v>9</v>
      </c>
      <c r="K230" s="938">
        <v>0</v>
      </c>
      <c r="L230" s="940">
        <v>10</v>
      </c>
      <c r="M230" s="939">
        <v>510</v>
      </c>
      <c r="N230" s="939">
        <f t="shared" si="6"/>
        <v>5100</v>
      </c>
      <c r="O230" s="938">
        <v>10</v>
      </c>
      <c r="P230" s="938"/>
      <c r="Q230" s="938"/>
      <c r="R230" s="938"/>
      <c r="S230" s="934"/>
      <c r="T230" s="935"/>
      <c r="U230" s="685"/>
    </row>
    <row r="231" spans="1:21" ht="22.5" customHeight="1">
      <c r="A231" s="684"/>
      <c r="B231" s="686"/>
      <c r="C231" s="933" t="s">
        <v>2153</v>
      </c>
      <c r="D231" s="938"/>
      <c r="E231" s="938"/>
      <c r="F231" s="938"/>
      <c r="G231" s="938"/>
      <c r="H231" s="938"/>
      <c r="I231" s="938"/>
      <c r="J231" s="935"/>
      <c r="K231" s="938"/>
      <c r="L231" s="940"/>
      <c r="M231" s="939"/>
      <c r="N231" s="936"/>
      <c r="O231" s="934"/>
      <c r="P231" s="934"/>
      <c r="Q231" s="934"/>
      <c r="R231" s="934"/>
      <c r="S231" s="934"/>
      <c r="T231" s="935"/>
      <c r="U231" s="685"/>
    </row>
    <row r="232" spans="1:21" ht="45.75" customHeight="1">
      <c r="A232" s="684">
        <v>214</v>
      </c>
      <c r="B232" s="686"/>
      <c r="C232" s="946" t="s">
        <v>2154</v>
      </c>
      <c r="D232" s="632" t="s">
        <v>199</v>
      </c>
      <c r="E232" s="632"/>
      <c r="F232" s="632"/>
      <c r="G232" s="632">
        <v>1</v>
      </c>
      <c r="H232" s="632"/>
      <c r="I232" s="632">
        <v>3</v>
      </c>
      <c r="J232" s="947">
        <v>2.7</v>
      </c>
      <c r="K232" s="632">
        <v>0</v>
      </c>
      <c r="L232" s="634">
        <v>2</v>
      </c>
      <c r="M232" s="948">
        <v>23000</v>
      </c>
      <c r="N232" s="949">
        <f t="shared" ref="N232:N244" si="7">L232*M232</f>
        <v>46000</v>
      </c>
      <c r="O232" s="634">
        <v>2</v>
      </c>
      <c r="P232" s="938"/>
      <c r="Q232" s="934"/>
      <c r="R232" s="934"/>
      <c r="S232" s="934"/>
      <c r="T232" s="935"/>
      <c r="U232" s="685"/>
    </row>
    <row r="233" spans="1:21" ht="48" customHeight="1">
      <c r="A233" s="684">
        <v>215</v>
      </c>
      <c r="B233" s="686"/>
      <c r="C233" s="946" t="s">
        <v>2155</v>
      </c>
      <c r="D233" s="632" t="s">
        <v>199</v>
      </c>
      <c r="E233" s="632"/>
      <c r="F233" s="632"/>
      <c r="G233" s="632">
        <v>1</v>
      </c>
      <c r="H233" s="632"/>
      <c r="I233" s="632">
        <v>2</v>
      </c>
      <c r="J233" s="947">
        <v>1.8</v>
      </c>
      <c r="K233" s="632">
        <v>0</v>
      </c>
      <c r="L233" s="634">
        <v>2</v>
      </c>
      <c r="M233" s="948">
        <v>23000</v>
      </c>
      <c r="N233" s="949">
        <f t="shared" si="7"/>
        <v>46000</v>
      </c>
      <c r="O233" s="634">
        <v>2</v>
      </c>
      <c r="P233" s="938"/>
      <c r="Q233" s="934"/>
      <c r="R233" s="934"/>
      <c r="S233" s="934"/>
      <c r="T233" s="935"/>
      <c r="U233" s="685"/>
    </row>
    <row r="234" spans="1:21" ht="22.5" customHeight="1">
      <c r="A234" s="684">
        <v>216</v>
      </c>
      <c r="B234" s="686"/>
      <c r="C234" s="937" t="s">
        <v>2156</v>
      </c>
      <c r="D234" s="938" t="s">
        <v>34</v>
      </c>
      <c r="E234" s="938"/>
      <c r="F234" s="938"/>
      <c r="G234" s="938">
        <v>1</v>
      </c>
      <c r="H234" s="938"/>
      <c r="I234" s="938">
        <v>2</v>
      </c>
      <c r="J234" s="935">
        <v>1.8</v>
      </c>
      <c r="K234" s="938">
        <v>0</v>
      </c>
      <c r="L234" s="940">
        <v>1</v>
      </c>
      <c r="M234" s="939">
        <v>25000</v>
      </c>
      <c r="N234" s="936">
        <f t="shared" si="7"/>
        <v>25000</v>
      </c>
      <c r="O234" s="940">
        <v>1</v>
      </c>
      <c r="P234" s="938"/>
      <c r="Q234" s="934"/>
      <c r="R234" s="934"/>
      <c r="S234" s="934"/>
      <c r="T234" s="935"/>
      <c r="U234" s="685"/>
    </row>
    <row r="235" spans="1:21" ht="22.5" customHeight="1">
      <c r="A235" s="684">
        <v>217</v>
      </c>
      <c r="B235" s="686"/>
      <c r="C235" s="937" t="s">
        <v>2157</v>
      </c>
      <c r="D235" s="938" t="s">
        <v>199</v>
      </c>
      <c r="E235" s="938"/>
      <c r="F235" s="938"/>
      <c r="G235" s="938"/>
      <c r="H235" s="938"/>
      <c r="I235" s="938">
        <v>5</v>
      </c>
      <c r="J235" s="935">
        <v>4.5</v>
      </c>
      <c r="K235" s="938">
        <v>0</v>
      </c>
      <c r="L235" s="940">
        <v>3</v>
      </c>
      <c r="M235" s="939">
        <v>2000</v>
      </c>
      <c r="N235" s="936">
        <f t="shared" si="7"/>
        <v>6000</v>
      </c>
      <c r="O235" s="940">
        <v>3</v>
      </c>
      <c r="P235" s="938"/>
      <c r="Q235" s="934"/>
      <c r="R235" s="934"/>
      <c r="S235" s="934"/>
      <c r="T235" s="935"/>
      <c r="U235" s="685"/>
    </row>
    <row r="236" spans="1:21" ht="22.5" customHeight="1">
      <c r="A236" s="684">
        <v>218</v>
      </c>
      <c r="B236" s="686"/>
      <c r="C236" s="946" t="s">
        <v>2158</v>
      </c>
      <c r="D236" s="938" t="s">
        <v>199</v>
      </c>
      <c r="E236" s="938"/>
      <c r="F236" s="938"/>
      <c r="G236" s="938">
        <v>1</v>
      </c>
      <c r="H236" s="938"/>
      <c r="I236" s="938">
        <v>2</v>
      </c>
      <c r="J236" s="935">
        <v>1.8</v>
      </c>
      <c r="K236" s="938">
        <v>0</v>
      </c>
      <c r="L236" s="940">
        <v>2</v>
      </c>
      <c r="M236" s="939">
        <v>13000</v>
      </c>
      <c r="N236" s="936">
        <f t="shared" si="7"/>
        <v>26000</v>
      </c>
      <c r="O236" s="940">
        <v>2</v>
      </c>
      <c r="P236" s="938"/>
      <c r="Q236" s="934"/>
      <c r="R236" s="934"/>
      <c r="S236" s="934"/>
      <c r="T236" s="935"/>
      <c r="U236" s="685"/>
    </row>
    <row r="237" spans="1:21" ht="45" customHeight="1">
      <c r="A237" s="684">
        <v>219</v>
      </c>
      <c r="B237" s="686"/>
      <c r="C237" s="946" t="s">
        <v>2159</v>
      </c>
      <c r="D237" s="632" t="s">
        <v>199</v>
      </c>
      <c r="E237" s="632"/>
      <c r="F237" s="632"/>
      <c r="G237" s="632">
        <v>3</v>
      </c>
      <c r="H237" s="632"/>
      <c r="I237" s="632">
        <v>2</v>
      </c>
      <c r="J237" s="947">
        <v>1.8</v>
      </c>
      <c r="K237" s="632">
        <v>0</v>
      </c>
      <c r="L237" s="634">
        <v>2</v>
      </c>
      <c r="M237" s="948">
        <v>7500</v>
      </c>
      <c r="N237" s="949">
        <f t="shared" si="7"/>
        <v>15000</v>
      </c>
      <c r="O237" s="634">
        <v>2</v>
      </c>
      <c r="P237" s="938"/>
      <c r="Q237" s="934"/>
      <c r="R237" s="934"/>
      <c r="S237" s="934"/>
      <c r="T237" s="935"/>
      <c r="U237" s="685"/>
    </row>
    <row r="238" spans="1:21" ht="45" customHeight="1">
      <c r="A238" s="684">
        <v>220</v>
      </c>
      <c r="B238" s="686"/>
      <c r="C238" s="946" t="s">
        <v>2160</v>
      </c>
      <c r="D238" s="632" t="s">
        <v>199</v>
      </c>
      <c r="E238" s="632"/>
      <c r="F238" s="632"/>
      <c r="G238" s="632">
        <v>1</v>
      </c>
      <c r="H238" s="632"/>
      <c r="I238" s="632">
        <v>2</v>
      </c>
      <c r="J238" s="947">
        <v>1.8</v>
      </c>
      <c r="K238" s="632">
        <v>0</v>
      </c>
      <c r="L238" s="634">
        <v>2</v>
      </c>
      <c r="M238" s="948">
        <v>7500</v>
      </c>
      <c r="N238" s="949">
        <f t="shared" si="7"/>
        <v>15000</v>
      </c>
      <c r="O238" s="634">
        <v>2</v>
      </c>
      <c r="P238" s="938"/>
      <c r="Q238" s="934"/>
      <c r="R238" s="934"/>
      <c r="S238" s="934"/>
      <c r="T238" s="935"/>
      <c r="U238" s="685"/>
    </row>
    <row r="239" spans="1:21" ht="45" customHeight="1">
      <c r="A239" s="684">
        <v>221</v>
      </c>
      <c r="B239" s="686"/>
      <c r="C239" s="946" t="s">
        <v>2161</v>
      </c>
      <c r="D239" s="632" t="s">
        <v>34</v>
      </c>
      <c r="E239" s="632"/>
      <c r="F239" s="632"/>
      <c r="G239" s="632">
        <v>1</v>
      </c>
      <c r="H239" s="632"/>
      <c r="I239" s="632">
        <v>2</v>
      </c>
      <c r="J239" s="947">
        <v>1.8</v>
      </c>
      <c r="K239" s="632">
        <v>0</v>
      </c>
      <c r="L239" s="634">
        <v>2</v>
      </c>
      <c r="M239" s="948">
        <v>7500</v>
      </c>
      <c r="N239" s="949">
        <f t="shared" si="7"/>
        <v>15000</v>
      </c>
      <c r="O239" s="634">
        <v>2</v>
      </c>
      <c r="P239" s="938"/>
      <c r="Q239" s="934"/>
      <c r="R239" s="934"/>
      <c r="S239" s="934"/>
      <c r="T239" s="935"/>
      <c r="U239" s="685"/>
    </row>
    <row r="240" spans="1:21" ht="45" customHeight="1">
      <c r="A240" s="684">
        <v>222</v>
      </c>
      <c r="B240" s="686"/>
      <c r="C240" s="946" t="s">
        <v>2162</v>
      </c>
      <c r="D240" s="632" t="s">
        <v>34</v>
      </c>
      <c r="E240" s="632"/>
      <c r="F240" s="632"/>
      <c r="G240" s="632">
        <v>1</v>
      </c>
      <c r="H240" s="632"/>
      <c r="I240" s="632">
        <v>2</v>
      </c>
      <c r="J240" s="947">
        <v>1.8</v>
      </c>
      <c r="K240" s="632">
        <v>0</v>
      </c>
      <c r="L240" s="634">
        <v>2</v>
      </c>
      <c r="M240" s="948">
        <v>7500</v>
      </c>
      <c r="N240" s="949">
        <f t="shared" si="7"/>
        <v>15000</v>
      </c>
      <c r="O240" s="634">
        <v>2</v>
      </c>
      <c r="P240" s="938"/>
      <c r="Q240" s="934"/>
      <c r="R240" s="934"/>
      <c r="S240" s="934"/>
      <c r="T240" s="935"/>
      <c r="U240" s="685"/>
    </row>
    <row r="241" spans="1:21" ht="22.5" customHeight="1">
      <c r="A241" s="684">
        <v>223</v>
      </c>
      <c r="B241" s="686"/>
      <c r="C241" s="937" t="s">
        <v>2163</v>
      </c>
      <c r="D241" s="938" t="s">
        <v>199</v>
      </c>
      <c r="E241" s="938"/>
      <c r="F241" s="938"/>
      <c r="G241" s="938">
        <v>1</v>
      </c>
      <c r="H241" s="938"/>
      <c r="I241" s="938">
        <v>2</v>
      </c>
      <c r="J241" s="935">
        <v>1.8</v>
      </c>
      <c r="K241" s="938">
        <v>0</v>
      </c>
      <c r="L241" s="940">
        <v>2</v>
      </c>
      <c r="M241" s="939">
        <v>5500</v>
      </c>
      <c r="N241" s="936">
        <f t="shared" si="7"/>
        <v>11000</v>
      </c>
      <c r="O241" s="940">
        <v>2</v>
      </c>
      <c r="P241" s="938"/>
      <c r="Q241" s="934"/>
      <c r="R241" s="934"/>
      <c r="S241" s="934"/>
      <c r="T241" s="935"/>
      <c r="U241" s="685"/>
    </row>
    <row r="242" spans="1:21" ht="22.5" customHeight="1">
      <c r="A242" s="684">
        <v>224</v>
      </c>
      <c r="B242" s="686"/>
      <c r="C242" s="937" t="s">
        <v>2163</v>
      </c>
      <c r="D242" s="938" t="s">
        <v>199</v>
      </c>
      <c r="E242" s="938"/>
      <c r="F242" s="938"/>
      <c r="G242" s="938">
        <v>1</v>
      </c>
      <c r="H242" s="938"/>
      <c r="I242" s="938">
        <v>2</v>
      </c>
      <c r="J242" s="935">
        <v>1.8</v>
      </c>
      <c r="K242" s="938">
        <v>0</v>
      </c>
      <c r="L242" s="940">
        <v>2</v>
      </c>
      <c r="M242" s="939">
        <v>5500</v>
      </c>
      <c r="N242" s="936">
        <f t="shared" si="7"/>
        <v>11000</v>
      </c>
      <c r="O242" s="940">
        <v>2</v>
      </c>
      <c r="P242" s="938"/>
      <c r="Q242" s="934"/>
      <c r="R242" s="934"/>
      <c r="S242" s="934"/>
      <c r="T242" s="935"/>
      <c r="U242" s="685"/>
    </row>
    <row r="243" spans="1:21" ht="22.5" customHeight="1">
      <c r="A243" s="684">
        <v>225</v>
      </c>
      <c r="B243" s="686"/>
      <c r="C243" s="937" t="s">
        <v>2164</v>
      </c>
      <c r="D243" s="938" t="s">
        <v>34</v>
      </c>
      <c r="E243" s="938"/>
      <c r="F243" s="938"/>
      <c r="G243" s="938"/>
      <c r="H243" s="938"/>
      <c r="I243" s="938">
        <v>2</v>
      </c>
      <c r="J243" s="935">
        <v>1.8</v>
      </c>
      <c r="K243" s="938">
        <v>0</v>
      </c>
      <c r="L243" s="940">
        <v>2</v>
      </c>
      <c r="M243" s="939">
        <v>6500</v>
      </c>
      <c r="N243" s="936">
        <f t="shared" si="7"/>
        <v>13000</v>
      </c>
      <c r="O243" s="940">
        <v>2</v>
      </c>
      <c r="P243" s="938"/>
      <c r="Q243" s="934"/>
      <c r="R243" s="934"/>
      <c r="S243" s="934"/>
      <c r="T243" s="935"/>
      <c r="U243" s="685"/>
    </row>
    <row r="244" spans="1:21" ht="22.5" customHeight="1">
      <c r="A244" s="684">
        <v>226</v>
      </c>
      <c r="B244" s="686"/>
      <c r="C244" s="937" t="s">
        <v>2165</v>
      </c>
      <c r="D244" s="938" t="s">
        <v>34</v>
      </c>
      <c r="E244" s="938"/>
      <c r="F244" s="938"/>
      <c r="G244" s="938"/>
      <c r="H244" s="938"/>
      <c r="I244" s="938">
        <v>2</v>
      </c>
      <c r="J244" s="935">
        <v>1.8</v>
      </c>
      <c r="K244" s="938">
        <v>0</v>
      </c>
      <c r="L244" s="940">
        <v>2</v>
      </c>
      <c r="M244" s="939">
        <v>6500</v>
      </c>
      <c r="N244" s="936">
        <f t="shared" si="7"/>
        <v>13000</v>
      </c>
      <c r="O244" s="940">
        <v>2</v>
      </c>
      <c r="P244" s="938"/>
      <c r="Q244" s="934"/>
      <c r="R244" s="934"/>
      <c r="S244" s="934"/>
      <c r="T244" s="935"/>
      <c r="U244" s="685"/>
    </row>
    <row r="245" spans="1:21" ht="22.5" customHeight="1">
      <c r="A245" s="684"/>
      <c r="B245" s="686"/>
      <c r="C245" s="933" t="s">
        <v>2166</v>
      </c>
      <c r="D245" s="938"/>
      <c r="E245" s="938"/>
      <c r="F245" s="938"/>
      <c r="G245" s="938"/>
      <c r="H245" s="938"/>
      <c r="I245" s="938"/>
      <c r="J245" s="935"/>
      <c r="K245" s="938"/>
      <c r="L245" s="940"/>
      <c r="M245" s="939"/>
      <c r="N245" s="936"/>
      <c r="O245" s="940"/>
      <c r="P245" s="934"/>
      <c r="Q245" s="934"/>
      <c r="R245" s="934"/>
      <c r="S245" s="934"/>
      <c r="T245" s="935"/>
      <c r="U245" s="685"/>
    </row>
    <row r="246" spans="1:21" ht="22.5" customHeight="1">
      <c r="A246" s="684">
        <v>227</v>
      </c>
      <c r="B246" s="686"/>
      <c r="C246" s="937" t="s">
        <v>2167</v>
      </c>
      <c r="D246" s="938" t="s">
        <v>411</v>
      </c>
      <c r="E246" s="938"/>
      <c r="F246" s="938"/>
      <c r="G246" s="938">
        <v>0</v>
      </c>
      <c r="H246" s="938">
        <v>0</v>
      </c>
      <c r="I246" s="938">
        <v>5</v>
      </c>
      <c r="J246" s="935">
        <v>4.5</v>
      </c>
      <c r="K246" s="938">
        <v>0</v>
      </c>
      <c r="L246" s="940">
        <v>5</v>
      </c>
      <c r="M246" s="939">
        <v>450</v>
      </c>
      <c r="N246" s="936">
        <f t="shared" ref="N246:N314" si="8">L246*M246</f>
        <v>2250</v>
      </c>
      <c r="O246" s="940">
        <v>5</v>
      </c>
      <c r="P246" s="934"/>
      <c r="Q246" s="934"/>
      <c r="R246" s="934"/>
      <c r="S246" s="934"/>
      <c r="T246" s="935"/>
      <c r="U246" s="685"/>
    </row>
    <row r="247" spans="1:21" ht="22.5" customHeight="1">
      <c r="A247" s="684">
        <v>228</v>
      </c>
      <c r="B247" s="686"/>
      <c r="C247" s="937" t="s">
        <v>2168</v>
      </c>
      <c r="D247" s="938" t="s">
        <v>411</v>
      </c>
      <c r="E247" s="938"/>
      <c r="F247" s="938"/>
      <c r="G247" s="938">
        <v>0</v>
      </c>
      <c r="H247" s="938">
        <v>0</v>
      </c>
      <c r="I247" s="938">
        <v>5</v>
      </c>
      <c r="J247" s="935">
        <v>4.5</v>
      </c>
      <c r="K247" s="938">
        <v>0</v>
      </c>
      <c r="L247" s="940">
        <v>5</v>
      </c>
      <c r="M247" s="939">
        <v>450</v>
      </c>
      <c r="N247" s="936">
        <f t="shared" si="8"/>
        <v>2250</v>
      </c>
      <c r="O247" s="940">
        <v>5</v>
      </c>
      <c r="P247" s="934"/>
      <c r="Q247" s="934"/>
      <c r="R247" s="934"/>
      <c r="S247" s="934"/>
      <c r="T247" s="935"/>
      <c r="U247" s="685"/>
    </row>
    <row r="248" spans="1:21" ht="22.5" customHeight="1">
      <c r="A248" s="684">
        <v>229</v>
      </c>
      <c r="B248" s="686"/>
      <c r="C248" s="937" t="s">
        <v>2169</v>
      </c>
      <c r="D248" s="938" t="s">
        <v>411</v>
      </c>
      <c r="E248" s="938"/>
      <c r="F248" s="938"/>
      <c r="G248" s="938">
        <v>11</v>
      </c>
      <c r="H248" s="938">
        <v>10</v>
      </c>
      <c r="I248" s="938">
        <v>5</v>
      </c>
      <c r="J248" s="935">
        <v>4.5</v>
      </c>
      <c r="K248" s="938">
        <v>0</v>
      </c>
      <c r="L248" s="940">
        <v>5</v>
      </c>
      <c r="M248" s="939">
        <v>450</v>
      </c>
      <c r="N248" s="936">
        <f t="shared" si="8"/>
        <v>2250</v>
      </c>
      <c r="O248" s="940">
        <v>5</v>
      </c>
      <c r="P248" s="934"/>
      <c r="Q248" s="934"/>
      <c r="R248" s="934"/>
      <c r="S248" s="934"/>
      <c r="T248" s="935"/>
      <c r="U248" s="685"/>
    </row>
    <row r="249" spans="1:21" ht="22.5" customHeight="1">
      <c r="A249" s="684">
        <v>230</v>
      </c>
      <c r="B249" s="686"/>
      <c r="C249" s="937" t="s">
        <v>2170</v>
      </c>
      <c r="D249" s="938" t="s">
        <v>411</v>
      </c>
      <c r="E249" s="938"/>
      <c r="F249" s="938"/>
      <c r="G249" s="938">
        <v>7</v>
      </c>
      <c r="H249" s="938">
        <v>10</v>
      </c>
      <c r="I249" s="938">
        <v>5</v>
      </c>
      <c r="J249" s="935">
        <v>4.5</v>
      </c>
      <c r="K249" s="938">
        <v>0</v>
      </c>
      <c r="L249" s="940">
        <v>5</v>
      </c>
      <c r="M249" s="939">
        <v>450</v>
      </c>
      <c r="N249" s="936">
        <f t="shared" si="8"/>
        <v>2250</v>
      </c>
      <c r="O249" s="940">
        <v>5</v>
      </c>
      <c r="P249" s="934"/>
      <c r="Q249" s="934"/>
      <c r="R249" s="934"/>
      <c r="S249" s="934"/>
      <c r="T249" s="935"/>
      <c r="U249" s="685"/>
    </row>
    <row r="250" spans="1:21" ht="22.5" customHeight="1">
      <c r="A250" s="684">
        <v>231</v>
      </c>
      <c r="B250" s="686"/>
      <c r="C250" s="937" t="s">
        <v>2171</v>
      </c>
      <c r="D250" s="938" t="s">
        <v>411</v>
      </c>
      <c r="E250" s="938"/>
      <c r="F250" s="938"/>
      <c r="G250" s="938">
        <v>0</v>
      </c>
      <c r="H250" s="938">
        <v>0</v>
      </c>
      <c r="I250" s="938">
        <v>5</v>
      </c>
      <c r="J250" s="935">
        <v>4.5</v>
      </c>
      <c r="K250" s="938">
        <v>0</v>
      </c>
      <c r="L250" s="940">
        <v>5</v>
      </c>
      <c r="M250" s="939">
        <v>450</v>
      </c>
      <c r="N250" s="936">
        <f t="shared" si="8"/>
        <v>2250</v>
      </c>
      <c r="O250" s="940">
        <v>5</v>
      </c>
      <c r="P250" s="934"/>
      <c r="Q250" s="934"/>
      <c r="R250" s="934"/>
      <c r="S250" s="934"/>
      <c r="T250" s="935"/>
      <c r="U250" s="685"/>
    </row>
    <row r="251" spans="1:21" ht="22.5" customHeight="1">
      <c r="A251" s="684">
        <v>232</v>
      </c>
      <c r="B251" s="686"/>
      <c r="C251" s="937" t="s">
        <v>2172</v>
      </c>
      <c r="D251" s="938" t="s">
        <v>411</v>
      </c>
      <c r="E251" s="938"/>
      <c r="F251" s="938"/>
      <c r="G251" s="938">
        <v>3</v>
      </c>
      <c r="H251" s="938">
        <v>5</v>
      </c>
      <c r="I251" s="938">
        <v>5</v>
      </c>
      <c r="J251" s="935">
        <v>4.5</v>
      </c>
      <c r="K251" s="938">
        <v>0</v>
      </c>
      <c r="L251" s="940">
        <v>5</v>
      </c>
      <c r="M251" s="939">
        <v>450</v>
      </c>
      <c r="N251" s="936">
        <f t="shared" si="8"/>
        <v>2250</v>
      </c>
      <c r="O251" s="940">
        <v>5</v>
      </c>
      <c r="P251" s="934"/>
      <c r="Q251" s="934"/>
      <c r="R251" s="934"/>
      <c r="S251" s="934"/>
      <c r="T251" s="935"/>
      <c r="U251" s="685"/>
    </row>
    <row r="252" spans="1:21" ht="22.5" customHeight="1">
      <c r="A252" s="684">
        <v>233</v>
      </c>
      <c r="B252" s="686"/>
      <c r="C252" s="937" t="s">
        <v>2173</v>
      </c>
      <c r="D252" s="938" t="s">
        <v>411</v>
      </c>
      <c r="E252" s="938"/>
      <c r="F252" s="938"/>
      <c r="G252" s="938">
        <v>0</v>
      </c>
      <c r="H252" s="938">
        <v>0</v>
      </c>
      <c r="I252" s="938">
        <v>5</v>
      </c>
      <c r="J252" s="935">
        <v>4.5</v>
      </c>
      <c r="K252" s="938">
        <v>0</v>
      </c>
      <c r="L252" s="940">
        <v>5</v>
      </c>
      <c r="M252" s="939">
        <v>450</v>
      </c>
      <c r="N252" s="936">
        <f t="shared" si="8"/>
        <v>2250</v>
      </c>
      <c r="O252" s="940">
        <v>5</v>
      </c>
      <c r="P252" s="934"/>
      <c r="Q252" s="934"/>
      <c r="R252" s="934"/>
      <c r="S252" s="934"/>
      <c r="T252" s="935"/>
      <c r="U252" s="685"/>
    </row>
    <row r="253" spans="1:21" ht="22.5" customHeight="1">
      <c r="A253" s="684">
        <v>234</v>
      </c>
      <c r="B253" s="686"/>
      <c r="C253" s="937" t="s">
        <v>2174</v>
      </c>
      <c r="D253" s="938" t="s">
        <v>411</v>
      </c>
      <c r="E253" s="938"/>
      <c r="F253" s="938"/>
      <c r="G253" s="938">
        <v>7</v>
      </c>
      <c r="H253" s="938">
        <v>4</v>
      </c>
      <c r="I253" s="938">
        <v>5</v>
      </c>
      <c r="J253" s="935">
        <v>4.5</v>
      </c>
      <c r="K253" s="938">
        <v>0</v>
      </c>
      <c r="L253" s="940">
        <v>5</v>
      </c>
      <c r="M253" s="939">
        <v>450</v>
      </c>
      <c r="N253" s="936">
        <f t="shared" si="8"/>
        <v>2250</v>
      </c>
      <c r="O253" s="940">
        <v>5</v>
      </c>
      <c r="P253" s="934"/>
      <c r="Q253" s="934"/>
      <c r="R253" s="934"/>
      <c r="S253" s="934"/>
      <c r="T253" s="935"/>
      <c r="U253" s="685"/>
    </row>
    <row r="254" spans="1:21" ht="22.5" customHeight="1">
      <c r="A254" s="684">
        <v>235</v>
      </c>
      <c r="B254" s="686"/>
      <c r="C254" s="937" t="s">
        <v>2175</v>
      </c>
      <c r="D254" s="938" t="s">
        <v>411</v>
      </c>
      <c r="E254" s="938"/>
      <c r="F254" s="938"/>
      <c r="G254" s="938">
        <v>0</v>
      </c>
      <c r="H254" s="938">
        <v>0</v>
      </c>
      <c r="I254" s="938">
        <v>5</v>
      </c>
      <c r="J254" s="935">
        <v>4.5</v>
      </c>
      <c r="K254" s="938">
        <v>0</v>
      </c>
      <c r="L254" s="940">
        <v>5</v>
      </c>
      <c r="M254" s="939">
        <v>450</v>
      </c>
      <c r="N254" s="936">
        <f t="shared" si="8"/>
        <v>2250</v>
      </c>
      <c r="O254" s="940">
        <v>5</v>
      </c>
      <c r="P254" s="934"/>
      <c r="Q254" s="934"/>
      <c r="R254" s="934"/>
      <c r="S254" s="934"/>
      <c r="T254" s="935"/>
      <c r="U254" s="685"/>
    </row>
    <row r="255" spans="1:21" ht="22.5" customHeight="1">
      <c r="A255" s="684">
        <v>236</v>
      </c>
      <c r="B255" s="686"/>
      <c r="C255" s="937" t="s">
        <v>2176</v>
      </c>
      <c r="D255" s="938" t="s">
        <v>411</v>
      </c>
      <c r="E255" s="938"/>
      <c r="F255" s="938"/>
      <c r="G255" s="938">
        <v>0</v>
      </c>
      <c r="H255" s="938">
        <v>0</v>
      </c>
      <c r="I255" s="938">
        <v>5</v>
      </c>
      <c r="J255" s="935">
        <v>4.5</v>
      </c>
      <c r="K255" s="938">
        <v>0</v>
      </c>
      <c r="L255" s="940">
        <v>5</v>
      </c>
      <c r="M255" s="939">
        <v>450</v>
      </c>
      <c r="N255" s="936">
        <f t="shared" si="8"/>
        <v>2250</v>
      </c>
      <c r="O255" s="940">
        <v>5</v>
      </c>
      <c r="P255" s="934"/>
      <c r="Q255" s="934"/>
      <c r="R255" s="934"/>
      <c r="S255" s="934"/>
      <c r="T255" s="935"/>
      <c r="U255" s="685"/>
    </row>
    <row r="256" spans="1:21" ht="22.5" customHeight="1">
      <c r="A256" s="684">
        <v>237</v>
      </c>
      <c r="B256" s="686"/>
      <c r="C256" s="937" t="s">
        <v>2177</v>
      </c>
      <c r="D256" s="938" t="s">
        <v>411</v>
      </c>
      <c r="E256" s="938"/>
      <c r="F256" s="938"/>
      <c r="G256" s="938">
        <v>7</v>
      </c>
      <c r="H256" s="938">
        <v>0</v>
      </c>
      <c r="I256" s="938">
        <v>5</v>
      </c>
      <c r="J256" s="935">
        <v>4.5</v>
      </c>
      <c r="K256" s="938">
        <v>0</v>
      </c>
      <c r="L256" s="940">
        <v>5</v>
      </c>
      <c r="M256" s="939">
        <v>450</v>
      </c>
      <c r="N256" s="936">
        <f t="shared" si="8"/>
        <v>2250</v>
      </c>
      <c r="O256" s="940">
        <v>5</v>
      </c>
      <c r="P256" s="934"/>
      <c r="Q256" s="934"/>
      <c r="R256" s="934"/>
      <c r="S256" s="934"/>
      <c r="T256" s="935"/>
      <c r="U256" s="685"/>
    </row>
    <row r="257" spans="1:21" ht="22.5" customHeight="1">
      <c r="A257" s="684">
        <v>238</v>
      </c>
      <c r="B257" s="686"/>
      <c r="C257" s="937" t="s">
        <v>2178</v>
      </c>
      <c r="D257" s="938" t="s">
        <v>411</v>
      </c>
      <c r="E257" s="938"/>
      <c r="F257" s="938"/>
      <c r="G257" s="938">
        <v>4</v>
      </c>
      <c r="H257" s="938">
        <v>0</v>
      </c>
      <c r="I257" s="938">
        <v>18</v>
      </c>
      <c r="J257" s="935">
        <v>26</v>
      </c>
      <c r="K257" s="938">
        <v>8</v>
      </c>
      <c r="L257" s="940">
        <v>20</v>
      </c>
      <c r="M257" s="939">
        <v>450</v>
      </c>
      <c r="N257" s="936">
        <f t="shared" si="8"/>
        <v>9000</v>
      </c>
      <c r="O257" s="940">
        <v>20</v>
      </c>
      <c r="P257" s="934"/>
      <c r="Q257" s="934"/>
      <c r="R257" s="934"/>
      <c r="S257" s="934"/>
      <c r="T257" s="935"/>
      <c r="U257" s="685"/>
    </row>
    <row r="258" spans="1:21" ht="22.5" customHeight="1">
      <c r="A258" s="684">
        <v>239</v>
      </c>
      <c r="B258" s="686"/>
      <c r="C258" s="937" t="s">
        <v>2179</v>
      </c>
      <c r="D258" s="938" t="s">
        <v>411</v>
      </c>
      <c r="E258" s="938"/>
      <c r="F258" s="938"/>
      <c r="G258" s="938">
        <v>0</v>
      </c>
      <c r="H258" s="938">
        <v>0</v>
      </c>
      <c r="I258" s="938">
        <v>18</v>
      </c>
      <c r="J258" s="935">
        <v>18</v>
      </c>
      <c r="K258" s="938">
        <v>0</v>
      </c>
      <c r="L258" s="940">
        <v>20</v>
      </c>
      <c r="M258" s="939">
        <v>450</v>
      </c>
      <c r="N258" s="936">
        <f t="shared" si="8"/>
        <v>9000</v>
      </c>
      <c r="O258" s="940">
        <v>20</v>
      </c>
      <c r="P258" s="934"/>
      <c r="Q258" s="934"/>
      <c r="R258" s="934"/>
      <c r="S258" s="934"/>
      <c r="T258" s="935"/>
      <c r="U258" s="685"/>
    </row>
    <row r="259" spans="1:21" ht="22.5" customHeight="1">
      <c r="A259" s="684">
        <v>240</v>
      </c>
      <c r="B259" s="686"/>
      <c r="C259" s="937" t="s">
        <v>2180</v>
      </c>
      <c r="D259" s="938" t="s">
        <v>411</v>
      </c>
      <c r="E259" s="938"/>
      <c r="F259" s="938"/>
      <c r="G259" s="938">
        <v>0</v>
      </c>
      <c r="H259" s="938">
        <v>0</v>
      </c>
      <c r="I259" s="938">
        <v>18</v>
      </c>
      <c r="J259" s="935">
        <v>28</v>
      </c>
      <c r="K259" s="938">
        <v>10</v>
      </c>
      <c r="L259" s="940">
        <v>20</v>
      </c>
      <c r="M259" s="939">
        <v>450</v>
      </c>
      <c r="N259" s="936">
        <f t="shared" si="8"/>
        <v>9000</v>
      </c>
      <c r="O259" s="940">
        <v>20</v>
      </c>
      <c r="P259" s="934"/>
      <c r="Q259" s="934"/>
      <c r="R259" s="934"/>
      <c r="S259" s="934"/>
      <c r="T259" s="935"/>
      <c r="U259" s="685"/>
    </row>
    <row r="260" spans="1:21" ht="22.5" customHeight="1">
      <c r="A260" s="684">
        <v>241</v>
      </c>
      <c r="B260" s="686"/>
      <c r="C260" s="937" t="s">
        <v>2181</v>
      </c>
      <c r="D260" s="938" t="s">
        <v>411</v>
      </c>
      <c r="E260" s="938"/>
      <c r="F260" s="938"/>
      <c r="G260" s="938">
        <v>0</v>
      </c>
      <c r="H260" s="938">
        <v>0</v>
      </c>
      <c r="I260" s="938">
        <v>18</v>
      </c>
      <c r="J260" s="935">
        <v>18</v>
      </c>
      <c r="K260" s="938">
        <v>0</v>
      </c>
      <c r="L260" s="940">
        <v>20</v>
      </c>
      <c r="M260" s="939">
        <v>450</v>
      </c>
      <c r="N260" s="936">
        <f t="shared" si="8"/>
        <v>9000</v>
      </c>
      <c r="O260" s="940">
        <v>20</v>
      </c>
      <c r="P260" s="934"/>
      <c r="Q260" s="934"/>
      <c r="R260" s="934"/>
      <c r="S260" s="934"/>
      <c r="T260" s="935"/>
      <c r="U260" s="685"/>
    </row>
    <row r="261" spans="1:21" ht="22.5" customHeight="1">
      <c r="A261" s="684">
        <v>242</v>
      </c>
      <c r="B261" s="686"/>
      <c r="C261" s="937" t="s">
        <v>2182</v>
      </c>
      <c r="D261" s="938" t="s">
        <v>411</v>
      </c>
      <c r="E261" s="938"/>
      <c r="F261" s="938"/>
      <c r="G261" s="938">
        <v>0</v>
      </c>
      <c r="H261" s="938">
        <v>0</v>
      </c>
      <c r="I261" s="938">
        <v>18</v>
      </c>
      <c r="J261" s="935">
        <v>27</v>
      </c>
      <c r="K261" s="938">
        <v>9</v>
      </c>
      <c r="L261" s="940">
        <v>20</v>
      </c>
      <c r="M261" s="939">
        <v>450</v>
      </c>
      <c r="N261" s="936">
        <f t="shared" si="8"/>
        <v>9000</v>
      </c>
      <c r="O261" s="940">
        <v>20</v>
      </c>
      <c r="P261" s="934"/>
      <c r="Q261" s="934"/>
      <c r="R261" s="934"/>
      <c r="S261" s="934"/>
      <c r="T261" s="935"/>
      <c r="U261" s="685"/>
    </row>
    <row r="262" spans="1:21" ht="22.5" customHeight="1">
      <c r="A262" s="684">
        <v>243</v>
      </c>
      <c r="B262" s="686"/>
      <c r="C262" s="937" t="s">
        <v>2183</v>
      </c>
      <c r="D262" s="938" t="s">
        <v>411</v>
      </c>
      <c r="E262" s="938"/>
      <c r="F262" s="938"/>
      <c r="G262" s="938">
        <v>0</v>
      </c>
      <c r="H262" s="938">
        <v>0</v>
      </c>
      <c r="I262" s="938">
        <v>18</v>
      </c>
      <c r="J262" s="935">
        <v>18</v>
      </c>
      <c r="K262" s="938">
        <v>0</v>
      </c>
      <c r="L262" s="940">
        <v>20</v>
      </c>
      <c r="M262" s="939">
        <v>450</v>
      </c>
      <c r="N262" s="936">
        <f t="shared" si="8"/>
        <v>9000</v>
      </c>
      <c r="O262" s="940">
        <v>20</v>
      </c>
      <c r="P262" s="934"/>
      <c r="Q262" s="934"/>
      <c r="R262" s="934"/>
      <c r="S262" s="934"/>
      <c r="T262" s="935"/>
      <c r="U262" s="685"/>
    </row>
    <row r="263" spans="1:21" ht="22.5" customHeight="1">
      <c r="A263" s="684">
        <v>244</v>
      </c>
      <c r="B263" s="686"/>
      <c r="C263" s="937" t="s">
        <v>2184</v>
      </c>
      <c r="D263" s="938" t="s">
        <v>411</v>
      </c>
      <c r="E263" s="938"/>
      <c r="F263" s="938"/>
      <c r="G263" s="938">
        <v>0</v>
      </c>
      <c r="H263" s="938">
        <v>0</v>
      </c>
      <c r="I263" s="938">
        <v>9</v>
      </c>
      <c r="J263" s="935">
        <v>9</v>
      </c>
      <c r="K263" s="938">
        <v>0</v>
      </c>
      <c r="L263" s="940">
        <v>10</v>
      </c>
      <c r="M263" s="939">
        <v>450</v>
      </c>
      <c r="N263" s="936">
        <f t="shared" si="8"/>
        <v>4500</v>
      </c>
      <c r="O263" s="940">
        <v>10</v>
      </c>
      <c r="P263" s="934"/>
      <c r="Q263" s="934"/>
      <c r="R263" s="934"/>
      <c r="S263" s="934"/>
      <c r="T263" s="935"/>
      <c r="U263" s="685"/>
    </row>
    <row r="264" spans="1:21" ht="22.5" customHeight="1">
      <c r="A264" s="684">
        <v>245</v>
      </c>
      <c r="B264" s="686"/>
      <c r="C264" s="937" t="s">
        <v>2185</v>
      </c>
      <c r="D264" s="938" t="s">
        <v>411</v>
      </c>
      <c r="E264" s="938"/>
      <c r="F264" s="938"/>
      <c r="G264" s="938">
        <v>0</v>
      </c>
      <c r="H264" s="938">
        <v>0</v>
      </c>
      <c r="I264" s="938">
        <v>9</v>
      </c>
      <c r="J264" s="935">
        <v>9</v>
      </c>
      <c r="K264" s="938">
        <v>0</v>
      </c>
      <c r="L264" s="940">
        <v>10</v>
      </c>
      <c r="M264" s="939">
        <v>450</v>
      </c>
      <c r="N264" s="936">
        <f t="shared" si="8"/>
        <v>4500</v>
      </c>
      <c r="O264" s="940">
        <v>10</v>
      </c>
      <c r="P264" s="934"/>
      <c r="Q264" s="934"/>
      <c r="R264" s="934"/>
      <c r="S264" s="934"/>
      <c r="T264" s="935"/>
      <c r="U264" s="685"/>
    </row>
    <row r="265" spans="1:21" ht="22.5" customHeight="1">
      <c r="A265" s="684">
        <v>246</v>
      </c>
      <c r="B265" s="686"/>
      <c r="C265" s="937" t="s">
        <v>2186</v>
      </c>
      <c r="D265" s="938" t="s">
        <v>411</v>
      </c>
      <c r="E265" s="938"/>
      <c r="F265" s="938"/>
      <c r="G265" s="938">
        <v>0</v>
      </c>
      <c r="H265" s="938">
        <v>0</v>
      </c>
      <c r="I265" s="938">
        <v>9</v>
      </c>
      <c r="J265" s="935">
        <v>9</v>
      </c>
      <c r="K265" s="938">
        <v>0</v>
      </c>
      <c r="L265" s="940">
        <v>10</v>
      </c>
      <c r="M265" s="939">
        <v>450</v>
      </c>
      <c r="N265" s="936">
        <f t="shared" si="8"/>
        <v>4500</v>
      </c>
      <c r="O265" s="940">
        <v>10</v>
      </c>
      <c r="P265" s="934"/>
      <c r="Q265" s="934"/>
      <c r="R265" s="934"/>
      <c r="S265" s="934"/>
      <c r="T265" s="935"/>
      <c r="U265" s="685"/>
    </row>
    <row r="266" spans="1:21" ht="22.5" customHeight="1">
      <c r="A266" s="684">
        <v>247</v>
      </c>
      <c r="B266" s="686"/>
      <c r="C266" s="937" t="s">
        <v>2187</v>
      </c>
      <c r="D266" s="938" t="s">
        <v>411</v>
      </c>
      <c r="E266" s="938"/>
      <c r="F266" s="938"/>
      <c r="G266" s="938">
        <v>0</v>
      </c>
      <c r="H266" s="938">
        <v>0</v>
      </c>
      <c r="I266" s="938">
        <v>5</v>
      </c>
      <c r="J266" s="935">
        <v>4.5</v>
      </c>
      <c r="K266" s="938">
        <v>0</v>
      </c>
      <c r="L266" s="940">
        <v>5</v>
      </c>
      <c r="M266" s="939">
        <v>450</v>
      </c>
      <c r="N266" s="936">
        <f t="shared" si="8"/>
        <v>2250</v>
      </c>
      <c r="O266" s="940">
        <v>5</v>
      </c>
      <c r="P266" s="934"/>
      <c r="Q266" s="934"/>
      <c r="R266" s="934"/>
      <c r="S266" s="934"/>
      <c r="T266" s="935"/>
      <c r="U266" s="685"/>
    </row>
    <row r="267" spans="1:21" ht="22.5" customHeight="1">
      <c r="A267" s="684">
        <v>248</v>
      </c>
      <c r="B267" s="686"/>
      <c r="C267" s="937" t="s">
        <v>2188</v>
      </c>
      <c r="D267" s="938" t="s">
        <v>411</v>
      </c>
      <c r="E267" s="938"/>
      <c r="F267" s="938"/>
      <c r="G267" s="938">
        <v>7</v>
      </c>
      <c r="H267" s="938">
        <v>0</v>
      </c>
      <c r="I267" s="938">
        <v>5</v>
      </c>
      <c r="J267" s="935">
        <v>4.5</v>
      </c>
      <c r="K267" s="938">
        <v>0</v>
      </c>
      <c r="L267" s="940">
        <v>5</v>
      </c>
      <c r="M267" s="939">
        <v>450</v>
      </c>
      <c r="N267" s="936">
        <f t="shared" si="8"/>
        <v>2250</v>
      </c>
      <c r="O267" s="940">
        <v>5</v>
      </c>
      <c r="P267" s="934"/>
      <c r="Q267" s="934"/>
      <c r="R267" s="934"/>
      <c r="S267" s="934"/>
      <c r="T267" s="935"/>
      <c r="U267" s="685"/>
    </row>
    <row r="268" spans="1:21" ht="22.5" customHeight="1">
      <c r="A268" s="684">
        <v>249</v>
      </c>
      <c r="B268" s="686"/>
      <c r="C268" s="937" t="s">
        <v>2189</v>
      </c>
      <c r="D268" s="938" t="s">
        <v>411</v>
      </c>
      <c r="E268" s="938"/>
      <c r="F268" s="938"/>
      <c r="G268" s="938">
        <v>0</v>
      </c>
      <c r="H268" s="938">
        <v>0</v>
      </c>
      <c r="I268" s="938">
        <v>5</v>
      </c>
      <c r="J268" s="935">
        <v>4.5</v>
      </c>
      <c r="K268" s="938">
        <v>0</v>
      </c>
      <c r="L268" s="940">
        <v>5</v>
      </c>
      <c r="M268" s="939">
        <v>450</v>
      </c>
      <c r="N268" s="936">
        <f t="shared" si="8"/>
        <v>2250</v>
      </c>
      <c r="O268" s="940">
        <v>5</v>
      </c>
      <c r="P268" s="934"/>
      <c r="Q268" s="934"/>
      <c r="R268" s="934"/>
      <c r="S268" s="934"/>
      <c r="T268" s="935"/>
      <c r="U268" s="685"/>
    </row>
    <row r="269" spans="1:21" ht="22.5" customHeight="1">
      <c r="A269" s="684">
        <v>250</v>
      </c>
      <c r="B269" s="686"/>
      <c r="C269" s="937" t="s">
        <v>2190</v>
      </c>
      <c r="D269" s="938" t="s">
        <v>411</v>
      </c>
      <c r="E269" s="938"/>
      <c r="F269" s="938"/>
      <c r="G269" s="938">
        <v>1</v>
      </c>
      <c r="H269" s="938">
        <v>0</v>
      </c>
      <c r="I269" s="938">
        <v>5</v>
      </c>
      <c r="J269" s="935">
        <v>4.5</v>
      </c>
      <c r="K269" s="938">
        <v>0</v>
      </c>
      <c r="L269" s="940">
        <v>5</v>
      </c>
      <c r="M269" s="939">
        <v>450</v>
      </c>
      <c r="N269" s="936">
        <f t="shared" si="8"/>
        <v>2250</v>
      </c>
      <c r="O269" s="940">
        <v>5</v>
      </c>
      <c r="P269" s="934"/>
      <c r="Q269" s="934"/>
      <c r="R269" s="934"/>
      <c r="S269" s="934"/>
      <c r="T269" s="935"/>
      <c r="U269" s="685"/>
    </row>
    <row r="270" spans="1:21" ht="22.5" customHeight="1">
      <c r="A270" s="684">
        <v>251</v>
      </c>
      <c r="B270" s="686"/>
      <c r="C270" s="937" t="s">
        <v>2191</v>
      </c>
      <c r="D270" s="938" t="s">
        <v>411</v>
      </c>
      <c r="E270" s="938"/>
      <c r="F270" s="938"/>
      <c r="G270" s="938">
        <v>0</v>
      </c>
      <c r="H270" s="938">
        <v>0</v>
      </c>
      <c r="I270" s="938">
        <v>5</v>
      </c>
      <c r="J270" s="935">
        <v>4.5</v>
      </c>
      <c r="K270" s="938">
        <v>0</v>
      </c>
      <c r="L270" s="940">
        <v>5</v>
      </c>
      <c r="M270" s="939">
        <v>450</v>
      </c>
      <c r="N270" s="936">
        <f t="shared" si="8"/>
        <v>2250</v>
      </c>
      <c r="O270" s="940">
        <v>5</v>
      </c>
      <c r="P270" s="934"/>
      <c r="Q270" s="934"/>
      <c r="R270" s="934"/>
      <c r="S270" s="934"/>
      <c r="T270" s="935"/>
      <c r="U270" s="685"/>
    </row>
    <row r="271" spans="1:21" ht="22.5" customHeight="1">
      <c r="A271" s="684">
        <v>252</v>
      </c>
      <c r="B271" s="686"/>
      <c r="C271" s="937" t="s">
        <v>2192</v>
      </c>
      <c r="D271" s="938" t="s">
        <v>411</v>
      </c>
      <c r="E271" s="938"/>
      <c r="F271" s="938"/>
      <c r="G271" s="938">
        <v>0</v>
      </c>
      <c r="H271" s="938">
        <v>0</v>
      </c>
      <c r="I271" s="938">
        <v>5</v>
      </c>
      <c r="J271" s="935">
        <v>4.5</v>
      </c>
      <c r="K271" s="938">
        <v>0</v>
      </c>
      <c r="L271" s="940">
        <v>5</v>
      </c>
      <c r="M271" s="939">
        <v>450</v>
      </c>
      <c r="N271" s="936">
        <f t="shared" si="8"/>
        <v>2250</v>
      </c>
      <c r="O271" s="940">
        <v>5</v>
      </c>
      <c r="P271" s="934"/>
      <c r="Q271" s="934"/>
      <c r="R271" s="934"/>
      <c r="S271" s="934"/>
      <c r="T271" s="935"/>
      <c r="U271" s="685"/>
    </row>
    <row r="272" spans="1:21" ht="22.5" customHeight="1">
      <c r="A272" s="684">
        <v>253</v>
      </c>
      <c r="B272" s="686"/>
      <c r="C272" s="937" t="s">
        <v>2193</v>
      </c>
      <c r="D272" s="938" t="s">
        <v>411</v>
      </c>
      <c r="E272" s="938"/>
      <c r="F272" s="938"/>
      <c r="G272" s="938">
        <v>0</v>
      </c>
      <c r="H272" s="938">
        <v>0</v>
      </c>
      <c r="I272" s="938">
        <v>5</v>
      </c>
      <c r="J272" s="935">
        <v>4.5</v>
      </c>
      <c r="K272" s="938">
        <v>0</v>
      </c>
      <c r="L272" s="940">
        <v>5</v>
      </c>
      <c r="M272" s="939">
        <v>450</v>
      </c>
      <c r="N272" s="936">
        <f t="shared" si="8"/>
        <v>2250</v>
      </c>
      <c r="O272" s="940">
        <v>5</v>
      </c>
      <c r="P272" s="934"/>
      <c r="Q272" s="934"/>
      <c r="R272" s="934"/>
      <c r="S272" s="934"/>
      <c r="T272" s="935"/>
      <c r="U272" s="685"/>
    </row>
    <row r="273" spans="1:21" ht="22.5" customHeight="1">
      <c r="A273" s="684">
        <v>254</v>
      </c>
      <c r="B273" s="686"/>
      <c r="C273" s="937" t="s">
        <v>2194</v>
      </c>
      <c r="D273" s="938" t="s">
        <v>411</v>
      </c>
      <c r="E273" s="938"/>
      <c r="F273" s="938"/>
      <c r="G273" s="938">
        <v>0</v>
      </c>
      <c r="H273" s="938">
        <v>0</v>
      </c>
      <c r="I273" s="938">
        <v>5</v>
      </c>
      <c r="J273" s="935">
        <v>9.5</v>
      </c>
      <c r="K273" s="938">
        <v>5</v>
      </c>
      <c r="L273" s="940">
        <v>5</v>
      </c>
      <c r="M273" s="939">
        <v>450</v>
      </c>
      <c r="N273" s="936">
        <f t="shared" si="8"/>
        <v>2250</v>
      </c>
      <c r="O273" s="940">
        <v>5</v>
      </c>
      <c r="P273" s="934"/>
      <c r="Q273" s="934"/>
      <c r="R273" s="934"/>
      <c r="S273" s="934"/>
      <c r="T273" s="935"/>
      <c r="U273" s="685"/>
    </row>
    <row r="274" spans="1:21" ht="22.5" customHeight="1">
      <c r="A274" s="684">
        <v>255</v>
      </c>
      <c r="B274" s="686"/>
      <c r="C274" s="937" t="s">
        <v>2195</v>
      </c>
      <c r="D274" s="938" t="s">
        <v>411</v>
      </c>
      <c r="E274" s="938"/>
      <c r="F274" s="938"/>
      <c r="G274" s="938">
        <v>1</v>
      </c>
      <c r="H274" s="938">
        <v>0</v>
      </c>
      <c r="I274" s="938">
        <v>5</v>
      </c>
      <c r="J274" s="935">
        <v>4.5</v>
      </c>
      <c r="K274" s="938">
        <v>0</v>
      </c>
      <c r="L274" s="940">
        <v>5</v>
      </c>
      <c r="M274" s="939">
        <v>450</v>
      </c>
      <c r="N274" s="936">
        <f t="shared" si="8"/>
        <v>2250</v>
      </c>
      <c r="O274" s="940">
        <v>5</v>
      </c>
      <c r="P274" s="934"/>
      <c r="Q274" s="934"/>
      <c r="R274" s="934"/>
      <c r="S274" s="934"/>
      <c r="T274" s="935"/>
      <c r="U274" s="685"/>
    </row>
    <row r="275" spans="1:21" ht="22.5" customHeight="1">
      <c r="A275" s="684">
        <v>256</v>
      </c>
      <c r="B275" s="686"/>
      <c r="C275" s="937" t="s">
        <v>2196</v>
      </c>
      <c r="D275" s="938" t="s">
        <v>411</v>
      </c>
      <c r="E275" s="938"/>
      <c r="F275" s="938"/>
      <c r="G275" s="938">
        <v>7</v>
      </c>
      <c r="H275" s="938">
        <v>0</v>
      </c>
      <c r="I275" s="938">
        <v>5</v>
      </c>
      <c r="J275" s="935">
        <v>4.5</v>
      </c>
      <c r="K275" s="938">
        <v>0</v>
      </c>
      <c r="L275" s="940">
        <v>5</v>
      </c>
      <c r="M275" s="939">
        <v>450</v>
      </c>
      <c r="N275" s="936">
        <f t="shared" si="8"/>
        <v>2250</v>
      </c>
      <c r="O275" s="940">
        <v>5</v>
      </c>
      <c r="P275" s="934"/>
      <c r="Q275" s="934"/>
      <c r="R275" s="934"/>
      <c r="S275" s="934"/>
      <c r="T275" s="935"/>
      <c r="U275" s="685"/>
    </row>
    <row r="276" spans="1:21" ht="22.5" customHeight="1">
      <c r="A276" s="684">
        <v>257</v>
      </c>
      <c r="B276" s="686"/>
      <c r="C276" s="937" t="s">
        <v>2197</v>
      </c>
      <c r="D276" s="938" t="s">
        <v>411</v>
      </c>
      <c r="E276" s="938"/>
      <c r="F276" s="938"/>
      <c r="G276" s="938">
        <v>0</v>
      </c>
      <c r="H276" s="938">
        <v>0</v>
      </c>
      <c r="I276" s="938">
        <v>5</v>
      </c>
      <c r="J276" s="935">
        <v>4.5</v>
      </c>
      <c r="K276" s="938">
        <v>0</v>
      </c>
      <c r="L276" s="940">
        <v>5</v>
      </c>
      <c r="M276" s="939">
        <v>450</v>
      </c>
      <c r="N276" s="936">
        <f t="shared" si="8"/>
        <v>2250</v>
      </c>
      <c r="O276" s="940">
        <v>5</v>
      </c>
      <c r="P276" s="934"/>
      <c r="Q276" s="934"/>
      <c r="R276" s="934"/>
      <c r="S276" s="934"/>
      <c r="T276" s="935"/>
      <c r="U276" s="685"/>
    </row>
    <row r="277" spans="1:21" ht="22.5" customHeight="1">
      <c r="A277" s="684">
        <v>258</v>
      </c>
      <c r="B277" s="686"/>
      <c r="C277" s="937" t="s">
        <v>2198</v>
      </c>
      <c r="D277" s="938" t="s">
        <v>411</v>
      </c>
      <c r="E277" s="938"/>
      <c r="F277" s="938"/>
      <c r="G277" s="938">
        <v>0</v>
      </c>
      <c r="H277" s="938">
        <v>0</v>
      </c>
      <c r="I277" s="938">
        <v>5</v>
      </c>
      <c r="J277" s="935">
        <v>4.5</v>
      </c>
      <c r="K277" s="938">
        <v>0</v>
      </c>
      <c r="L277" s="940">
        <v>5</v>
      </c>
      <c r="M277" s="939">
        <v>450</v>
      </c>
      <c r="N277" s="936">
        <f t="shared" si="8"/>
        <v>2250</v>
      </c>
      <c r="O277" s="940">
        <v>5</v>
      </c>
      <c r="P277" s="934"/>
      <c r="Q277" s="934"/>
      <c r="R277" s="934"/>
      <c r="S277" s="934"/>
      <c r="T277" s="935"/>
      <c r="U277" s="685"/>
    </row>
    <row r="278" spans="1:21" ht="22.5" customHeight="1">
      <c r="A278" s="684">
        <v>259</v>
      </c>
      <c r="B278" s="686"/>
      <c r="C278" s="937" t="s">
        <v>2199</v>
      </c>
      <c r="D278" s="938" t="s">
        <v>411</v>
      </c>
      <c r="E278" s="938"/>
      <c r="F278" s="938"/>
      <c r="G278" s="938">
        <v>0</v>
      </c>
      <c r="H278" s="938">
        <v>0</v>
      </c>
      <c r="I278" s="938">
        <v>5</v>
      </c>
      <c r="J278" s="935">
        <v>4.5</v>
      </c>
      <c r="K278" s="938">
        <v>0</v>
      </c>
      <c r="L278" s="940">
        <v>5</v>
      </c>
      <c r="M278" s="939">
        <v>450</v>
      </c>
      <c r="N278" s="936">
        <f t="shared" si="8"/>
        <v>2250</v>
      </c>
      <c r="O278" s="940">
        <v>5</v>
      </c>
      <c r="P278" s="934"/>
      <c r="Q278" s="934"/>
      <c r="R278" s="934"/>
      <c r="S278" s="934"/>
      <c r="T278" s="935"/>
      <c r="U278" s="685"/>
    </row>
    <row r="279" spans="1:21" ht="22.5" customHeight="1">
      <c r="A279" s="684">
        <v>260</v>
      </c>
      <c r="B279" s="686"/>
      <c r="C279" s="937" t="s">
        <v>2200</v>
      </c>
      <c r="D279" s="938" t="s">
        <v>411</v>
      </c>
      <c r="E279" s="938"/>
      <c r="F279" s="938"/>
      <c r="G279" s="938">
        <v>0</v>
      </c>
      <c r="H279" s="938">
        <v>0</v>
      </c>
      <c r="I279" s="938">
        <v>5</v>
      </c>
      <c r="J279" s="935">
        <v>4.5</v>
      </c>
      <c r="K279" s="938">
        <v>0</v>
      </c>
      <c r="L279" s="940">
        <v>5</v>
      </c>
      <c r="M279" s="939">
        <v>450</v>
      </c>
      <c r="N279" s="936">
        <f t="shared" si="8"/>
        <v>2250</v>
      </c>
      <c r="O279" s="940">
        <v>5</v>
      </c>
      <c r="P279" s="934"/>
      <c r="Q279" s="934"/>
      <c r="R279" s="934"/>
      <c r="S279" s="934"/>
      <c r="T279" s="935"/>
      <c r="U279" s="685"/>
    </row>
    <row r="280" spans="1:21" ht="22.5" customHeight="1">
      <c r="A280" s="684">
        <v>261</v>
      </c>
      <c r="B280" s="686"/>
      <c r="C280" s="937" t="s">
        <v>2201</v>
      </c>
      <c r="D280" s="938" t="s">
        <v>411</v>
      </c>
      <c r="E280" s="938"/>
      <c r="F280" s="938"/>
      <c r="G280" s="938">
        <v>9</v>
      </c>
      <c r="H280" s="938">
        <v>0</v>
      </c>
      <c r="I280" s="938">
        <v>5</v>
      </c>
      <c r="J280" s="935">
        <v>4.5</v>
      </c>
      <c r="K280" s="938">
        <v>0</v>
      </c>
      <c r="L280" s="940">
        <v>5</v>
      </c>
      <c r="M280" s="939">
        <v>450</v>
      </c>
      <c r="N280" s="936">
        <f t="shared" si="8"/>
        <v>2250</v>
      </c>
      <c r="O280" s="940">
        <v>5</v>
      </c>
      <c r="P280" s="934"/>
      <c r="Q280" s="934"/>
      <c r="R280" s="934"/>
      <c r="S280" s="934"/>
      <c r="T280" s="935"/>
      <c r="U280" s="685"/>
    </row>
    <row r="281" spans="1:21" ht="22.5" customHeight="1">
      <c r="A281" s="684">
        <v>262</v>
      </c>
      <c r="B281" s="686"/>
      <c r="C281" s="937" t="s">
        <v>2202</v>
      </c>
      <c r="D281" s="938" t="s">
        <v>411</v>
      </c>
      <c r="E281" s="938"/>
      <c r="F281" s="938"/>
      <c r="G281" s="938">
        <v>0</v>
      </c>
      <c r="H281" s="938">
        <v>0</v>
      </c>
      <c r="I281" s="938">
        <v>5</v>
      </c>
      <c r="J281" s="935">
        <v>4.5</v>
      </c>
      <c r="K281" s="938">
        <v>0</v>
      </c>
      <c r="L281" s="940">
        <v>5</v>
      </c>
      <c r="M281" s="939">
        <v>450</v>
      </c>
      <c r="N281" s="936">
        <f t="shared" si="8"/>
        <v>2250</v>
      </c>
      <c r="O281" s="940">
        <v>5</v>
      </c>
      <c r="P281" s="934"/>
      <c r="Q281" s="934"/>
      <c r="R281" s="934"/>
      <c r="S281" s="934"/>
      <c r="T281" s="935"/>
      <c r="U281" s="685"/>
    </row>
    <row r="282" spans="1:21" ht="22.5" customHeight="1">
      <c r="A282" s="684">
        <v>263</v>
      </c>
      <c r="B282" s="686"/>
      <c r="C282" s="937" t="s">
        <v>2203</v>
      </c>
      <c r="D282" s="938" t="s">
        <v>411</v>
      </c>
      <c r="E282" s="938"/>
      <c r="F282" s="938"/>
      <c r="G282" s="938">
        <v>3</v>
      </c>
      <c r="H282" s="938">
        <v>0</v>
      </c>
      <c r="I282" s="938">
        <v>5</v>
      </c>
      <c r="J282" s="935">
        <v>4.5</v>
      </c>
      <c r="K282" s="938">
        <v>0</v>
      </c>
      <c r="L282" s="940">
        <v>5</v>
      </c>
      <c r="M282" s="939">
        <v>450</v>
      </c>
      <c r="N282" s="936">
        <f t="shared" si="8"/>
        <v>2250</v>
      </c>
      <c r="O282" s="940">
        <v>5</v>
      </c>
      <c r="P282" s="934"/>
      <c r="Q282" s="934"/>
      <c r="R282" s="934"/>
      <c r="S282" s="934"/>
      <c r="T282" s="935"/>
      <c r="U282" s="685"/>
    </row>
    <row r="283" spans="1:21" ht="22.5" customHeight="1">
      <c r="A283" s="684">
        <v>264</v>
      </c>
      <c r="B283" s="686"/>
      <c r="C283" s="937" t="s">
        <v>2204</v>
      </c>
      <c r="D283" s="938" t="s">
        <v>411</v>
      </c>
      <c r="E283" s="938"/>
      <c r="F283" s="938"/>
      <c r="G283" s="938">
        <v>0</v>
      </c>
      <c r="H283" s="938">
        <v>0</v>
      </c>
      <c r="I283" s="938">
        <v>5</v>
      </c>
      <c r="J283" s="935">
        <v>4.5</v>
      </c>
      <c r="K283" s="938">
        <v>0</v>
      </c>
      <c r="L283" s="940">
        <v>5</v>
      </c>
      <c r="M283" s="939">
        <v>450</v>
      </c>
      <c r="N283" s="936">
        <f t="shared" si="8"/>
        <v>2250</v>
      </c>
      <c r="O283" s="940">
        <v>5</v>
      </c>
      <c r="P283" s="934"/>
      <c r="Q283" s="934"/>
      <c r="R283" s="934"/>
      <c r="S283" s="934"/>
      <c r="T283" s="935"/>
      <c r="U283" s="685"/>
    </row>
    <row r="284" spans="1:21" ht="22.5" customHeight="1">
      <c r="A284" s="684">
        <v>265</v>
      </c>
      <c r="B284" s="686"/>
      <c r="C284" s="937" t="s">
        <v>2205</v>
      </c>
      <c r="D284" s="938" t="s">
        <v>411</v>
      </c>
      <c r="E284" s="938"/>
      <c r="F284" s="938"/>
      <c r="G284" s="938">
        <v>0</v>
      </c>
      <c r="H284" s="938">
        <v>0</v>
      </c>
      <c r="I284" s="938">
        <v>5</v>
      </c>
      <c r="J284" s="935">
        <v>4.5</v>
      </c>
      <c r="K284" s="938">
        <v>0</v>
      </c>
      <c r="L284" s="940">
        <v>5</v>
      </c>
      <c r="M284" s="939">
        <v>450</v>
      </c>
      <c r="N284" s="936">
        <f t="shared" si="8"/>
        <v>2250</v>
      </c>
      <c r="O284" s="940">
        <v>5</v>
      </c>
      <c r="P284" s="934"/>
      <c r="Q284" s="934"/>
      <c r="R284" s="934"/>
      <c r="S284" s="934"/>
      <c r="T284" s="935"/>
      <c r="U284" s="685"/>
    </row>
    <row r="285" spans="1:21" ht="22.5" customHeight="1">
      <c r="A285" s="684">
        <v>266</v>
      </c>
      <c r="B285" s="686"/>
      <c r="C285" s="937" t="s">
        <v>2206</v>
      </c>
      <c r="D285" s="938" t="s">
        <v>411</v>
      </c>
      <c r="E285" s="938"/>
      <c r="F285" s="938"/>
      <c r="G285" s="938">
        <v>0</v>
      </c>
      <c r="H285" s="938">
        <v>0</v>
      </c>
      <c r="I285" s="938">
        <v>5</v>
      </c>
      <c r="J285" s="935">
        <v>4.5</v>
      </c>
      <c r="K285" s="938">
        <v>0</v>
      </c>
      <c r="L285" s="940">
        <v>5</v>
      </c>
      <c r="M285" s="939">
        <v>450</v>
      </c>
      <c r="N285" s="936">
        <f t="shared" si="8"/>
        <v>2250</v>
      </c>
      <c r="O285" s="940">
        <v>5</v>
      </c>
      <c r="P285" s="934"/>
      <c r="Q285" s="934"/>
      <c r="R285" s="934"/>
      <c r="S285" s="934"/>
      <c r="T285" s="935"/>
      <c r="U285" s="685"/>
    </row>
    <row r="286" spans="1:21" ht="22.5" customHeight="1">
      <c r="A286" s="684">
        <v>267</v>
      </c>
      <c r="B286" s="686"/>
      <c r="C286" s="937" t="s">
        <v>2207</v>
      </c>
      <c r="D286" s="938" t="s">
        <v>411</v>
      </c>
      <c r="E286" s="938"/>
      <c r="F286" s="938"/>
      <c r="G286" s="938">
        <v>0</v>
      </c>
      <c r="H286" s="938">
        <v>0</v>
      </c>
      <c r="I286" s="938">
        <v>5</v>
      </c>
      <c r="J286" s="935">
        <v>4.5</v>
      </c>
      <c r="K286" s="938">
        <v>0</v>
      </c>
      <c r="L286" s="940">
        <v>5</v>
      </c>
      <c r="M286" s="939">
        <v>450</v>
      </c>
      <c r="N286" s="936">
        <f t="shared" si="8"/>
        <v>2250</v>
      </c>
      <c r="O286" s="940">
        <v>5</v>
      </c>
      <c r="P286" s="934"/>
      <c r="Q286" s="934"/>
      <c r="R286" s="934"/>
      <c r="S286" s="934"/>
      <c r="T286" s="935"/>
      <c r="U286" s="685"/>
    </row>
    <row r="287" spans="1:21" ht="22.5" customHeight="1">
      <c r="A287" s="684">
        <v>268</v>
      </c>
      <c r="B287" s="686"/>
      <c r="C287" s="937" t="s">
        <v>2208</v>
      </c>
      <c r="D287" s="938" t="s">
        <v>411</v>
      </c>
      <c r="E287" s="938"/>
      <c r="F287" s="938"/>
      <c r="G287" s="938">
        <v>0</v>
      </c>
      <c r="H287" s="938">
        <v>0</v>
      </c>
      <c r="I287" s="938">
        <v>5</v>
      </c>
      <c r="J287" s="935">
        <v>4.5</v>
      </c>
      <c r="K287" s="938">
        <v>0</v>
      </c>
      <c r="L287" s="940">
        <v>5</v>
      </c>
      <c r="M287" s="939">
        <v>450</v>
      </c>
      <c r="N287" s="936">
        <f t="shared" si="8"/>
        <v>2250</v>
      </c>
      <c r="O287" s="940">
        <v>5</v>
      </c>
      <c r="P287" s="934"/>
      <c r="Q287" s="934"/>
      <c r="R287" s="934"/>
      <c r="S287" s="934"/>
      <c r="T287" s="935"/>
      <c r="U287" s="685"/>
    </row>
    <row r="288" spans="1:21" ht="22.5" customHeight="1">
      <c r="A288" s="684">
        <v>269</v>
      </c>
      <c r="B288" s="686"/>
      <c r="C288" s="937" t="s">
        <v>2209</v>
      </c>
      <c r="D288" s="938" t="s">
        <v>411</v>
      </c>
      <c r="E288" s="938"/>
      <c r="F288" s="938"/>
      <c r="G288" s="938">
        <v>13</v>
      </c>
      <c r="H288" s="938">
        <v>0</v>
      </c>
      <c r="I288" s="938">
        <v>5</v>
      </c>
      <c r="J288" s="935">
        <v>4.5</v>
      </c>
      <c r="K288" s="938">
        <v>0</v>
      </c>
      <c r="L288" s="940">
        <v>5</v>
      </c>
      <c r="M288" s="939">
        <v>450</v>
      </c>
      <c r="N288" s="936">
        <f t="shared" si="8"/>
        <v>2250</v>
      </c>
      <c r="O288" s="940">
        <v>5</v>
      </c>
      <c r="P288" s="934"/>
      <c r="Q288" s="934"/>
      <c r="R288" s="934"/>
      <c r="S288" s="934"/>
      <c r="T288" s="935"/>
      <c r="U288" s="685"/>
    </row>
    <row r="289" spans="1:21" ht="22.5" customHeight="1">
      <c r="A289" s="684">
        <v>270</v>
      </c>
      <c r="B289" s="686"/>
      <c r="C289" s="937" t="s">
        <v>2210</v>
      </c>
      <c r="D289" s="938" t="s">
        <v>411</v>
      </c>
      <c r="E289" s="938"/>
      <c r="F289" s="938"/>
      <c r="G289" s="938">
        <v>12</v>
      </c>
      <c r="H289" s="938">
        <v>0</v>
      </c>
      <c r="I289" s="938">
        <v>5</v>
      </c>
      <c r="J289" s="935">
        <v>4.5</v>
      </c>
      <c r="K289" s="938">
        <v>0</v>
      </c>
      <c r="L289" s="940">
        <v>5</v>
      </c>
      <c r="M289" s="939">
        <v>450</v>
      </c>
      <c r="N289" s="936">
        <f t="shared" si="8"/>
        <v>2250</v>
      </c>
      <c r="O289" s="940">
        <v>5</v>
      </c>
      <c r="P289" s="934"/>
      <c r="Q289" s="934"/>
      <c r="R289" s="934"/>
      <c r="S289" s="934"/>
      <c r="T289" s="935"/>
      <c r="U289" s="685"/>
    </row>
    <row r="290" spans="1:21" ht="22.5" customHeight="1">
      <c r="A290" s="684">
        <v>271</v>
      </c>
      <c r="B290" s="686"/>
      <c r="C290" s="937" t="s">
        <v>2211</v>
      </c>
      <c r="D290" s="938" t="s">
        <v>411</v>
      </c>
      <c r="E290" s="938"/>
      <c r="F290" s="938"/>
      <c r="G290" s="938">
        <v>11</v>
      </c>
      <c r="H290" s="938">
        <v>0</v>
      </c>
      <c r="I290" s="938">
        <v>5</v>
      </c>
      <c r="J290" s="935">
        <v>4.5</v>
      </c>
      <c r="K290" s="938">
        <v>0</v>
      </c>
      <c r="L290" s="940">
        <v>5</v>
      </c>
      <c r="M290" s="939">
        <v>450</v>
      </c>
      <c r="N290" s="936">
        <f t="shared" si="8"/>
        <v>2250</v>
      </c>
      <c r="O290" s="940">
        <v>5</v>
      </c>
      <c r="P290" s="934"/>
      <c r="Q290" s="934"/>
      <c r="R290" s="934"/>
      <c r="S290" s="934"/>
      <c r="T290" s="935"/>
      <c r="U290" s="685"/>
    </row>
    <row r="291" spans="1:21" ht="22.5" customHeight="1">
      <c r="A291" s="684">
        <v>272</v>
      </c>
      <c r="B291" s="686"/>
      <c r="C291" s="937" t="s">
        <v>2212</v>
      </c>
      <c r="D291" s="938" t="s">
        <v>411</v>
      </c>
      <c r="E291" s="938"/>
      <c r="F291" s="938"/>
      <c r="G291" s="938">
        <v>0</v>
      </c>
      <c r="H291" s="938">
        <v>0</v>
      </c>
      <c r="I291" s="938">
        <v>5</v>
      </c>
      <c r="J291" s="935">
        <v>4.5</v>
      </c>
      <c r="K291" s="938">
        <v>0</v>
      </c>
      <c r="L291" s="940">
        <v>5</v>
      </c>
      <c r="M291" s="939">
        <v>450</v>
      </c>
      <c r="N291" s="936">
        <f t="shared" si="8"/>
        <v>2250</v>
      </c>
      <c r="O291" s="940">
        <v>5</v>
      </c>
      <c r="P291" s="934"/>
      <c r="Q291" s="934"/>
      <c r="R291" s="934"/>
      <c r="S291" s="934"/>
      <c r="T291" s="935"/>
      <c r="U291" s="685"/>
    </row>
    <row r="292" spans="1:21" ht="22.5" customHeight="1">
      <c r="A292" s="684">
        <v>273</v>
      </c>
      <c r="B292" s="686"/>
      <c r="C292" s="937" t="s">
        <v>2213</v>
      </c>
      <c r="D292" s="938" t="s">
        <v>411</v>
      </c>
      <c r="E292" s="938"/>
      <c r="F292" s="938"/>
      <c r="G292" s="938">
        <v>0</v>
      </c>
      <c r="H292" s="938">
        <v>0</v>
      </c>
      <c r="I292" s="938">
        <v>5</v>
      </c>
      <c r="J292" s="935">
        <v>4.5</v>
      </c>
      <c r="K292" s="938">
        <v>0</v>
      </c>
      <c r="L292" s="940">
        <v>5</v>
      </c>
      <c r="M292" s="939">
        <v>450</v>
      </c>
      <c r="N292" s="936">
        <f t="shared" si="8"/>
        <v>2250</v>
      </c>
      <c r="O292" s="940">
        <v>5</v>
      </c>
      <c r="P292" s="934"/>
      <c r="Q292" s="934"/>
      <c r="R292" s="934"/>
      <c r="S292" s="934"/>
      <c r="T292" s="935"/>
      <c r="U292" s="685"/>
    </row>
    <row r="293" spans="1:21" ht="22.5" customHeight="1">
      <c r="A293" s="684">
        <v>274</v>
      </c>
      <c r="B293" s="686"/>
      <c r="C293" s="937" t="s">
        <v>2214</v>
      </c>
      <c r="D293" s="938" t="s">
        <v>411</v>
      </c>
      <c r="E293" s="938"/>
      <c r="F293" s="938"/>
      <c r="G293" s="938">
        <v>13</v>
      </c>
      <c r="H293" s="938">
        <v>0</v>
      </c>
      <c r="I293" s="938">
        <v>5</v>
      </c>
      <c r="J293" s="935">
        <v>4.5</v>
      </c>
      <c r="K293" s="938">
        <v>0</v>
      </c>
      <c r="L293" s="940">
        <v>5</v>
      </c>
      <c r="M293" s="939">
        <v>450</v>
      </c>
      <c r="N293" s="936">
        <f t="shared" si="8"/>
        <v>2250</v>
      </c>
      <c r="O293" s="940">
        <v>5</v>
      </c>
      <c r="P293" s="934"/>
      <c r="Q293" s="934"/>
      <c r="R293" s="934"/>
      <c r="S293" s="934"/>
      <c r="T293" s="935"/>
      <c r="U293" s="685"/>
    </row>
    <row r="294" spans="1:21" ht="22.5" customHeight="1">
      <c r="A294" s="684">
        <v>275</v>
      </c>
      <c r="B294" s="686"/>
      <c r="C294" s="937" t="s">
        <v>2215</v>
      </c>
      <c r="D294" s="938" t="s">
        <v>411</v>
      </c>
      <c r="E294" s="938"/>
      <c r="F294" s="938"/>
      <c r="G294" s="938">
        <v>0</v>
      </c>
      <c r="H294" s="938">
        <v>0</v>
      </c>
      <c r="I294" s="938">
        <v>5</v>
      </c>
      <c r="J294" s="935">
        <v>4.5</v>
      </c>
      <c r="K294" s="938">
        <v>0</v>
      </c>
      <c r="L294" s="940">
        <v>5</v>
      </c>
      <c r="M294" s="939">
        <v>450</v>
      </c>
      <c r="N294" s="936">
        <f t="shared" si="8"/>
        <v>2250</v>
      </c>
      <c r="O294" s="940">
        <v>5</v>
      </c>
      <c r="P294" s="934"/>
      <c r="Q294" s="934"/>
      <c r="R294" s="934"/>
      <c r="S294" s="934"/>
      <c r="T294" s="935"/>
      <c r="U294" s="685"/>
    </row>
    <row r="295" spans="1:21" ht="22.5" customHeight="1">
      <c r="A295" s="684">
        <v>276</v>
      </c>
      <c r="B295" s="686"/>
      <c r="C295" s="937" t="s">
        <v>2216</v>
      </c>
      <c r="D295" s="938" t="s">
        <v>411</v>
      </c>
      <c r="E295" s="938"/>
      <c r="F295" s="938"/>
      <c r="G295" s="938">
        <v>0</v>
      </c>
      <c r="H295" s="938">
        <v>0</v>
      </c>
      <c r="I295" s="938">
        <v>5</v>
      </c>
      <c r="J295" s="935">
        <v>4.5</v>
      </c>
      <c r="K295" s="938">
        <v>0</v>
      </c>
      <c r="L295" s="940">
        <v>5</v>
      </c>
      <c r="M295" s="939">
        <v>450</v>
      </c>
      <c r="N295" s="936">
        <f t="shared" si="8"/>
        <v>2250</v>
      </c>
      <c r="O295" s="940">
        <v>5</v>
      </c>
      <c r="P295" s="934"/>
      <c r="Q295" s="934"/>
      <c r="R295" s="934"/>
      <c r="S295" s="934"/>
      <c r="T295" s="935"/>
      <c r="U295" s="685"/>
    </row>
    <row r="296" spans="1:21" ht="22.5" customHeight="1">
      <c r="A296" s="684">
        <v>277</v>
      </c>
      <c r="B296" s="686"/>
      <c r="C296" s="937" t="s">
        <v>2217</v>
      </c>
      <c r="D296" s="938" t="s">
        <v>411</v>
      </c>
      <c r="E296" s="938"/>
      <c r="F296" s="938"/>
      <c r="G296" s="938">
        <v>3</v>
      </c>
      <c r="H296" s="938">
        <v>0</v>
      </c>
      <c r="I296" s="938">
        <v>5</v>
      </c>
      <c r="J296" s="935">
        <v>4.5</v>
      </c>
      <c r="K296" s="938">
        <v>0</v>
      </c>
      <c r="L296" s="940">
        <v>5</v>
      </c>
      <c r="M296" s="939">
        <v>450</v>
      </c>
      <c r="N296" s="936">
        <f t="shared" si="8"/>
        <v>2250</v>
      </c>
      <c r="O296" s="940">
        <v>5</v>
      </c>
      <c r="P296" s="934"/>
      <c r="Q296" s="934"/>
      <c r="R296" s="934"/>
      <c r="S296" s="934"/>
      <c r="T296" s="935"/>
      <c r="U296" s="685"/>
    </row>
    <row r="297" spans="1:21" ht="22.5" customHeight="1">
      <c r="A297" s="684">
        <v>278</v>
      </c>
      <c r="B297" s="686"/>
      <c r="C297" s="937" t="s">
        <v>2218</v>
      </c>
      <c r="D297" s="938" t="s">
        <v>411</v>
      </c>
      <c r="E297" s="938"/>
      <c r="F297" s="938"/>
      <c r="G297" s="938">
        <v>0</v>
      </c>
      <c r="H297" s="938">
        <v>0</v>
      </c>
      <c r="I297" s="938">
        <v>5</v>
      </c>
      <c r="J297" s="935">
        <v>4.5</v>
      </c>
      <c r="K297" s="938">
        <v>0</v>
      </c>
      <c r="L297" s="940">
        <v>5</v>
      </c>
      <c r="M297" s="939">
        <v>450</v>
      </c>
      <c r="N297" s="936">
        <f t="shared" si="8"/>
        <v>2250</v>
      </c>
      <c r="O297" s="940">
        <v>5</v>
      </c>
      <c r="P297" s="934"/>
      <c r="Q297" s="934"/>
      <c r="R297" s="934"/>
      <c r="S297" s="934"/>
      <c r="T297" s="935"/>
      <c r="U297" s="685"/>
    </row>
    <row r="298" spans="1:21" ht="22.5" customHeight="1">
      <c r="A298" s="684">
        <v>279</v>
      </c>
      <c r="B298" s="686"/>
      <c r="C298" s="937" t="s">
        <v>2219</v>
      </c>
      <c r="D298" s="938" t="s">
        <v>411</v>
      </c>
      <c r="E298" s="938"/>
      <c r="F298" s="938"/>
      <c r="G298" s="938">
        <v>0</v>
      </c>
      <c r="H298" s="938">
        <v>0</v>
      </c>
      <c r="I298" s="938">
        <v>5</v>
      </c>
      <c r="J298" s="935">
        <v>4.5</v>
      </c>
      <c r="K298" s="938">
        <v>0</v>
      </c>
      <c r="L298" s="940">
        <v>5</v>
      </c>
      <c r="M298" s="939">
        <v>450</v>
      </c>
      <c r="N298" s="936">
        <f t="shared" si="8"/>
        <v>2250</v>
      </c>
      <c r="O298" s="940">
        <v>5</v>
      </c>
      <c r="P298" s="934"/>
      <c r="Q298" s="934"/>
      <c r="R298" s="934"/>
      <c r="S298" s="934"/>
      <c r="T298" s="935"/>
      <c r="U298" s="685"/>
    </row>
    <row r="299" spans="1:21" ht="22.5" customHeight="1">
      <c r="A299" s="684">
        <v>280</v>
      </c>
      <c r="B299" s="686"/>
      <c r="C299" s="937" t="s">
        <v>2220</v>
      </c>
      <c r="D299" s="938" t="s">
        <v>411</v>
      </c>
      <c r="E299" s="938"/>
      <c r="F299" s="938"/>
      <c r="G299" s="938">
        <v>0</v>
      </c>
      <c r="H299" s="938">
        <v>0</v>
      </c>
      <c r="I299" s="938">
        <v>5</v>
      </c>
      <c r="J299" s="935">
        <v>4.5</v>
      </c>
      <c r="K299" s="938">
        <v>0</v>
      </c>
      <c r="L299" s="940">
        <v>5</v>
      </c>
      <c r="M299" s="939">
        <v>450</v>
      </c>
      <c r="N299" s="936">
        <f t="shared" si="8"/>
        <v>2250</v>
      </c>
      <c r="O299" s="940">
        <v>5</v>
      </c>
      <c r="P299" s="934"/>
      <c r="Q299" s="934"/>
      <c r="R299" s="934"/>
      <c r="S299" s="934"/>
      <c r="T299" s="935"/>
      <c r="U299" s="685"/>
    </row>
    <row r="300" spans="1:21" ht="22.5" customHeight="1">
      <c r="A300" s="684">
        <v>281</v>
      </c>
      <c r="B300" s="686"/>
      <c r="C300" s="937" t="s">
        <v>2221</v>
      </c>
      <c r="D300" s="938" t="s">
        <v>411</v>
      </c>
      <c r="E300" s="938"/>
      <c r="F300" s="938"/>
      <c r="G300" s="938">
        <v>4</v>
      </c>
      <c r="H300" s="938">
        <v>0</v>
      </c>
      <c r="I300" s="938">
        <v>5</v>
      </c>
      <c r="J300" s="935">
        <v>4.5</v>
      </c>
      <c r="K300" s="938">
        <v>0</v>
      </c>
      <c r="L300" s="940">
        <v>5</v>
      </c>
      <c r="M300" s="939">
        <v>450</v>
      </c>
      <c r="N300" s="936">
        <f t="shared" si="8"/>
        <v>2250</v>
      </c>
      <c r="O300" s="940">
        <v>5</v>
      </c>
      <c r="P300" s="934"/>
      <c r="Q300" s="934"/>
      <c r="R300" s="934"/>
      <c r="S300" s="934"/>
      <c r="T300" s="935"/>
      <c r="U300" s="685"/>
    </row>
    <row r="301" spans="1:21" ht="22.5" customHeight="1">
      <c r="A301" s="684">
        <v>282</v>
      </c>
      <c r="B301" s="686"/>
      <c r="C301" s="937" t="s">
        <v>2222</v>
      </c>
      <c r="D301" s="938" t="s">
        <v>411</v>
      </c>
      <c r="E301" s="938"/>
      <c r="F301" s="938"/>
      <c r="G301" s="938">
        <v>0</v>
      </c>
      <c r="H301" s="938">
        <v>0</v>
      </c>
      <c r="I301" s="938">
        <v>5</v>
      </c>
      <c r="J301" s="935">
        <v>4.5</v>
      </c>
      <c r="K301" s="938">
        <v>0</v>
      </c>
      <c r="L301" s="940">
        <v>5</v>
      </c>
      <c r="M301" s="939">
        <v>450</v>
      </c>
      <c r="N301" s="936">
        <f t="shared" si="8"/>
        <v>2250</v>
      </c>
      <c r="O301" s="940">
        <v>5</v>
      </c>
      <c r="P301" s="934"/>
      <c r="Q301" s="934"/>
      <c r="R301" s="934"/>
      <c r="S301" s="934"/>
      <c r="T301" s="935"/>
      <c r="U301" s="685"/>
    </row>
    <row r="302" spans="1:21" ht="22.5" customHeight="1">
      <c r="A302" s="684">
        <v>283</v>
      </c>
      <c r="B302" s="686"/>
      <c r="C302" s="937" t="s">
        <v>2223</v>
      </c>
      <c r="D302" s="938" t="s">
        <v>411</v>
      </c>
      <c r="E302" s="938"/>
      <c r="F302" s="938"/>
      <c r="G302" s="938">
        <v>0</v>
      </c>
      <c r="H302" s="938">
        <v>0</v>
      </c>
      <c r="I302" s="938">
        <v>5</v>
      </c>
      <c r="J302" s="935">
        <v>4.5</v>
      </c>
      <c r="K302" s="938">
        <v>0</v>
      </c>
      <c r="L302" s="940">
        <v>5</v>
      </c>
      <c r="M302" s="939">
        <v>450</v>
      </c>
      <c r="N302" s="936">
        <f t="shared" si="8"/>
        <v>2250</v>
      </c>
      <c r="O302" s="940">
        <v>5</v>
      </c>
      <c r="P302" s="934"/>
      <c r="Q302" s="934"/>
      <c r="R302" s="934"/>
      <c r="S302" s="934"/>
      <c r="T302" s="935"/>
      <c r="U302" s="685"/>
    </row>
    <row r="303" spans="1:21" ht="22.5" customHeight="1">
      <c r="A303" s="684">
        <v>284</v>
      </c>
      <c r="B303" s="686"/>
      <c r="C303" s="937" t="s">
        <v>2224</v>
      </c>
      <c r="D303" s="938" t="s">
        <v>411</v>
      </c>
      <c r="E303" s="938"/>
      <c r="F303" s="938"/>
      <c r="G303" s="938">
        <v>0</v>
      </c>
      <c r="H303" s="938">
        <v>0</v>
      </c>
      <c r="I303" s="938">
        <v>5</v>
      </c>
      <c r="J303" s="935">
        <v>4.5</v>
      </c>
      <c r="K303" s="938">
        <v>0</v>
      </c>
      <c r="L303" s="940">
        <v>5</v>
      </c>
      <c r="M303" s="939">
        <v>450</v>
      </c>
      <c r="N303" s="936">
        <f t="shared" si="8"/>
        <v>2250</v>
      </c>
      <c r="O303" s="940">
        <v>5</v>
      </c>
      <c r="P303" s="934"/>
      <c r="Q303" s="934"/>
      <c r="R303" s="934"/>
      <c r="S303" s="934"/>
      <c r="T303" s="935"/>
      <c r="U303" s="685"/>
    </row>
    <row r="304" spans="1:21" ht="22.5" customHeight="1">
      <c r="A304" s="684">
        <v>285</v>
      </c>
      <c r="B304" s="686"/>
      <c r="C304" s="937" t="s">
        <v>2225</v>
      </c>
      <c r="D304" s="938" t="s">
        <v>411</v>
      </c>
      <c r="E304" s="938"/>
      <c r="F304" s="938"/>
      <c r="G304" s="938">
        <v>0</v>
      </c>
      <c r="H304" s="938">
        <v>0</v>
      </c>
      <c r="I304" s="938">
        <v>5</v>
      </c>
      <c r="J304" s="935">
        <v>4.5</v>
      </c>
      <c r="K304" s="938">
        <v>0</v>
      </c>
      <c r="L304" s="940">
        <v>5</v>
      </c>
      <c r="M304" s="939">
        <v>450</v>
      </c>
      <c r="N304" s="936">
        <f t="shared" si="8"/>
        <v>2250</v>
      </c>
      <c r="O304" s="940">
        <v>5</v>
      </c>
      <c r="P304" s="934"/>
      <c r="Q304" s="934"/>
      <c r="R304" s="934"/>
      <c r="S304" s="934"/>
      <c r="T304" s="935"/>
      <c r="U304" s="685"/>
    </row>
    <row r="305" spans="1:21" ht="22.5" customHeight="1">
      <c r="A305" s="684">
        <v>286</v>
      </c>
      <c r="B305" s="686"/>
      <c r="C305" s="937" t="s">
        <v>2226</v>
      </c>
      <c r="D305" s="938" t="s">
        <v>411</v>
      </c>
      <c r="E305" s="938"/>
      <c r="F305" s="938"/>
      <c r="G305" s="938">
        <v>0</v>
      </c>
      <c r="H305" s="938">
        <v>0</v>
      </c>
      <c r="I305" s="938">
        <v>5</v>
      </c>
      <c r="J305" s="935">
        <v>4.5</v>
      </c>
      <c r="K305" s="938">
        <v>0</v>
      </c>
      <c r="L305" s="940">
        <v>5</v>
      </c>
      <c r="M305" s="939">
        <v>450</v>
      </c>
      <c r="N305" s="936">
        <f t="shared" si="8"/>
        <v>2250</v>
      </c>
      <c r="O305" s="940">
        <v>5</v>
      </c>
      <c r="P305" s="934"/>
      <c r="Q305" s="934"/>
      <c r="R305" s="934"/>
      <c r="S305" s="934"/>
      <c r="T305" s="935"/>
      <c r="U305" s="685"/>
    </row>
    <row r="306" spans="1:21" ht="22.5" customHeight="1">
      <c r="A306" s="684">
        <v>287</v>
      </c>
      <c r="B306" s="686"/>
      <c r="C306" s="937" t="s">
        <v>2227</v>
      </c>
      <c r="D306" s="938" t="s">
        <v>411</v>
      </c>
      <c r="E306" s="938"/>
      <c r="F306" s="938"/>
      <c r="G306" s="938">
        <v>0</v>
      </c>
      <c r="H306" s="938">
        <v>0</v>
      </c>
      <c r="I306" s="938">
        <v>5</v>
      </c>
      <c r="J306" s="935">
        <v>4.5</v>
      </c>
      <c r="K306" s="938">
        <v>0</v>
      </c>
      <c r="L306" s="940">
        <v>5</v>
      </c>
      <c r="M306" s="939">
        <v>450</v>
      </c>
      <c r="N306" s="936">
        <f t="shared" si="8"/>
        <v>2250</v>
      </c>
      <c r="O306" s="940">
        <v>5</v>
      </c>
      <c r="P306" s="934"/>
      <c r="Q306" s="934"/>
      <c r="R306" s="934"/>
      <c r="S306" s="934"/>
      <c r="T306" s="935"/>
      <c r="U306" s="685"/>
    </row>
    <row r="307" spans="1:21" ht="22.5" customHeight="1">
      <c r="A307" s="684">
        <v>288</v>
      </c>
      <c r="B307" s="686"/>
      <c r="C307" s="937" t="s">
        <v>2228</v>
      </c>
      <c r="D307" s="938" t="s">
        <v>411</v>
      </c>
      <c r="E307" s="938"/>
      <c r="F307" s="938"/>
      <c r="G307" s="938">
        <v>0</v>
      </c>
      <c r="H307" s="938">
        <v>0</v>
      </c>
      <c r="I307" s="938">
        <v>5</v>
      </c>
      <c r="J307" s="935">
        <v>4.5</v>
      </c>
      <c r="K307" s="938">
        <v>0</v>
      </c>
      <c r="L307" s="940">
        <v>5</v>
      </c>
      <c r="M307" s="939">
        <v>450</v>
      </c>
      <c r="N307" s="936">
        <f t="shared" si="8"/>
        <v>2250</v>
      </c>
      <c r="O307" s="940">
        <v>5</v>
      </c>
      <c r="P307" s="934"/>
      <c r="Q307" s="934"/>
      <c r="R307" s="934"/>
      <c r="S307" s="934"/>
      <c r="T307" s="935"/>
      <c r="U307" s="685"/>
    </row>
    <row r="308" spans="1:21" ht="22.5" customHeight="1">
      <c r="A308" s="684">
        <v>289</v>
      </c>
      <c r="B308" s="686"/>
      <c r="C308" s="937" t="s">
        <v>2229</v>
      </c>
      <c r="D308" s="938" t="s">
        <v>411</v>
      </c>
      <c r="E308" s="938"/>
      <c r="F308" s="938"/>
      <c r="G308" s="938">
        <v>0</v>
      </c>
      <c r="H308" s="938">
        <v>0</v>
      </c>
      <c r="I308" s="938">
        <v>5</v>
      </c>
      <c r="J308" s="935">
        <v>4.5</v>
      </c>
      <c r="K308" s="938">
        <v>0</v>
      </c>
      <c r="L308" s="940">
        <v>5</v>
      </c>
      <c r="M308" s="939">
        <v>450</v>
      </c>
      <c r="N308" s="936">
        <f t="shared" si="8"/>
        <v>2250</v>
      </c>
      <c r="O308" s="940">
        <v>5</v>
      </c>
      <c r="P308" s="934"/>
      <c r="Q308" s="934"/>
      <c r="R308" s="934"/>
      <c r="S308" s="934"/>
      <c r="T308" s="935"/>
      <c r="U308" s="685"/>
    </row>
    <row r="309" spans="1:21" ht="22.5" customHeight="1">
      <c r="A309" s="684">
        <v>290</v>
      </c>
      <c r="B309" s="686"/>
      <c r="C309" s="937" t="s">
        <v>2230</v>
      </c>
      <c r="D309" s="938" t="s">
        <v>411</v>
      </c>
      <c r="E309" s="938"/>
      <c r="F309" s="938"/>
      <c r="G309" s="938">
        <v>0</v>
      </c>
      <c r="H309" s="938">
        <v>0</v>
      </c>
      <c r="I309" s="938">
        <v>5</v>
      </c>
      <c r="J309" s="935">
        <v>4.5</v>
      </c>
      <c r="K309" s="938">
        <v>0</v>
      </c>
      <c r="L309" s="940">
        <v>5</v>
      </c>
      <c r="M309" s="939">
        <v>450</v>
      </c>
      <c r="N309" s="936">
        <f t="shared" si="8"/>
        <v>2250</v>
      </c>
      <c r="O309" s="940">
        <v>5</v>
      </c>
      <c r="P309" s="934"/>
      <c r="Q309" s="934"/>
      <c r="R309" s="934"/>
      <c r="S309" s="934"/>
      <c r="T309" s="935"/>
      <c r="U309" s="685"/>
    </row>
    <row r="310" spans="1:21" ht="22.5" customHeight="1">
      <c r="A310" s="684">
        <v>291</v>
      </c>
      <c r="B310" s="686"/>
      <c r="C310" s="937" t="s">
        <v>2231</v>
      </c>
      <c r="D310" s="938" t="s">
        <v>411</v>
      </c>
      <c r="E310" s="938"/>
      <c r="F310" s="938"/>
      <c r="G310" s="938">
        <v>0</v>
      </c>
      <c r="H310" s="938">
        <v>0</v>
      </c>
      <c r="I310" s="938">
        <v>5</v>
      </c>
      <c r="J310" s="935">
        <v>4.5</v>
      </c>
      <c r="K310" s="938">
        <v>0</v>
      </c>
      <c r="L310" s="940">
        <v>5</v>
      </c>
      <c r="M310" s="939">
        <v>450</v>
      </c>
      <c r="N310" s="936">
        <f t="shared" si="8"/>
        <v>2250</v>
      </c>
      <c r="O310" s="940">
        <v>5</v>
      </c>
      <c r="P310" s="934"/>
      <c r="Q310" s="934"/>
      <c r="R310" s="934"/>
      <c r="S310" s="934"/>
      <c r="T310" s="935"/>
      <c r="U310" s="685"/>
    </row>
    <row r="311" spans="1:21" ht="22.5" customHeight="1">
      <c r="A311" s="684">
        <v>292</v>
      </c>
      <c r="B311" s="686"/>
      <c r="C311" s="937" t="s">
        <v>2232</v>
      </c>
      <c r="D311" s="938" t="s">
        <v>411</v>
      </c>
      <c r="E311" s="938"/>
      <c r="F311" s="938"/>
      <c r="G311" s="938">
        <v>0</v>
      </c>
      <c r="H311" s="938">
        <v>0</v>
      </c>
      <c r="I311" s="938">
        <v>5</v>
      </c>
      <c r="J311" s="935">
        <v>4.5</v>
      </c>
      <c r="K311" s="938">
        <v>0</v>
      </c>
      <c r="L311" s="940">
        <v>5</v>
      </c>
      <c r="M311" s="939">
        <v>450</v>
      </c>
      <c r="N311" s="936">
        <f t="shared" si="8"/>
        <v>2250</v>
      </c>
      <c r="O311" s="940">
        <v>5</v>
      </c>
      <c r="P311" s="934"/>
      <c r="Q311" s="934"/>
      <c r="R311" s="934"/>
      <c r="S311" s="934"/>
      <c r="T311" s="935"/>
      <c r="U311" s="685"/>
    </row>
    <row r="312" spans="1:21" ht="22.5" customHeight="1">
      <c r="A312" s="684">
        <v>293</v>
      </c>
      <c r="B312" s="686"/>
      <c r="C312" s="937" t="s">
        <v>2233</v>
      </c>
      <c r="D312" s="938" t="s">
        <v>411</v>
      </c>
      <c r="E312" s="938"/>
      <c r="F312" s="938"/>
      <c r="G312" s="938">
        <v>0</v>
      </c>
      <c r="H312" s="938">
        <v>0</v>
      </c>
      <c r="I312" s="938">
        <v>5</v>
      </c>
      <c r="J312" s="935">
        <v>4.5</v>
      </c>
      <c r="K312" s="938">
        <v>0</v>
      </c>
      <c r="L312" s="940">
        <v>5</v>
      </c>
      <c r="M312" s="939">
        <v>450</v>
      </c>
      <c r="N312" s="936">
        <f t="shared" si="8"/>
        <v>2250</v>
      </c>
      <c r="O312" s="940">
        <v>5</v>
      </c>
      <c r="P312" s="934"/>
      <c r="Q312" s="934"/>
      <c r="R312" s="934"/>
      <c r="S312" s="934"/>
      <c r="T312" s="935"/>
      <c r="U312" s="685"/>
    </row>
    <row r="313" spans="1:21" ht="22.5" customHeight="1">
      <c r="A313" s="684">
        <v>294</v>
      </c>
      <c r="B313" s="686"/>
      <c r="C313" s="937" t="s">
        <v>2234</v>
      </c>
      <c r="D313" s="938" t="s">
        <v>411</v>
      </c>
      <c r="E313" s="938"/>
      <c r="F313" s="938"/>
      <c r="G313" s="938">
        <v>0</v>
      </c>
      <c r="H313" s="938">
        <v>0</v>
      </c>
      <c r="I313" s="938">
        <v>5</v>
      </c>
      <c r="J313" s="935">
        <v>12.5</v>
      </c>
      <c r="K313" s="938">
        <v>8</v>
      </c>
      <c r="L313" s="940">
        <v>5</v>
      </c>
      <c r="M313" s="939">
        <v>450</v>
      </c>
      <c r="N313" s="936">
        <f t="shared" si="8"/>
        <v>2250</v>
      </c>
      <c r="O313" s="940">
        <v>5</v>
      </c>
      <c r="P313" s="934"/>
      <c r="Q313" s="934"/>
      <c r="R313" s="934"/>
      <c r="S313" s="934"/>
      <c r="T313" s="935"/>
      <c r="U313" s="685"/>
    </row>
    <row r="314" spans="1:21" ht="22.5" customHeight="1">
      <c r="A314" s="684">
        <v>295</v>
      </c>
      <c r="B314" s="686"/>
      <c r="C314" s="937" t="s">
        <v>2235</v>
      </c>
      <c r="D314" s="938" t="s">
        <v>411</v>
      </c>
      <c r="E314" s="938"/>
      <c r="F314" s="938"/>
      <c r="G314" s="938">
        <v>19</v>
      </c>
      <c r="H314" s="938">
        <v>0</v>
      </c>
      <c r="I314" s="938">
        <v>90</v>
      </c>
      <c r="J314" s="935">
        <v>150</v>
      </c>
      <c r="K314" s="938">
        <v>60</v>
      </c>
      <c r="L314" s="940">
        <v>100</v>
      </c>
      <c r="M314" s="939">
        <v>450</v>
      </c>
      <c r="N314" s="936">
        <f t="shared" si="8"/>
        <v>45000</v>
      </c>
      <c r="O314" s="940">
        <v>50</v>
      </c>
      <c r="P314" s="934">
        <v>50</v>
      </c>
      <c r="Q314" s="934"/>
      <c r="R314" s="934"/>
      <c r="S314" s="934"/>
      <c r="T314" s="935"/>
      <c r="U314" s="685"/>
    </row>
    <row r="315" spans="1:21" ht="22.5" customHeight="1">
      <c r="A315" s="684"/>
      <c r="B315" s="686"/>
      <c r="C315" s="933" t="s">
        <v>2236</v>
      </c>
      <c r="D315" s="938"/>
      <c r="E315" s="938"/>
      <c r="F315" s="938"/>
      <c r="G315" s="938"/>
      <c r="H315" s="938"/>
      <c r="I315" s="938"/>
      <c r="J315" s="935">
        <v>0</v>
      </c>
      <c r="K315" s="938"/>
      <c r="L315" s="940"/>
      <c r="M315" s="939"/>
      <c r="N315" s="936"/>
      <c r="O315" s="934"/>
      <c r="P315" s="934"/>
      <c r="Q315" s="934"/>
      <c r="R315" s="934"/>
      <c r="S315" s="934"/>
      <c r="T315" s="935"/>
      <c r="U315" s="685"/>
    </row>
    <row r="316" spans="1:21" ht="22.5" customHeight="1">
      <c r="A316" s="684">
        <v>296</v>
      </c>
      <c r="B316" s="686"/>
      <c r="C316" s="937" t="s">
        <v>2237</v>
      </c>
      <c r="D316" s="938" t="s">
        <v>199</v>
      </c>
      <c r="E316" s="938"/>
      <c r="F316" s="938"/>
      <c r="G316" s="938">
        <v>34</v>
      </c>
      <c r="H316" s="938"/>
      <c r="I316" s="938">
        <v>5</v>
      </c>
      <c r="J316" s="935">
        <v>5.4</v>
      </c>
      <c r="K316" s="938">
        <v>0</v>
      </c>
      <c r="L316" s="940">
        <v>2</v>
      </c>
      <c r="M316" s="939">
        <v>6206</v>
      </c>
      <c r="N316" s="936">
        <f t="shared" ref="N316:N348" si="9">L316*M316</f>
        <v>12412</v>
      </c>
      <c r="O316" s="934">
        <v>2</v>
      </c>
      <c r="P316" s="934"/>
      <c r="Q316" s="934"/>
      <c r="R316" s="934"/>
      <c r="S316" s="934"/>
      <c r="T316" s="935"/>
      <c r="U316" s="685"/>
    </row>
    <row r="317" spans="1:21" ht="22.5" customHeight="1">
      <c r="A317" s="684">
        <v>297</v>
      </c>
      <c r="B317" s="686"/>
      <c r="C317" s="937" t="s">
        <v>2238</v>
      </c>
      <c r="D317" s="938" t="s">
        <v>199</v>
      </c>
      <c r="E317" s="938"/>
      <c r="F317" s="938"/>
      <c r="G317" s="938">
        <v>31</v>
      </c>
      <c r="H317" s="938"/>
      <c r="I317" s="938">
        <v>18</v>
      </c>
      <c r="J317" s="935">
        <v>24</v>
      </c>
      <c r="K317" s="938">
        <v>6</v>
      </c>
      <c r="L317" s="940">
        <v>20</v>
      </c>
      <c r="M317" s="939">
        <v>1605</v>
      </c>
      <c r="N317" s="936">
        <f t="shared" si="9"/>
        <v>32100</v>
      </c>
      <c r="O317" s="934">
        <v>10</v>
      </c>
      <c r="P317" s="934">
        <v>10</v>
      </c>
      <c r="Q317" s="934"/>
      <c r="R317" s="934"/>
      <c r="S317" s="934"/>
      <c r="T317" s="935"/>
      <c r="U317" s="685"/>
    </row>
    <row r="318" spans="1:21" ht="47.25" customHeight="1">
      <c r="A318" s="684">
        <v>298</v>
      </c>
      <c r="B318" s="686"/>
      <c r="C318" s="946" t="s">
        <v>2239</v>
      </c>
      <c r="D318" s="632" t="s">
        <v>199</v>
      </c>
      <c r="E318" s="632"/>
      <c r="F318" s="632"/>
      <c r="G318" s="632">
        <v>8</v>
      </c>
      <c r="H318" s="632"/>
      <c r="I318" s="632">
        <v>5</v>
      </c>
      <c r="J318" s="947">
        <v>5.5</v>
      </c>
      <c r="K318" s="632">
        <v>1</v>
      </c>
      <c r="L318" s="634">
        <v>5</v>
      </c>
      <c r="M318" s="948">
        <v>9630</v>
      </c>
      <c r="N318" s="949">
        <f t="shared" si="9"/>
        <v>48150</v>
      </c>
      <c r="O318" s="632">
        <v>5</v>
      </c>
      <c r="P318" s="934"/>
      <c r="Q318" s="934"/>
      <c r="R318" s="934"/>
      <c r="S318" s="934"/>
      <c r="T318" s="935"/>
      <c r="U318" s="685"/>
    </row>
    <row r="319" spans="1:21" ht="51" customHeight="1">
      <c r="A319" s="684">
        <v>299</v>
      </c>
      <c r="B319" s="686"/>
      <c r="C319" s="946" t="s">
        <v>2240</v>
      </c>
      <c r="D319" s="632" t="s">
        <v>199</v>
      </c>
      <c r="E319" s="632"/>
      <c r="F319" s="632"/>
      <c r="G319" s="632">
        <v>6</v>
      </c>
      <c r="H319" s="632"/>
      <c r="I319" s="632">
        <v>5</v>
      </c>
      <c r="J319" s="947">
        <v>4.5</v>
      </c>
      <c r="K319" s="632">
        <v>0</v>
      </c>
      <c r="L319" s="634">
        <v>5</v>
      </c>
      <c r="M319" s="948">
        <v>9309</v>
      </c>
      <c r="N319" s="949">
        <f t="shared" si="9"/>
        <v>46545</v>
      </c>
      <c r="O319" s="632">
        <v>5</v>
      </c>
      <c r="P319" s="934"/>
      <c r="Q319" s="934"/>
      <c r="R319" s="934"/>
      <c r="S319" s="934"/>
      <c r="T319" s="935"/>
      <c r="U319" s="685"/>
    </row>
    <row r="320" spans="1:21" ht="51" customHeight="1">
      <c r="A320" s="684">
        <v>300</v>
      </c>
      <c r="B320" s="686"/>
      <c r="C320" s="946" t="s">
        <v>2241</v>
      </c>
      <c r="D320" s="632" t="s">
        <v>199</v>
      </c>
      <c r="E320" s="632"/>
      <c r="F320" s="632"/>
      <c r="G320" s="632">
        <v>15</v>
      </c>
      <c r="H320" s="632"/>
      <c r="I320" s="632">
        <v>5</v>
      </c>
      <c r="J320" s="947">
        <v>4.5</v>
      </c>
      <c r="K320" s="632">
        <v>0</v>
      </c>
      <c r="L320" s="634">
        <v>5</v>
      </c>
      <c r="M320" s="948">
        <v>9309</v>
      </c>
      <c r="N320" s="949">
        <f t="shared" si="9"/>
        <v>46545</v>
      </c>
      <c r="O320" s="632">
        <v>5</v>
      </c>
      <c r="P320" s="934"/>
      <c r="Q320" s="934"/>
      <c r="R320" s="934"/>
      <c r="S320" s="934"/>
      <c r="T320" s="935"/>
      <c r="U320" s="685"/>
    </row>
    <row r="321" spans="1:21" ht="51" customHeight="1">
      <c r="A321" s="684">
        <v>301</v>
      </c>
      <c r="B321" s="686"/>
      <c r="C321" s="946" t="s">
        <v>2242</v>
      </c>
      <c r="D321" s="632" t="s">
        <v>199</v>
      </c>
      <c r="E321" s="632"/>
      <c r="F321" s="632"/>
      <c r="G321" s="632">
        <v>7</v>
      </c>
      <c r="H321" s="632"/>
      <c r="I321" s="632">
        <v>5</v>
      </c>
      <c r="J321" s="947">
        <v>4.5</v>
      </c>
      <c r="K321" s="632">
        <v>0</v>
      </c>
      <c r="L321" s="634">
        <v>5</v>
      </c>
      <c r="M321" s="948">
        <v>9630</v>
      </c>
      <c r="N321" s="949">
        <f t="shared" si="9"/>
        <v>48150</v>
      </c>
      <c r="O321" s="632">
        <v>5</v>
      </c>
      <c r="P321" s="934"/>
      <c r="Q321" s="934"/>
      <c r="R321" s="934"/>
      <c r="S321" s="934"/>
      <c r="T321" s="935"/>
      <c r="U321" s="685"/>
    </row>
    <row r="322" spans="1:21" ht="22.5" customHeight="1">
      <c r="A322" s="684">
        <v>302</v>
      </c>
      <c r="B322" s="686"/>
      <c r="C322" s="937" t="s">
        <v>2243</v>
      </c>
      <c r="D322" s="938" t="s">
        <v>199</v>
      </c>
      <c r="E322" s="938"/>
      <c r="F322" s="938"/>
      <c r="G322" s="938">
        <v>4</v>
      </c>
      <c r="H322" s="938"/>
      <c r="I322" s="938">
        <v>5</v>
      </c>
      <c r="J322" s="935">
        <v>4.5</v>
      </c>
      <c r="K322" s="938">
        <v>0</v>
      </c>
      <c r="L322" s="940">
        <v>3</v>
      </c>
      <c r="M322" s="939">
        <v>14980</v>
      </c>
      <c r="N322" s="936">
        <f t="shared" si="9"/>
        <v>44940</v>
      </c>
      <c r="O322" s="938">
        <v>3</v>
      </c>
      <c r="P322" s="934"/>
      <c r="Q322" s="934"/>
      <c r="R322" s="934"/>
      <c r="S322" s="934"/>
      <c r="T322" s="935"/>
      <c r="U322" s="685"/>
    </row>
    <row r="323" spans="1:21" ht="22.5" customHeight="1">
      <c r="A323" s="684">
        <v>303</v>
      </c>
      <c r="B323" s="686"/>
      <c r="C323" s="937" t="s">
        <v>2244</v>
      </c>
      <c r="D323" s="938" t="s">
        <v>199</v>
      </c>
      <c r="E323" s="938"/>
      <c r="F323" s="938"/>
      <c r="G323" s="938">
        <v>29</v>
      </c>
      <c r="H323" s="938"/>
      <c r="I323" s="938">
        <v>135</v>
      </c>
      <c r="J323" s="935">
        <v>135</v>
      </c>
      <c r="K323" s="938">
        <v>0</v>
      </c>
      <c r="L323" s="940">
        <v>86</v>
      </c>
      <c r="M323" s="939">
        <v>14980</v>
      </c>
      <c r="N323" s="936">
        <f t="shared" si="9"/>
        <v>1288280</v>
      </c>
      <c r="O323" s="934">
        <v>25</v>
      </c>
      <c r="P323" s="934">
        <v>20</v>
      </c>
      <c r="Q323" s="934">
        <v>20</v>
      </c>
      <c r="R323" s="934">
        <v>21</v>
      </c>
      <c r="S323" s="934"/>
      <c r="T323" s="935"/>
      <c r="U323" s="685"/>
    </row>
    <row r="324" spans="1:21" ht="22.5" customHeight="1">
      <c r="A324" s="684">
        <v>304</v>
      </c>
      <c r="B324" s="686"/>
      <c r="C324" s="937" t="s">
        <v>2245</v>
      </c>
      <c r="D324" s="938" t="s">
        <v>199</v>
      </c>
      <c r="E324" s="938"/>
      <c r="F324" s="938"/>
      <c r="G324" s="938"/>
      <c r="H324" s="938"/>
      <c r="I324" s="938">
        <v>18</v>
      </c>
      <c r="J324" s="935">
        <v>20</v>
      </c>
      <c r="K324" s="938">
        <v>2</v>
      </c>
      <c r="L324" s="940">
        <v>10</v>
      </c>
      <c r="M324" s="939">
        <v>14980</v>
      </c>
      <c r="N324" s="936">
        <f t="shared" si="9"/>
        <v>149800</v>
      </c>
      <c r="O324" s="934">
        <v>10</v>
      </c>
      <c r="P324" s="934"/>
      <c r="Q324" s="934"/>
      <c r="R324" s="934"/>
      <c r="S324" s="934"/>
      <c r="T324" s="935"/>
      <c r="U324" s="685"/>
    </row>
    <row r="325" spans="1:21" ht="22.5" customHeight="1">
      <c r="A325" s="684">
        <v>305</v>
      </c>
      <c r="B325" s="686"/>
      <c r="C325" s="937" t="s">
        <v>2246</v>
      </c>
      <c r="D325" s="938" t="s">
        <v>199</v>
      </c>
      <c r="E325" s="938"/>
      <c r="F325" s="938"/>
      <c r="G325" s="938">
        <v>1</v>
      </c>
      <c r="H325" s="938"/>
      <c r="I325" s="938">
        <v>2</v>
      </c>
      <c r="J325" s="935">
        <v>1.8</v>
      </c>
      <c r="K325" s="938">
        <v>0</v>
      </c>
      <c r="L325" s="940">
        <v>1</v>
      </c>
      <c r="M325" s="939">
        <v>12840</v>
      </c>
      <c r="N325" s="936">
        <f t="shared" si="9"/>
        <v>12840</v>
      </c>
      <c r="O325" s="934">
        <v>1</v>
      </c>
      <c r="P325" s="934"/>
      <c r="Q325" s="934"/>
      <c r="R325" s="934"/>
      <c r="S325" s="934"/>
      <c r="T325" s="935"/>
      <c r="U325" s="685"/>
    </row>
    <row r="326" spans="1:21" ht="22.5" customHeight="1">
      <c r="A326" s="684">
        <v>306</v>
      </c>
      <c r="B326" s="686"/>
      <c r="C326" s="937" t="s">
        <v>2247</v>
      </c>
      <c r="D326" s="938" t="s">
        <v>199</v>
      </c>
      <c r="E326" s="938"/>
      <c r="F326" s="938"/>
      <c r="G326" s="938">
        <v>41</v>
      </c>
      <c r="H326" s="938"/>
      <c r="I326" s="938">
        <v>90</v>
      </c>
      <c r="J326" s="935">
        <v>160</v>
      </c>
      <c r="K326" s="938">
        <v>70</v>
      </c>
      <c r="L326" s="940">
        <v>200</v>
      </c>
      <c r="M326" s="939">
        <v>300</v>
      </c>
      <c r="N326" s="936">
        <f t="shared" si="9"/>
        <v>60000</v>
      </c>
      <c r="O326" s="934">
        <v>100</v>
      </c>
      <c r="P326" s="934">
        <v>100</v>
      </c>
      <c r="Q326" s="934"/>
      <c r="R326" s="934"/>
      <c r="S326" s="934"/>
      <c r="T326" s="935"/>
      <c r="U326" s="685"/>
    </row>
    <row r="327" spans="1:21" ht="22.5" customHeight="1">
      <c r="A327" s="684">
        <v>307</v>
      </c>
      <c r="B327" s="686"/>
      <c r="C327" s="937" t="s">
        <v>2248</v>
      </c>
      <c r="D327" s="938" t="s">
        <v>34</v>
      </c>
      <c r="E327" s="938"/>
      <c r="F327" s="938"/>
      <c r="G327" s="938">
        <v>4</v>
      </c>
      <c r="H327" s="938"/>
      <c r="I327" s="938">
        <v>5</v>
      </c>
      <c r="J327" s="935">
        <v>7.5</v>
      </c>
      <c r="K327" s="938">
        <v>3</v>
      </c>
      <c r="L327" s="940">
        <v>5</v>
      </c>
      <c r="M327" s="939">
        <v>7000</v>
      </c>
      <c r="N327" s="936">
        <f t="shared" si="9"/>
        <v>35000</v>
      </c>
      <c r="O327" s="940">
        <v>5</v>
      </c>
      <c r="P327" s="934"/>
      <c r="Q327" s="934"/>
      <c r="R327" s="934"/>
      <c r="S327" s="934"/>
      <c r="T327" s="935"/>
      <c r="U327" s="685"/>
    </row>
    <row r="328" spans="1:21" ht="22.5" customHeight="1">
      <c r="A328" s="684">
        <v>308</v>
      </c>
      <c r="B328" s="686"/>
      <c r="C328" s="937" t="s">
        <v>2249</v>
      </c>
      <c r="D328" s="938" t="s">
        <v>34</v>
      </c>
      <c r="E328" s="938"/>
      <c r="F328" s="938"/>
      <c r="G328" s="938">
        <v>3</v>
      </c>
      <c r="H328" s="938"/>
      <c r="I328" s="938">
        <v>5</v>
      </c>
      <c r="J328" s="935">
        <v>4.5</v>
      </c>
      <c r="K328" s="938"/>
      <c r="L328" s="940">
        <v>5</v>
      </c>
      <c r="M328" s="939">
        <v>7000</v>
      </c>
      <c r="N328" s="936">
        <f t="shared" si="9"/>
        <v>35000</v>
      </c>
      <c r="O328" s="940">
        <v>5</v>
      </c>
      <c r="P328" s="934"/>
      <c r="Q328" s="934"/>
      <c r="R328" s="934"/>
      <c r="S328" s="934"/>
      <c r="T328" s="935"/>
      <c r="U328" s="685"/>
    </row>
    <row r="329" spans="1:21" ht="22.5" customHeight="1">
      <c r="A329" s="684">
        <v>309</v>
      </c>
      <c r="B329" s="686"/>
      <c r="C329" s="937" t="s">
        <v>2250</v>
      </c>
      <c r="D329" s="938" t="s">
        <v>34</v>
      </c>
      <c r="E329" s="938"/>
      <c r="F329" s="938"/>
      <c r="G329" s="938">
        <v>4</v>
      </c>
      <c r="H329" s="938"/>
      <c r="I329" s="938">
        <v>5</v>
      </c>
      <c r="J329" s="935">
        <v>5.5</v>
      </c>
      <c r="K329" s="938">
        <v>1</v>
      </c>
      <c r="L329" s="940">
        <v>5</v>
      </c>
      <c r="M329" s="939">
        <v>7000</v>
      </c>
      <c r="N329" s="936">
        <f t="shared" si="9"/>
        <v>35000</v>
      </c>
      <c r="O329" s="940">
        <v>5</v>
      </c>
      <c r="P329" s="934"/>
      <c r="Q329" s="934"/>
      <c r="R329" s="934"/>
      <c r="S329" s="934"/>
      <c r="T329" s="935"/>
      <c r="U329" s="685"/>
    </row>
    <row r="330" spans="1:21" ht="22.5" customHeight="1">
      <c r="A330" s="684">
        <v>310</v>
      </c>
      <c r="B330" s="686"/>
      <c r="C330" s="937" t="s">
        <v>2251</v>
      </c>
      <c r="D330" s="938" t="s">
        <v>199</v>
      </c>
      <c r="E330" s="938"/>
      <c r="F330" s="938"/>
      <c r="G330" s="938"/>
      <c r="H330" s="938"/>
      <c r="I330" s="938">
        <v>9</v>
      </c>
      <c r="J330" s="935">
        <v>25</v>
      </c>
      <c r="K330" s="938">
        <v>16</v>
      </c>
      <c r="L330" s="940">
        <v>10</v>
      </c>
      <c r="M330" s="939">
        <v>6955</v>
      </c>
      <c r="N330" s="936">
        <f t="shared" si="9"/>
        <v>69550</v>
      </c>
      <c r="O330" s="938">
        <v>10</v>
      </c>
      <c r="P330" s="934"/>
      <c r="Q330" s="934"/>
      <c r="R330" s="934"/>
      <c r="S330" s="934"/>
      <c r="T330" s="935"/>
      <c r="U330" s="685"/>
    </row>
    <row r="331" spans="1:21" ht="22.5" customHeight="1">
      <c r="A331" s="684">
        <v>311</v>
      </c>
      <c r="B331" s="686"/>
      <c r="C331" s="937" t="s">
        <v>2252</v>
      </c>
      <c r="D331" s="938" t="s">
        <v>199</v>
      </c>
      <c r="E331" s="938"/>
      <c r="F331" s="938"/>
      <c r="G331" s="938">
        <v>30</v>
      </c>
      <c r="H331" s="938">
        <v>27</v>
      </c>
      <c r="I331" s="938">
        <v>27</v>
      </c>
      <c r="J331" s="935">
        <v>66</v>
      </c>
      <c r="K331" s="938">
        <v>39</v>
      </c>
      <c r="L331" s="940">
        <v>20</v>
      </c>
      <c r="M331" s="939">
        <v>6527</v>
      </c>
      <c r="N331" s="936">
        <f t="shared" si="9"/>
        <v>130540</v>
      </c>
      <c r="O331" s="938">
        <v>10</v>
      </c>
      <c r="P331" s="934">
        <v>10</v>
      </c>
      <c r="Q331" s="934"/>
      <c r="R331" s="934"/>
      <c r="S331" s="934"/>
      <c r="T331" s="935"/>
      <c r="U331" s="685"/>
    </row>
    <row r="332" spans="1:21" ht="22.5" customHeight="1">
      <c r="A332" s="684">
        <v>312</v>
      </c>
      <c r="B332" s="686"/>
      <c r="C332" s="937" t="s">
        <v>2253</v>
      </c>
      <c r="D332" s="938" t="s">
        <v>199</v>
      </c>
      <c r="E332" s="938"/>
      <c r="F332" s="938"/>
      <c r="G332" s="938">
        <v>20</v>
      </c>
      <c r="H332" s="938">
        <v>23</v>
      </c>
      <c r="I332" s="938">
        <v>54</v>
      </c>
      <c r="J332" s="935">
        <v>77</v>
      </c>
      <c r="K332" s="938">
        <v>23</v>
      </c>
      <c r="L332" s="940">
        <v>30</v>
      </c>
      <c r="M332" s="939">
        <v>6527</v>
      </c>
      <c r="N332" s="936">
        <f t="shared" si="9"/>
        <v>195810</v>
      </c>
      <c r="O332" s="938">
        <v>10</v>
      </c>
      <c r="P332" s="934">
        <v>10</v>
      </c>
      <c r="Q332" s="934">
        <v>10</v>
      </c>
      <c r="R332" s="934"/>
      <c r="S332" s="934"/>
      <c r="T332" s="935"/>
      <c r="U332" s="685"/>
    </row>
    <row r="333" spans="1:21" ht="22.5" customHeight="1">
      <c r="A333" s="684">
        <v>313</v>
      </c>
      <c r="B333" s="686"/>
      <c r="C333" s="937" t="s">
        <v>2254</v>
      </c>
      <c r="D333" s="938" t="s">
        <v>199</v>
      </c>
      <c r="E333" s="938"/>
      <c r="F333" s="938"/>
      <c r="G333" s="938">
        <v>34</v>
      </c>
      <c r="H333" s="938">
        <v>33</v>
      </c>
      <c r="I333" s="938">
        <v>135</v>
      </c>
      <c r="J333" s="935">
        <v>137</v>
      </c>
      <c r="K333" s="938">
        <v>2</v>
      </c>
      <c r="L333" s="940">
        <v>60</v>
      </c>
      <c r="M333" s="939">
        <v>6206</v>
      </c>
      <c r="N333" s="936">
        <f t="shared" si="9"/>
        <v>372360</v>
      </c>
      <c r="O333" s="934">
        <v>20</v>
      </c>
      <c r="P333" s="934">
        <v>20</v>
      </c>
      <c r="Q333" s="934">
        <v>20</v>
      </c>
      <c r="R333" s="934"/>
      <c r="S333" s="934"/>
      <c r="T333" s="935"/>
      <c r="U333" s="685"/>
    </row>
    <row r="334" spans="1:21" ht="22.5" customHeight="1">
      <c r="A334" s="684">
        <v>314</v>
      </c>
      <c r="B334" s="686"/>
      <c r="C334" s="937" t="s">
        <v>2255</v>
      </c>
      <c r="D334" s="938" t="s">
        <v>199</v>
      </c>
      <c r="E334" s="938"/>
      <c r="F334" s="938"/>
      <c r="G334" s="938">
        <v>70</v>
      </c>
      <c r="H334" s="938">
        <v>33</v>
      </c>
      <c r="I334" s="938">
        <v>108</v>
      </c>
      <c r="J334" s="935">
        <v>108</v>
      </c>
      <c r="K334" s="938">
        <v>0</v>
      </c>
      <c r="L334" s="940">
        <v>80</v>
      </c>
      <c r="M334" s="939">
        <v>4066</v>
      </c>
      <c r="N334" s="936">
        <f t="shared" si="9"/>
        <v>325280</v>
      </c>
      <c r="O334" s="934">
        <v>20</v>
      </c>
      <c r="P334" s="934">
        <v>20</v>
      </c>
      <c r="Q334" s="934">
        <v>20</v>
      </c>
      <c r="R334" s="934">
        <v>20</v>
      </c>
      <c r="S334" s="934"/>
      <c r="T334" s="935"/>
      <c r="U334" s="685"/>
    </row>
    <row r="335" spans="1:21" ht="22.5" customHeight="1">
      <c r="A335" s="684">
        <v>315</v>
      </c>
      <c r="B335" s="686"/>
      <c r="C335" s="937" t="s">
        <v>2256</v>
      </c>
      <c r="D335" s="938" t="s">
        <v>199</v>
      </c>
      <c r="E335" s="938"/>
      <c r="F335" s="938"/>
      <c r="G335" s="938">
        <v>64</v>
      </c>
      <c r="H335" s="938">
        <v>21</v>
      </c>
      <c r="I335" s="938">
        <v>108</v>
      </c>
      <c r="J335" s="935">
        <v>114</v>
      </c>
      <c r="K335" s="938">
        <v>6</v>
      </c>
      <c r="L335" s="940">
        <v>80</v>
      </c>
      <c r="M335" s="939">
        <v>4066</v>
      </c>
      <c r="N335" s="936">
        <f t="shared" si="9"/>
        <v>325280</v>
      </c>
      <c r="O335" s="934">
        <v>20</v>
      </c>
      <c r="P335" s="934">
        <v>20</v>
      </c>
      <c r="Q335" s="934">
        <v>20</v>
      </c>
      <c r="R335" s="934">
        <v>20</v>
      </c>
      <c r="S335" s="934"/>
      <c r="T335" s="935"/>
      <c r="U335" s="685"/>
    </row>
    <row r="336" spans="1:21" ht="22.5" customHeight="1">
      <c r="A336" s="684">
        <v>316</v>
      </c>
      <c r="B336" s="686"/>
      <c r="C336" s="937" t="s">
        <v>2257</v>
      </c>
      <c r="D336" s="938" t="s">
        <v>199</v>
      </c>
      <c r="E336" s="938"/>
      <c r="F336" s="938"/>
      <c r="G336" s="938">
        <v>45</v>
      </c>
      <c r="H336" s="938">
        <v>45</v>
      </c>
      <c r="I336" s="938">
        <v>180</v>
      </c>
      <c r="J336" s="935">
        <v>198</v>
      </c>
      <c r="K336" s="938">
        <v>18</v>
      </c>
      <c r="L336" s="940">
        <v>90</v>
      </c>
      <c r="M336" s="939">
        <v>6990</v>
      </c>
      <c r="N336" s="936">
        <f t="shared" si="9"/>
        <v>629100</v>
      </c>
      <c r="O336" s="934">
        <v>30</v>
      </c>
      <c r="P336" s="934">
        <v>20</v>
      </c>
      <c r="Q336" s="934">
        <v>20</v>
      </c>
      <c r="R336" s="934">
        <v>20</v>
      </c>
      <c r="S336" s="934"/>
      <c r="T336" s="935"/>
      <c r="U336" s="685"/>
    </row>
    <row r="337" spans="1:21" ht="22.5" customHeight="1">
      <c r="A337" s="684">
        <v>317</v>
      </c>
      <c r="B337" s="686"/>
      <c r="C337" s="937" t="s">
        <v>2258</v>
      </c>
      <c r="D337" s="938" t="s">
        <v>199</v>
      </c>
      <c r="E337" s="938"/>
      <c r="F337" s="938"/>
      <c r="G337" s="938"/>
      <c r="H337" s="938"/>
      <c r="I337" s="938">
        <v>45</v>
      </c>
      <c r="J337" s="935">
        <v>51</v>
      </c>
      <c r="K337" s="938">
        <v>6</v>
      </c>
      <c r="L337" s="940">
        <v>30</v>
      </c>
      <c r="M337" s="939">
        <v>7918</v>
      </c>
      <c r="N337" s="936">
        <f t="shared" si="9"/>
        <v>237540</v>
      </c>
      <c r="O337" s="934">
        <v>10</v>
      </c>
      <c r="P337" s="934">
        <v>10</v>
      </c>
      <c r="Q337" s="934">
        <v>10</v>
      </c>
      <c r="R337" s="934"/>
      <c r="S337" s="934"/>
      <c r="T337" s="935"/>
      <c r="U337" s="685"/>
    </row>
    <row r="338" spans="1:21" ht="22.5" customHeight="1">
      <c r="A338" s="684">
        <v>318</v>
      </c>
      <c r="B338" s="686"/>
      <c r="C338" s="937" t="s">
        <v>2259</v>
      </c>
      <c r="D338" s="938" t="s">
        <v>199</v>
      </c>
      <c r="E338" s="938"/>
      <c r="F338" s="938"/>
      <c r="G338" s="938">
        <v>99</v>
      </c>
      <c r="H338" s="938">
        <v>36</v>
      </c>
      <c r="I338" s="938">
        <v>108</v>
      </c>
      <c r="J338" s="935">
        <v>142</v>
      </c>
      <c r="K338" s="938">
        <v>34</v>
      </c>
      <c r="L338" s="940">
        <v>60</v>
      </c>
      <c r="M338" s="939">
        <v>3745</v>
      </c>
      <c r="N338" s="936">
        <f t="shared" si="9"/>
        <v>224700</v>
      </c>
      <c r="O338" s="934">
        <v>30</v>
      </c>
      <c r="P338" s="934">
        <v>30</v>
      </c>
      <c r="Q338" s="934"/>
      <c r="R338" s="934"/>
      <c r="S338" s="934"/>
      <c r="T338" s="935"/>
      <c r="U338" s="685"/>
    </row>
    <row r="339" spans="1:21" ht="22.5" customHeight="1">
      <c r="A339" s="684">
        <v>319</v>
      </c>
      <c r="B339" s="686"/>
      <c r="C339" s="937" t="s">
        <v>2260</v>
      </c>
      <c r="D339" s="938" t="s">
        <v>199</v>
      </c>
      <c r="E339" s="938"/>
      <c r="F339" s="938"/>
      <c r="G339" s="938">
        <v>74</v>
      </c>
      <c r="H339" s="938">
        <v>75</v>
      </c>
      <c r="I339" s="938">
        <v>117</v>
      </c>
      <c r="J339" s="935">
        <v>117</v>
      </c>
      <c r="K339" s="938">
        <v>0</v>
      </c>
      <c r="L339" s="940">
        <v>60</v>
      </c>
      <c r="M339" s="939">
        <v>3710</v>
      </c>
      <c r="N339" s="936">
        <f t="shared" si="9"/>
        <v>222600</v>
      </c>
      <c r="O339" s="934">
        <v>30</v>
      </c>
      <c r="P339" s="934">
        <v>30</v>
      </c>
      <c r="Q339" s="934"/>
      <c r="R339" s="934"/>
      <c r="S339" s="934"/>
      <c r="T339" s="935"/>
      <c r="U339" s="685"/>
    </row>
    <row r="340" spans="1:21" ht="22.5" customHeight="1">
      <c r="A340" s="684">
        <v>320</v>
      </c>
      <c r="B340" s="686"/>
      <c r="C340" s="937" t="s">
        <v>2261</v>
      </c>
      <c r="D340" s="938" t="s">
        <v>199</v>
      </c>
      <c r="E340" s="938"/>
      <c r="F340" s="938"/>
      <c r="G340" s="938">
        <v>138</v>
      </c>
      <c r="H340" s="938">
        <v>76</v>
      </c>
      <c r="I340" s="938">
        <v>270</v>
      </c>
      <c r="J340" s="935">
        <v>294</v>
      </c>
      <c r="K340" s="938">
        <v>24</v>
      </c>
      <c r="L340" s="940">
        <v>100</v>
      </c>
      <c r="M340" s="939">
        <v>3745</v>
      </c>
      <c r="N340" s="936">
        <f t="shared" si="9"/>
        <v>374500</v>
      </c>
      <c r="O340" s="934">
        <v>40</v>
      </c>
      <c r="P340" s="934">
        <v>40</v>
      </c>
      <c r="Q340" s="934">
        <v>20</v>
      </c>
      <c r="R340" s="934"/>
      <c r="S340" s="934"/>
      <c r="T340" s="935"/>
      <c r="U340" s="685"/>
    </row>
    <row r="341" spans="1:21" ht="22.5" customHeight="1">
      <c r="A341" s="684">
        <v>321</v>
      </c>
      <c r="B341" s="686"/>
      <c r="C341" s="937" t="s">
        <v>2262</v>
      </c>
      <c r="D341" s="938" t="s">
        <v>199</v>
      </c>
      <c r="E341" s="938"/>
      <c r="F341" s="938"/>
      <c r="G341" s="938">
        <v>50</v>
      </c>
      <c r="H341" s="938">
        <v>28</v>
      </c>
      <c r="I341" s="938">
        <v>180</v>
      </c>
      <c r="J341" s="935">
        <v>210</v>
      </c>
      <c r="K341" s="938">
        <v>30</v>
      </c>
      <c r="L341" s="940">
        <v>80</v>
      </c>
      <c r="M341" s="939">
        <v>3710</v>
      </c>
      <c r="N341" s="936">
        <f t="shared" si="9"/>
        <v>296800</v>
      </c>
      <c r="O341" s="934">
        <v>40</v>
      </c>
      <c r="P341" s="934">
        <v>40</v>
      </c>
      <c r="Q341" s="934"/>
      <c r="R341" s="934"/>
      <c r="S341" s="934"/>
      <c r="T341" s="935"/>
      <c r="U341" s="685"/>
    </row>
    <row r="342" spans="1:21" ht="22.5" customHeight="1">
      <c r="A342" s="684">
        <v>322</v>
      </c>
      <c r="B342" s="686"/>
      <c r="C342" s="937" t="s">
        <v>2263</v>
      </c>
      <c r="D342" s="938" t="s">
        <v>199</v>
      </c>
      <c r="E342" s="938"/>
      <c r="F342" s="938"/>
      <c r="G342" s="938">
        <v>110</v>
      </c>
      <c r="H342" s="938">
        <v>43</v>
      </c>
      <c r="I342" s="938">
        <v>90</v>
      </c>
      <c r="J342" s="935">
        <v>110</v>
      </c>
      <c r="K342" s="938">
        <v>20</v>
      </c>
      <c r="L342" s="940">
        <v>83</v>
      </c>
      <c r="M342" s="939">
        <v>7490</v>
      </c>
      <c r="N342" s="936">
        <f t="shared" si="9"/>
        <v>621670</v>
      </c>
      <c r="O342" s="934">
        <v>21</v>
      </c>
      <c r="P342" s="934">
        <v>20</v>
      </c>
      <c r="Q342" s="934">
        <v>20</v>
      </c>
      <c r="R342" s="934">
        <v>22</v>
      </c>
      <c r="S342" s="934"/>
      <c r="T342" s="935"/>
      <c r="U342" s="685"/>
    </row>
    <row r="343" spans="1:21" ht="22.5" customHeight="1">
      <c r="A343" s="684">
        <v>323</v>
      </c>
      <c r="B343" s="686"/>
      <c r="C343" s="941" t="s">
        <v>2264</v>
      </c>
      <c r="D343" s="938"/>
      <c r="E343" s="938"/>
      <c r="F343" s="938"/>
      <c r="G343" s="938"/>
      <c r="H343" s="938"/>
      <c r="I343" s="938">
        <v>27</v>
      </c>
      <c r="J343" s="935">
        <v>27</v>
      </c>
      <c r="K343" s="938">
        <v>0</v>
      </c>
      <c r="L343" s="940">
        <v>5</v>
      </c>
      <c r="M343" s="939">
        <v>11699.99</v>
      </c>
      <c r="N343" s="936">
        <f t="shared" si="9"/>
        <v>58499.95</v>
      </c>
      <c r="O343" s="934">
        <v>5</v>
      </c>
      <c r="P343" s="934"/>
      <c r="Q343" s="934"/>
      <c r="R343" s="934"/>
      <c r="S343" s="934"/>
      <c r="T343" s="935"/>
      <c r="U343" s="685"/>
    </row>
    <row r="344" spans="1:21" ht="22.5" customHeight="1">
      <c r="A344" s="684">
        <v>324</v>
      </c>
      <c r="B344" s="686"/>
      <c r="C344" s="941" t="s">
        <v>2265</v>
      </c>
      <c r="D344" s="938"/>
      <c r="E344" s="938"/>
      <c r="F344" s="938"/>
      <c r="G344" s="938"/>
      <c r="H344" s="938"/>
      <c r="I344" s="938">
        <v>9</v>
      </c>
      <c r="J344" s="935">
        <v>9</v>
      </c>
      <c r="K344" s="938">
        <v>0</v>
      </c>
      <c r="L344" s="940">
        <v>3</v>
      </c>
      <c r="M344" s="936">
        <v>21400</v>
      </c>
      <c r="N344" s="936">
        <f t="shared" si="9"/>
        <v>64200</v>
      </c>
      <c r="O344" s="934">
        <v>3</v>
      </c>
      <c r="P344" s="934"/>
      <c r="Q344" s="934"/>
      <c r="R344" s="934"/>
      <c r="S344" s="934"/>
      <c r="T344" s="935"/>
      <c r="U344" s="685"/>
    </row>
    <row r="345" spans="1:21" ht="22.5" customHeight="1">
      <c r="A345" s="684">
        <v>325</v>
      </c>
      <c r="B345" s="686"/>
      <c r="C345" s="941" t="s">
        <v>2266</v>
      </c>
      <c r="D345" s="938"/>
      <c r="E345" s="938"/>
      <c r="F345" s="938"/>
      <c r="G345" s="938"/>
      <c r="H345" s="938"/>
      <c r="I345" s="938">
        <v>9</v>
      </c>
      <c r="J345" s="935">
        <v>9</v>
      </c>
      <c r="K345" s="938">
        <v>0</v>
      </c>
      <c r="L345" s="940">
        <v>3</v>
      </c>
      <c r="M345" s="936">
        <v>21400</v>
      </c>
      <c r="N345" s="936">
        <f t="shared" si="9"/>
        <v>64200</v>
      </c>
      <c r="O345" s="934">
        <v>3</v>
      </c>
      <c r="P345" s="934"/>
      <c r="Q345" s="934"/>
      <c r="R345" s="934"/>
      <c r="S345" s="934"/>
      <c r="T345" s="935"/>
      <c r="U345" s="685"/>
    </row>
    <row r="346" spans="1:21" ht="22.5" customHeight="1">
      <c r="A346" s="684">
        <v>326</v>
      </c>
      <c r="B346" s="686"/>
      <c r="C346" s="937" t="s">
        <v>2267</v>
      </c>
      <c r="D346" s="938"/>
      <c r="E346" s="938"/>
      <c r="F346" s="938"/>
      <c r="G346" s="938"/>
      <c r="H346" s="938"/>
      <c r="I346" s="938"/>
      <c r="J346" s="935"/>
      <c r="K346" s="938">
        <v>0</v>
      </c>
      <c r="L346" s="940">
        <v>5</v>
      </c>
      <c r="M346" s="936">
        <v>10700</v>
      </c>
      <c r="N346" s="936">
        <f t="shared" si="9"/>
        <v>53500</v>
      </c>
      <c r="O346" s="934">
        <v>5</v>
      </c>
      <c r="P346" s="934"/>
      <c r="Q346" s="934"/>
      <c r="R346" s="934"/>
      <c r="S346" s="934"/>
      <c r="T346" s="935"/>
      <c r="U346" s="685"/>
    </row>
    <row r="347" spans="1:21" ht="22.5" customHeight="1">
      <c r="A347" s="684">
        <v>327</v>
      </c>
      <c r="B347" s="686"/>
      <c r="C347" s="942" t="s">
        <v>2268</v>
      </c>
      <c r="D347" s="942"/>
      <c r="E347" s="942"/>
      <c r="F347" s="942"/>
      <c r="G347" s="942"/>
      <c r="H347" s="942"/>
      <c r="I347" s="942"/>
      <c r="J347" s="943"/>
      <c r="K347" s="942"/>
      <c r="L347" s="944">
        <v>80</v>
      </c>
      <c r="M347" s="945">
        <v>1500</v>
      </c>
      <c r="N347" s="936">
        <f t="shared" si="9"/>
        <v>120000</v>
      </c>
      <c r="O347" s="934">
        <v>40</v>
      </c>
      <c r="P347" s="934">
        <v>40</v>
      </c>
      <c r="Q347" s="934"/>
      <c r="R347" s="934"/>
      <c r="S347" s="934"/>
      <c r="T347" s="935"/>
      <c r="U347" s="685"/>
    </row>
    <row r="348" spans="1:21" ht="22.5" customHeight="1">
      <c r="A348" s="684">
        <v>328</v>
      </c>
      <c r="B348" s="686"/>
      <c r="C348" s="942" t="s">
        <v>2269</v>
      </c>
      <c r="D348" s="942"/>
      <c r="E348" s="942"/>
      <c r="F348" s="942"/>
      <c r="G348" s="942"/>
      <c r="H348" s="942"/>
      <c r="I348" s="942"/>
      <c r="J348" s="943"/>
      <c r="K348" s="942"/>
      <c r="L348" s="944">
        <v>80</v>
      </c>
      <c r="M348" s="945">
        <v>1500</v>
      </c>
      <c r="N348" s="936">
        <f t="shared" si="9"/>
        <v>120000</v>
      </c>
      <c r="O348" s="934">
        <v>40</v>
      </c>
      <c r="P348" s="934">
        <v>40</v>
      </c>
      <c r="Q348" s="934"/>
      <c r="R348" s="934"/>
      <c r="S348" s="934"/>
      <c r="T348" s="935"/>
      <c r="U348" s="685"/>
    </row>
    <row r="349" spans="1:21" ht="22.5" customHeight="1">
      <c r="A349" s="684"/>
      <c r="B349" s="686"/>
      <c r="C349" s="933" t="s">
        <v>2270</v>
      </c>
      <c r="D349" s="938"/>
      <c r="E349" s="938"/>
      <c r="F349" s="938"/>
      <c r="G349" s="938"/>
      <c r="H349" s="938"/>
      <c r="I349" s="938"/>
      <c r="J349" s="935"/>
      <c r="K349" s="938"/>
      <c r="L349" s="940"/>
      <c r="M349" s="939"/>
      <c r="N349" s="936"/>
      <c r="O349" s="934"/>
      <c r="P349" s="934"/>
      <c r="Q349" s="934"/>
      <c r="R349" s="934"/>
      <c r="S349" s="934"/>
      <c r="T349" s="935"/>
      <c r="U349" s="685"/>
    </row>
    <row r="350" spans="1:21" ht="22.5" customHeight="1">
      <c r="A350" s="684">
        <v>329</v>
      </c>
      <c r="B350" s="686"/>
      <c r="C350" s="937" t="s">
        <v>2271</v>
      </c>
      <c r="D350" s="938" t="s">
        <v>199</v>
      </c>
      <c r="E350" s="938"/>
      <c r="F350" s="938"/>
      <c r="G350" s="938">
        <v>7</v>
      </c>
      <c r="H350" s="938">
        <v>14</v>
      </c>
      <c r="I350" s="938">
        <v>0</v>
      </c>
      <c r="J350" s="935">
        <v>0</v>
      </c>
      <c r="K350" s="938"/>
      <c r="L350" s="940">
        <v>10</v>
      </c>
      <c r="M350" s="939">
        <v>5885</v>
      </c>
      <c r="N350" s="936">
        <f t="shared" ref="N350:N442" si="10">L350*M350</f>
        <v>58850</v>
      </c>
      <c r="O350" s="940">
        <v>10</v>
      </c>
      <c r="P350" s="934"/>
      <c r="Q350" s="934"/>
      <c r="R350" s="934"/>
      <c r="S350" s="934"/>
      <c r="T350" s="935"/>
      <c r="U350" s="685"/>
    </row>
    <row r="351" spans="1:21" ht="22.5" customHeight="1">
      <c r="A351" s="684">
        <v>330</v>
      </c>
      <c r="B351" s="686"/>
      <c r="C351" s="937" t="s">
        <v>2272</v>
      </c>
      <c r="D351" s="938" t="s">
        <v>199</v>
      </c>
      <c r="E351" s="938"/>
      <c r="F351" s="938"/>
      <c r="G351" s="938">
        <v>13</v>
      </c>
      <c r="H351" s="938">
        <v>60</v>
      </c>
      <c r="I351" s="938">
        <v>0</v>
      </c>
      <c r="J351" s="935">
        <v>0</v>
      </c>
      <c r="K351" s="938">
        <v>0</v>
      </c>
      <c r="L351" s="940">
        <v>30</v>
      </c>
      <c r="M351" s="939">
        <v>4601</v>
      </c>
      <c r="N351" s="936">
        <f t="shared" si="10"/>
        <v>138030</v>
      </c>
      <c r="O351" s="940">
        <v>30</v>
      </c>
      <c r="P351" s="934"/>
      <c r="Q351" s="934"/>
      <c r="R351" s="934"/>
      <c r="S351" s="934"/>
      <c r="T351" s="935"/>
      <c r="U351" s="685"/>
    </row>
    <row r="352" spans="1:21" ht="22.5" customHeight="1">
      <c r="A352" s="684">
        <v>331</v>
      </c>
      <c r="B352" s="686"/>
      <c r="C352" s="937" t="s">
        <v>2273</v>
      </c>
      <c r="D352" s="938" t="s">
        <v>199</v>
      </c>
      <c r="E352" s="938"/>
      <c r="F352" s="938"/>
      <c r="G352" s="938">
        <v>7</v>
      </c>
      <c r="H352" s="938">
        <v>10</v>
      </c>
      <c r="I352" s="938">
        <v>0</v>
      </c>
      <c r="J352" s="935">
        <v>0</v>
      </c>
      <c r="K352" s="938"/>
      <c r="L352" s="940">
        <v>10</v>
      </c>
      <c r="M352" s="939">
        <v>7918</v>
      </c>
      <c r="N352" s="936">
        <f t="shared" si="10"/>
        <v>79180</v>
      </c>
      <c r="O352" s="940">
        <v>10</v>
      </c>
      <c r="P352" s="934"/>
      <c r="Q352" s="934"/>
      <c r="R352" s="934"/>
      <c r="S352" s="934"/>
      <c r="T352" s="935"/>
      <c r="U352" s="685"/>
    </row>
    <row r="353" spans="1:21" ht="22.5" customHeight="1">
      <c r="A353" s="684">
        <v>332</v>
      </c>
      <c r="B353" s="686"/>
      <c r="C353" s="937" t="s">
        <v>2274</v>
      </c>
      <c r="D353" s="938" t="s">
        <v>199</v>
      </c>
      <c r="E353" s="938"/>
      <c r="F353" s="938"/>
      <c r="G353" s="938">
        <v>7</v>
      </c>
      <c r="H353" s="938">
        <v>10</v>
      </c>
      <c r="I353" s="938">
        <v>0</v>
      </c>
      <c r="J353" s="935">
        <v>0</v>
      </c>
      <c r="K353" s="938"/>
      <c r="L353" s="940">
        <v>10</v>
      </c>
      <c r="M353" s="939">
        <v>7918</v>
      </c>
      <c r="N353" s="936">
        <f t="shared" si="10"/>
        <v>79180</v>
      </c>
      <c r="O353" s="940">
        <v>10</v>
      </c>
      <c r="P353" s="934"/>
      <c r="Q353" s="934"/>
      <c r="R353" s="934"/>
      <c r="S353" s="934"/>
      <c r="T353" s="935"/>
      <c r="U353" s="685"/>
    </row>
    <row r="354" spans="1:21" ht="22.5" customHeight="1">
      <c r="A354" s="684">
        <v>333</v>
      </c>
      <c r="B354" s="686"/>
      <c r="C354" s="937" t="s">
        <v>2275</v>
      </c>
      <c r="D354" s="938" t="s">
        <v>199</v>
      </c>
      <c r="E354" s="938"/>
      <c r="F354" s="938"/>
      <c r="G354" s="938"/>
      <c r="H354" s="938">
        <v>5</v>
      </c>
      <c r="I354" s="938">
        <v>0</v>
      </c>
      <c r="J354" s="935">
        <v>0</v>
      </c>
      <c r="K354" s="938"/>
      <c r="L354" s="940">
        <v>10</v>
      </c>
      <c r="M354" s="939">
        <v>7918</v>
      </c>
      <c r="N354" s="936">
        <f t="shared" si="10"/>
        <v>79180</v>
      </c>
      <c r="O354" s="940">
        <v>10</v>
      </c>
      <c r="P354" s="934"/>
      <c r="Q354" s="934"/>
      <c r="R354" s="934"/>
      <c r="S354" s="934"/>
      <c r="T354" s="935"/>
      <c r="U354" s="685"/>
    </row>
    <row r="355" spans="1:21" ht="22.5" customHeight="1">
      <c r="A355" s="684">
        <v>334</v>
      </c>
      <c r="B355" s="686"/>
      <c r="C355" s="937" t="s">
        <v>2276</v>
      </c>
      <c r="D355" s="938" t="s">
        <v>199</v>
      </c>
      <c r="E355" s="938"/>
      <c r="F355" s="938"/>
      <c r="G355" s="938"/>
      <c r="H355" s="938">
        <v>5</v>
      </c>
      <c r="I355" s="938">
        <v>0</v>
      </c>
      <c r="J355" s="935">
        <v>3</v>
      </c>
      <c r="K355" s="938">
        <v>3</v>
      </c>
      <c r="L355" s="940">
        <v>10</v>
      </c>
      <c r="M355" s="939">
        <v>7918</v>
      </c>
      <c r="N355" s="936">
        <f t="shared" si="10"/>
        <v>79180</v>
      </c>
      <c r="O355" s="940">
        <v>10</v>
      </c>
      <c r="P355" s="934"/>
      <c r="Q355" s="934"/>
      <c r="R355" s="934"/>
      <c r="S355" s="934"/>
      <c r="T355" s="935"/>
      <c r="U355" s="685"/>
    </row>
    <row r="356" spans="1:21" ht="22.5" customHeight="1">
      <c r="A356" s="684">
        <v>335</v>
      </c>
      <c r="B356" s="686"/>
      <c r="C356" s="937" t="s">
        <v>2277</v>
      </c>
      <c r="D356" s="938" t="s">
        <v>199</v>
      </c>
      <c r="E356" s="938"/>
      <c r="F356" s="938"/>
      <c r="G356" s="938">
        <v>7</v>
      </c>
      <c r="H356" s="938">
        <v>25</v>
      </c>
      <c r="I356" s="938">
        <v>0</v>
      </c>
      <c r="J356" s="935">
        <v>0</v>
      </c>
      <c r="K356" s="938">
        <v>0</v>
      </c>
      <c r="L356" s="940">
        <v>10</v>
      </c>
      <c r="M356" s="939">
        <v>4800</v>
      </c>
      <c r="N356" s="936">
        <f t="shared" si="10"/>
        <v>48000</v>
      </c>
      <c r="O356" s="940">
        <v>10</v>
      </c>
      <c r="P356" s="934"/>
      <c r="Q356" s="934"/>
      <c r="R356" s="934"/>
      <c r="S356" s="934"/>
      <c r="T356" s="935"/>
      <c r="U356" s="685"/>
    </row>
    <row r="357" spans="1:21" ht="22.5" customHeight="1">
      <c r="A357" s="684">
        <v>336</v>
      </c>
      <c r="B357" s="686"/>
      <c r="C357" s="937" t="s">
        <v>2278</v>
      </c>
      <c r="D357" s="938" t="s">
        <v>199</v>
      </c>
      <c r="E357" s="938"/>
      <c r="F357" s="938"/>
      <c r="G357" s="938"/>
      <c r="H357" s="938">
        <v>3</v>
      </c>
      <c r="I357" s="938">
        <v>0</v>
      </c>
      <c r="J357" s="935">
        <v>1</v>
      </c>
      <c r="K357" s="938">
        <v>1</v>
      </c>
      <c r="L357" s="940">
        <v>5</v>
      </c>
      <c r="M357" s="939">
        <v>7490</v>
      </c>
      <c r="N357" s="936">
        <f t="shared" si="10"/>
        <v>37450</v>
      </c>
      <c r="O357" s="940">
        <v>5</v>
      </c>
      <c r="P357" s="934"/>
      <c r="Q357" s="934"/>
      <c r="R357" s="934"/>
      <c r="S357" s="934"/>
      <c r="T357" s="935"/>
      <c r="U357" s="685"/>
    </row>
    <row r="358" spans="1:21" ht="22.5" customHeight="1">
      <c r="A358" s="684">
        <v>337</v>
      </c>
      <c r="B358" s="686"/>
      <c r="C358" s="937" t="s">
        <v>2279</v>
      </c>
      <c r="D358" s="938" t="s">
        <v>199</v>
      </c>
      <c r="E358" s="938"/>
      <c r="F358" s="938"/>
      <c r="G358" s="938"/>
      <c r="H358" s="938">
        <v>5</v>
      </c>
      <c r="I358" s="938">
        <v>0</v>
      </c>
      <c r="J358" s="935">
        <v>3</v>
      </c>
      <c r="K358" s="938">
        <v>3</v>
      </c>
      <c r="L358" s="940">
        <v>10</v>
      </c>
      <c r="M358" s="939">
        <v>2247</v>
      </c>
      <c r="N358" s="936">
        <f t="shared" si="10"/>
        <v>22470</v>
      </c>
      <c r="O358" s="940">
        <v>10</v>
      </c>
      <c r="P358" s="934"/>
      <c r="Q358" s="934"/>
      <c r="R358" s="934"/>
      <c r="S358" s="934"/>
      <c r="T358" s="935"/>
      <c r="U358" s="685"/>
    </row>
    <row r="359" spans="1:21" ht="22.5" customHeight="1">
      <c r="A359" s="684">
        <v>338</v>
      </c>
      <c r="B359" s="686"/>
      <c r="C359" s="937" t="s">
        <v>2280</v>
      </c>
      <c r="D359" s="938" t="s">
        <v>199</v>
      </c>
      <c r="E359" s="938"/>
      <c r="F359" s="938"/>
      <c r="G359" s="938"/>
      <c r="H359" s="938">
        <v>2</v>
      </c>
      <c r="I359" s="938">
        <v>0</v>
      </c>
      <c r="J359" s="935">
        <v>2</v>
      </c>
      <c r="K359" s="938">
        <v>2</v>
      </c>
      <c r="L359" s="940">
        <v>5</v>
      </c>
      <c r="M359" s="939">
        <v>7276</v>
      </c>
      <c r="N359" s="936">
        <f t="shared" si="10"/>
        <v>36380</v>
      </c>
      <c r="O359" s="940">
        <v>5</v>
      </c>
      <c r="P359" s="934"/>
      <c r="Q359" s="934"/>
      <c r="R359" s="934"/>
      <c r="S359" s="934"/>
      <c r="T359" s="935"/>
      <c r="U359" s="685"/>
    </row>
    <row r="360" spans="1:21" ht="22.5" customHeight="1">
      <c r="A360" s="684">
        <v>339</v>
      </c>
      <c r="B360" s="686"/>
      <c r="C360" s="937" t="s">
        <v>2281</v>
      </c>
      <c r="D360" s="938" t="s">
        <v>199</v>
      </c>
      <c r="E360" s="938"/>
      <c r="F360" s="938"/>
      <c r="G360" s="938">
        <v>7</v>
      </c>
      <c r="H360" s="938">
        <v>3</v>
      </c>
      <c r="I360" s="938">
        <v>0</v>
      </c>
      <c r="J360" s="935">
        <v>2</v>
      </c>
      <c r="K360" s="938">
        <v>2</v>
      </c>
      <c r="L360" s="940">
        <v>5</v>
      </c>
      <c r="M360" s="939">
        <v>5885</v>
      </c>
      <c r="N360" s="936">
        <f t="shared" si="10"/>
        <v>29425</v>
      </c>
      <c r="O360" s="940">
        <v>5</v>
      </c>
      <c r="P360" s="934"/>
      <c r="Q360" s="934"/>
      <c r="R360" s="934"/>
      <c r="S360" s="934"/>
      <c r="T360" s="935"/>
      <c r="U360" s="685"/>
    </row>
    <row r="361" spans="1:21" ht="22.5" customHeight="1">
      <c r="A361" s="684">
        <v>340</v>
      </c>
      <c r="B361" s="686"/>
      <c r="C361" s="937" t="s">
        <v>2282</v>
      </c>
      <c r="D361" s="938" t="s">
        <v>199</v>
      </c>
      <c r="E361" s="938"/>
      <c r="F361" s="938"/>
      <c r="G361" s="938">
        <v>7</v>
      </c>
      <c r="H361" s="938">
        <v>2</v>
      </c>
      <c r="I361" s="938">
        <v>0</v>
      </c>
      <c r="J361" s="935">
        <v>2</v>
      </c>
      <c r="K361" s="938">
        <v>2</v>
      </c>
      <c r="L361" s="940">
        <v>5</v>
      </c>
      <c r="M361" s="939">
        <v>5885</v>
      </c>
      <c r="N361" s="936">
        <f t="shared" si="10"/>
        <v>29425</v>
      </c>
      <c r="O361" s="940">
        <v>5</v>
      </c>
      <c r="P361" s="934"/>
      <c r="Q361" s="934"/>
      <c r="R361" s="934"/>
      <c r="S361" s="934"/>
      <c r="T361" s="935"/>
      <c r="U361" s="685"/>
    </row>
    <row r="362" spans="1:21" ht="22.5" customHeight="1">
      <c r="A362" s="684">
        <v>341</v>
      </c>
      <c r="B362" s="686"/>
      <c r="C362" s="937" t="s">
        <v>2283</v>
      </c>
      <c r="D362" s="938" t="s">
        <v>199</v>
      </c>
      <c r="E362" s="938"/>
      <c r="F362" s="938"/>
      <c r="G362" s="938">
        <v>7</v>
      </c>
      <c r="H362" s="938">
        <v>10</v>
      </c>
      <c r="I362" s="938">
        <v>0</v>
      </c>
      <c r="J362" s="935">
        <v>10</v>
      </c>
      <c r="K362" s="938">
        <v>10</v>
      </c>
      <c r="L362" s="940">
        <v>10</v>
      </c>
      <c r="M362" s="939">
        <v>1712</v>
      </c>
      <c r="N362" s="936">
        <f t="shared" si="10"/>
        <v>17120</v>
      </c>
      <c r="O362" s="940">
        <v>10</v>
      </c>
      <c r="P362" s="934"/>
      <c r="Q362" s="934"/>
      <c r="R362" s="934"/>
      <c r="S362" s="934"/>
      <c r="T362" s="935"/>
      <c r="U362" s="685"/>
    </row>
    <row r="363" spans="1:21" ht="22.5" customHeight="1">
      <c r="A363" s="684">
        <v>342</v>
      </c>
      <c r="B363" s="686"/>
      <c r="C363" s="937" t="s">
        <v>2284</v>
      </c>
      <c r="D363" s="938" t="s">
        <v>199</v>
      </c>
      <c r="E363" s="938"/>
      <c r="F363" s="938"/>
      <c r="G363" s="938">
        <v>7</v>
      </c>
      <c r="H363" s="938">
        <v>12</v>
      </c>
      <c r="I363" s="938">
        <v>0</v>
      </c>
      <c r="J363" s="935">
        <v>1</v>
      </c>
      <c r="K363" s="938">
        <v>1</v>
      </c>
      <c r="L363" s="940">
        <v>5</v>
      </c>
      <c r="M363" s="939">
        <v>5243</v>
      </c>
      <c r="N363" s="936">
        <f t="shared" si="10"/>
        <v>26215</v>
      </c>
      <c r="O363" s="940">
        <v>5</v>
      </c>
      <c r="P363" s="934"/>
      <c r="Q363" s="934"/>
      <c r="R363" s="934"/>
      <c r="S363" s="934"/>
      <c r="T363" s="935"/>
      <c r="U363" s="685"/>
    </row>
    <row r="364" spans="1:21" ht="22.5" customHeight="1">
      <c r="A364" s="684">
        <v>343</v>
      </c>
      <c r="B364" s="686"/>
      <c r="C364" s="937" t="s">
        <v>2285</v>
      </c>
      <c r="D364" s="938" t="s">
        <v>199</v>
      </c>
      <c r="E364" s="938"/>
      <c r="F364" s="938"/>
      <c r="G364" s="938">
        <v>7</v>
      </c>
      <c r="H364" s="938">
        <v>12</v>
      </c>
      <c r="I364" s="938">
        <v>0</v>
      </c>
      <c r="J364" s="935">
        <v>2</v>
      </c>
      <c r="K364" s="938">
        <v>2</v>
      </c>
      <c r="L364" s="940">
        <v>5</v>
      </c>
      <c r="M364" s="939">
        <v>3465</v>
      </c>
      <c r="N364" s="936">
        <f t="shared" si="10"/>
        <v>17325</v>
      </c>
      <c r="O364" s="940">
        <v>5</v>
      </c>
      <c r="P364" s="934"/>
      <c r="Q364" s="934"/>
      <c r="R364" s="934"/>
      <c r="S364" s="934"/>
      <c r="T364" s="935"/>
      <c r="U364" s="685"/>
    </row>
    <row r="365" spans="1:21" ht="22.5" customHeight="1">
      <c r="A365" s="684">
        <v>344</v>
      </c>
      <c r="B365" s="686"/>
      <c r="C365" s="937" t="s">
        <v>2286</v>
      </c>
      <c r="D365" s="938" t="s">
        <v>199</v>
      </c>
      <c r="E365" s="938"/>
      <c r="F365" s="938"/>
      <c r="G365" s="938">
        <v>13</v>
      </c>
      <c r="H365" s="938">
        <v>20</v>
      </c>
      <c r="I365" s="938">
        <v>0</v>
      </c>
      <c r="J365" s="935">
        <v>6</v>
      </c>
      <c r="K365" s="938">
        <v>6</v>
      </c>
      <c r="L365" s="940">
        <v>10</v>
      </c>
      <c r="M365" s="939">
        <v>1070</v>
      </c>
      <c r="N365" s="936">
        <f t="shared" si="10"/>
        <v>10700</v>
      </c>
      <c r="O365" s="940">
        <v>10</v>
      </c>
      <c r="P365" s="934"/>
      <c r="Q365" s="934"/>
      <c r="R365" s="934"/>
      <c r="S365" s="934"/>
      <c r="T365" s="935"/>
      <c r="U365" s="685"/>
    </row>
    <row r="366" spans="1:21" ht="22.5" customHeight="1">
      <c r="A366" s="684">
        <v>345</v>
      </c>
      <c r="B366" s="686"/>
      <c r="C366" s="937" t="s">
        <v>2287</v>
      </c>
      <c r="D366" s="938" t="s">
        <v>199</v>
      </c>
      <c r="E366" s="938"/>
      <c r="F366" s="938"/>
      <c r="G366" s="938">
        <v>13</v>
      </c>
      <c r="H366" s="938">
        <v>20</v>
      </c>
      <c r="I366" s="938">
        <v>0</v>
      </c>
      <c r="J366" s="935">
        <v>5</v>
      </c>
      <c r="K366" s="938">
        <v>5</v>
      </c>
      <c r="L366" s="940">
        <v>10</v>
      </c>
      <c r="M366" s="939">
        <v>1070</v>
      </c>
      <c r="N366" s="936">
        <f t="shared" si="10"/>
        <v>10700</v>
      </c>
      <c r="O366" s="940">
        <v>10</v>
      </c>
      <c r="P366" s="934"/>
      <c r="Q366" s="934"/>
      <c r="R366" s="934"/>
      <c r="S366" s="934"/>
      <c r="T366" s="935"/>
      <c r="U366" s="685"/>
    </row>
    <row r="367" spans="1:21" ht="22.5" customHeight="1">
      <c r="A367" s="684">
        <v>346</v>
      </c>
      <c r="B367" s="686"/>
      <c r="C367" s="937" t="s">
        <v>2288</v>
      </c>
      <c r="D367" s="938" t="s">
        <v>199</v>
      </c>
      <c r="E367" s="938"/>
      <c r="F367" s="938"/>
      <c r="G367" s="938">
        <v>13</v>
      </c>
      <c r="H367" s="938">
        <v>15</v>
      </c>
      <c r="I367" s="938">
        <v>0</v>
      </c>
      <c r="J367" s="935">
        <v>10</v>
      </c>
      <c r="K367" s="938">
        <v>10</v>
      </c>
      <c r="L367" s="940">
        <v>10</v>
      </c>
      <c r="M367" s="939">
        <v>1070</v>
      </c>
      <c r="N367" s="936">
        <f t="shared" si="10"/>
        <v>10700</v>
      </c>
      <c r="O367" s="940">
        <v>10</v>
      </c>
      <c r="P367" s="934"/>
      <c r="Q367" s="934"/>
      <c r="R367" s="934"/>
      <c r="S367" s="934"/>
      <c r="T367" s="935"/>
      <c r="U367" s="685"/>
    </row>
    <row r="368" spans="1:21" ht="22.5" customHeight="1">
      <c r="A368" s="684">
        <v>347</v>
      </c>
      <c r="B368" s="686"/>
      <c r="C368" s="937" t="s">
        <v>2289</v>
      </c>
      <c r="D368" s="938" t="s">
        <v>199</v>
      </c>
      <c r="E368" s="938"/>
      <c r="F368" s="938"/>
      <c r="G368" s="938">
        <v>13</v>
      </c>
      <c r="H368" s="938">
        <v>15</v>
      </c>
      <c r="I368" s="938">
        <v>0</v>
      </c>
      <c r="J368" s="935">
        <v>5</v>
      </c>
      <c r="K368" s="938">
        <v>5</v>
      </c>
      <c r="L368" s="940">
        <v>10</v>
      </c>
      <c r="M368" s="939">
        <v>1070</v>
      </c>
      <c r="N368" s="936">
        <f t="shared" si="10"/>
        <v>10700</v>
      </c>
      <c r="O368" s="940">
        <v>10</v>
      </c>
      <c r="P368" s="934"/>
      <c r="Q368" s="934"/>
      <c r="R368" s="934"/>
      <c r="S368" s="934"/>
      <c r="T368" s="935"/>
      <c r="U368" s="685"/>
    </row>
    <row r="369" spans="1:21" ht="22.5" customHeight="1">
      <c r="A369" s="684">
        <v>348</v>
      </c>
      <c r="B369" s="686"/>
      <c r="C369" s="937" t="s">
        <v>2290</v>
      </c>
      <c r="D369" s="938" t="s">
        <v>199</v>
      </c>
      <c r="E369" s="938"/>
      <c r="F369" s="938"/>
      <c r="G369" s="938">
        <v>13</v>
      </c>
      <c r="H369" s="938">
        <v>10</v>
      </c>
      <c r="I369" s="938">
        <v>0</v>
      </c>
      <c r="J369" s="935">
        <v>8</v>
      </c>
      <c r="K369" s="938">
        <v>8</v>
      </c>
      <c r="L369" s="940">
        <v>10</v>
      </c>
      <c r="M369" s="939">
        <v>1070</v>
      </c>
      <c r="N369" s="936">
        <f t="shared" si="10"/>
        <v>10700</v>
      </c>
      <c r="O369" s="940">
        <v>10</v>
      </c>
      <c r="P369" s="934"/>
      <c r="Q369" s="934"/>
      <c r="R369" s="934"/>
      <c r="S369" s="934"/>
      <c r="T369" s="935"/>
      <c r="U369" s="685"/>
    </row>
    <row r="370" spans="1:21" ht="22.5" customHeight="1">
      <c r="A370" s="684">
        <v>349</v>
      </c>
      <c r="B370" s="686"/>
      <c r="C370" s="937" t="s">
        <v>2291</v>
      </c>
      <c r="D370" s="938" t="s">
        <v>199</v>
      </c>
      <c r="E370" s="938"/>
      <c r="F370" s="938"/>
      <c r="G370" s="938"/>
      <c r="H370" s="938">
        <v>10</v>
      </c>
      <c r="I370" s="938">
        <v>0</v>
      </c>
      <c r="J370" s="935">
        <v>0</v>
      </c>
      <c r="K370" s="938">
        <v>0</v>
      </c>
      <c r="L370" s="940">
        <v>10</v>
      </c>
      <c r="M370" s="939">
        <v>1071</v>
      </c>
      <c r="N370" s="936">
        <f t="shared" si="10"/>
        <v>10710</v>
      </c>
      <c r="O370" s="940">
        <v>10</v>
      </c>
      <c r="P370" s="934"/>
      <c r="Q370" s="934"/>
      <c r="R370" s="934"/>
      <c r="S370" s="934"/>
      <c r="T370" s="935"/>
      <c r="U370" s="685"/>
    </row>
    <row r="371" spans="1:21" ht="22.5" customHeight="1">
      <c r="A371" s="684">
        <v>350</v>
      </c>
      <c r="B371" s="686"/>
      <c r="C371" s="937" t="s">
        <v>2292</v>
      </c>
      <c r="D371" s="938" t="s">
        <v>199</v>
      </c>
      <c r="E371" s="938"/>
      <c r="F371" s="938"/>
      <c r="G371" s="938">
        <v>13</v>
      </c>
      <c r="H371" s="938">
        <v>10</v>
      </c>
      <c r="I371" s="938">
        <v>0</v>
      </c>
      <c r="J371" s="935">
        <v>5</v>
      </c>
      <c r="K371" s="938">
        <v>5</v>
      </c>
      <c r="L371" s="940">
        <v>40</v>
      </c>
      <c r="M371" s="939">
        <v>1070</v>
      </c>
      <c r="N371" s="936">
        <f t="shared" si="10"/>
        <v>42800</v>
      </c>
      <c r="O371" s="940">
        <v>40</v>
      </c>
      <c r="P371" s="934"/>
      <c r="Q371" s="934"/>
      <c r="R371" s="934"/>
      <c r="S371" s="934"/>
      <c r="T371" s="935"/>
      <c r="U371" s="685"/>
    </row>
    <row r="372" spans="1:21" ht="22.5" customHeight="1">
      <c r="A372" s="684">
        <v>351</v>
      </c>
      <c r="B372" s="686"/>
      <c r="C372" s="937" t="s">
        <v>2293</v>
      </c>
      <c r="D372" s="938" t="s">
        <v>199</v>
      </c>
      <c r="E372" s="938"/>
      <c r="F372" s="938"/>
      <c r="G372" s="938">
        <v>7</v>
      </c>
      <c r="H372" s="938">
        <v>1</v>
      </c>
      <c r="I372" s="938">
        <v>0</v>
      </c>
      <c r="J372" s="935">
        <v>0</v>
      </c>
      <c r="K372" s="938">
        <v>0</v>
      </c>
      <c r="L372" s="940">
        <v>5</v>
      </c>
      <c r="M372" s="939">
        <v>14000</v>
      </c>
      <c r="N372" s="936">
        <f t="shared" si="10"/>
        <v>70000</v>
      </c>
      <c r="O372" s="940">
        <v>5</v>
      </c>
      <c r="P372" s="934"/>
      <c r="Q372" s="934"/>
      <c r="R372" s="934"/>
      <c r="S372" s="934"/>
      <c r="T372" s="935"/>
      <c r="U372" s="685"/>
    </row>
    <row r="373" spans="1:21" ht="22.5" customHeight="1">
      <c r="A373" s="684">
        <v>352</v>
      </c>
      <c r="B373" s="686"/>
      <c r="C373" s="937" t="s">
        <v>2294</v>
      </c>
      <c r="D373" s="938" t="s">
        <v>199</v>
      </c>
      <c r="E373" s="938"/>
      <c r="F373" s="938"/>
      <c r="G373" s="938"/>
      <c r="H373" s="938">
        <v>2</v>
      </c>
      <c r="I373" s="938">
        <v>0</v>
      </c>
      <c r="J373" s="935">
        <v>0</v>
      </c>
      <c r="K373" s="938">
        <v>0</v>
      </c>
      <c r="L373" s="940">
        <v>2</v>
      </c>
      <c r="M373" s="939">
        <v>31000</v>
      </c>
      <c r="N373" s="936">
        <f t="shared" si="10"/>
        <v>62000</v>
      </c>
      <c r="O373" s="940">
        <v>2</v>
      </c>
      <c r="P373" s="934"/>
      <c r="Q373" s="934"/>
      <c r="R373" s="934"/>
      <c r="S373" s="934"/>
      <c r="T373" s="935"/>
      <c r="U373" s="685"/>
    </row>
    <row r="374" spans="1:21" ht="22.5" customHeight="1">
      <c r="A374" s="684">
        <v>353</v>
      </c>
      <c r="B374" s="686"/>
      <c r="C374" s="937" t="s">
        <v>2295</v>
      </c>
      <c r="D374" s="938" t="s">
        <v>199</v>
      </c>
      <c r="E374" s="938"/>
      <c r="F374" s="938"/>
      <c r="G374" s="938"/>
      <c r="H374" s="938">
        <v>1</v>
      </c>
      <c r="I374" s="938">
        <v>0</v>
      </c>
      <c r="J374" s="935">
        <v>0</v>
      </c>
      <c r="K374" s="938">
        <v>0</v>
      </c>
      <c r="L374" s="940">
        <v>5</v>
      </c>
      <c r="M374" s="939">
        <v>15600</v>
      </c>
      <c r="N374" s="936">
        <f t="shared" si="10"/>
        <v>78000</v>
      </c>
      <c r="O374" s="940">
        <v>5</v>
      </c>
      <c r="P374" s="934"/>
      <c r="Q374" s="934"/>
      <c r="R374" s="934"/>
      <c r="S374" s="934"/>
      <c r="T374" s="935"/>
      <c r="U374" s="685"/>
    </row>
    <row r="375" spans="1:21" ht="22.5" customHeight="1">
      <c r="A375" s="684">
        <v>354</v>
      </c>
      <c r="B375" s="686"/>
      <c r="C375" s="937" t="s">
        <v>2296</v>
      </c>
      <c r="D375" s="938" t="s">
        <v>199</v>
      </c>
      <c r="E375" s="938"/>
      <c r="F375" s="938"/>
      <c r="G375" s="938">
        <v>7</v>
      </c>
      <c r="H375" s="938">
        <v>4</v>
      </c>
      <c r="I375" s="938">
        <v>0</v>
      </c>
      <c r="J375" s="935">
        <v>2</v>
      </c>
      <c r="K375" s="938">
        <v>2</v>
      </c>
      <c r="L375" s="940">
        <v>10</v>
      </c>
      <c r="M375" s="939">
        <v>9630</v>
      </c>
      <c r="N375" s="936">
        <f t="shared" si="10"/>
        <v>96300</v>
      </c>
      <c r="O375" s="940">
        <v>10</v>
      </c>
      <c r="P375" s="934"/>
      <c r="Q375" s="934"/>
      <c r="R375" s="934"/>
      <c r="S375" s="934"/>
      <c r="T375" s="935"/>
      <c r="U375" s="685"/>
    </row>
    <row r="376" spans="1:21" ht="22.5" customHeight="1">
      <c r="A376" s="684">
        <v>355</v>
      </c>
      <c r="B376" s="686"/>
      <c r="C376" s="937" t="s">
        <v>2297</v>
      </c>
      <c r="D376" s="938" t="s">
        <v>199</v>
      </c>
      <c r="E376" s="938"/>
      <c r="F376" s="938"/>
      <c r="G376" s="938"/>
      <c r="H376" s="938">
        <v>1</v>
      </c>
      <c r="I376" s="938">
        <v>0</v>
      </c>
      <c r="J376" s="935">
        <v>0</v>
      </c>
      <c r="K376" s="938">
        <v>0</v>
      </c>
      <c r="L376" s="940">
        <v>5</v>
      </c>
      <c r="M376" s="939">
        <v>13000</v>
      </c>
      <c r="N376" s="936">
        <f t="shared" si="10"/>
        <v>65000</v>
      </c>
      <c r="O376" s="940">
        <v>5</v>
      </c>
      <c r="P376" s="934"/>
      <c r="Q376" s="934"/>
      <c r="R376" s="934"/>
      <c r="S376" s="934"/>
      <c r="T376" s="935"/>
      <c r="U376" s="685"/>
    </row>
    <row r="377" spans="1:21" ht="22.5" customHeight="1">
      <c r="A377" s="684">
        <v>356</v>
      </c>
      <c r="B377" s="686"/>
      <c r="C377" s="937" t="s">
        <v>2298</v>
      </c>
      <c r="D377" s="938" t="s">
        <v>199</v>
      </c>
      <c r="E377" s="938"/>
      <c r="F377" s="938"/>
      <c r="G377" s="938"/>
      <c r="H377" s="938">
        <v>1</v>
      </c>
      <c r="I377" s="938">
        <v>0</v>
      </c>
      <c r="J377" s="935">
        <v>0</v>
      </c>
      <c r="K377" s="938">
        <v>0</v>
      </c>
      <c r="L377" s="940">
        <v>5</v>
      </c>
      <c r="M377" s="939">
        <v>12600</v>
      </c>
      <c r="N377" s="936">
        <f t="shared" si="10"/>
        <v>63000</v>
      </c>
      <c r="O377" s="940">
        <v>5</v>
      </c>
      <c r="P377" s="934"/>
      <c r="Q377" s="934"/>
      <c r="R377" s="934"/>
      <c r="S377" s="934"/>
      <c r="T377" s="935"/>
      <c r="U377" s="685"/>
    </row>
    <row r="378" spans="1:21" ht="22.5" customHeight="1">
      <c r="A378" s="684">
        <v>357</v>
      </c>
      <c r="B378" s="686"/>
      <c r="C378" s="937" t="s">
        <v>2299</v>
      </c>
      <c r="D378" s="938" t="s">
        <v>199</v>
      </c>
      <c r="E378" s="938"/>
      <c r="F378" s="938"/>
      <c r="G378" s="938"/>
      <c r="H378" s="938">
        <v>1</v>
      </c>
      <c r="I378" s="938">
        <v>0</v>
      </c>
      <c r="J378" s="935">
        <v>1</v>
      </c>
      <c r="K378" s="938">
        <v>1</v>
      </c>
      <c r="L378" s="940">
        <v>5</v>
      </c>
      <c r="M378" s="939">
        <v>15000</v>
      </c>
      <c r="N378" s="936">
        <f t="shared" si="10"/>
        <v>75000</v>
      </c>
      <c r="O378" s="940">
        <v>5</v>
      </c>
      <c r="P378" s="934"/>
      <c r="Q378" s="934"/>
      <c r="R378" s="934"/>
      <c r="S378" s="934"/>
      <c r="T378" s="935"/>
      <c r="U378" s="685"/>
    </row>
    <row r="379" spans="1:21" ht="22.5" customHeight="1">
      <c r="A379" s="684">
        <v>358</v>
      </c>
      <c r="B379" s="686"/>
      <c r="C379" s="937" t="s">
        <v>2300</v>
      </c>
      <c r="D379" s="938" t="s">
        <v>199</v>
      </c>
      <c r="E379" s="938"/>
      <c r="F379" s="938"/>
      <c r="G379" s="938"/>
      <c r="H379" s="938">
        <v>0</v>
      </c>
      <c r="I379" s="938">
        <v>0</v>
      </c>
      <c r="J379" s="935">
        <v>0</v>
      </c>
      <c r="K379" s="938">
        <v>0</v>
      </c>
      <c r="L379" s="940">
        <v>5</v>
      </c>
      <c r="M379" s="939">
        <v>7500</v>
      </c>
      <c r="N379" s="936">
        <f t="shared" si="10"/>
        <v>37500</v>
      </c>
      <c r="O379" s="940">
        <v>5</v>
      </c>
      <c r="P379" s="934"/>
      <c r="Q379" s="934"/>
      <c r="R379" s="934"/>
      <c r="S379" s="934"/>
      <c r="T379" s="935"/>
      <c r="U379" s="685"/>
    </row>
    <row r="380" spans="1:21" ht="22.5" customHeight="1">
      <c r="A380" s="684">
        <v>359</v>
      </c>
      <c r="B380" s="686"/>
      <c r="C380" s="937" t="s">
        <v>2301</v>
      </c>
      <c r="D380" s="938" t="s">
        <v>199</v>
      </c>
      <c r="E380" s="938"/>
      <c r="F380" s="938"/>
      <c r="G380" s="938"/>
      <c r="H380" s="938">
        <v>0</v>
      </c>
      <c r="I380" s="938">
        <v>0</v>
      </c>
      <c r="J380" s="935">
        <v>0</v>
      </c>
      <c r="K380" s="938">
        <v>0</v>
      </c>
      <c r="L380" s="940">
        <v>5</v>
      </c>
      <c r="M380" s="939">
        <v>15000</v>
      </c>
      <c r="N380" s="936">
        <f t="shared" si="10"/>
        <v>75000</v>
      </c>
      <c r="O380" s="940">
        <v>5</v>
      </c>
      <c r="P380" s="934"/>
      <c r="Q380" s="934"/>
      <c r="R380" s="934"/>
      <c r="S380" s="934"/>
      <c r="T380" s="935"/>
      <c r="U380" s="685"/>
    </row>
    <row r="381" spans="1:21" ht="22.5" customHeight="1">
      <c r="A381" s="684">
        <v>360</v>
      </c>
      <c r="B381" s="686"/>
      <c r="C381" s="937" t="s">
        <v>2302</v>
      </c>
      <c r="D381" s="938" t="s">
        <v>199</v>
      </c>
      <c r="E381" s="938"/>
      <c r="F381" s="938"/>
      <c r="G381" s="938"/>
      <c r="H381" s="938">
        <v>0</v>
      </c>
      <c r="I381" s="938">
        <v>0</v>
      </c>
      <c r="J381" s="935">
        <v>0</v>
      </c>
      <c r="K381" s="938">
        <v>0</v>
      </c>
      <c r="L381" s="940">
        <v>5</v>
      </c>
      <c r="M381" s="939">
        <v>7500</v>
      </c>
      <c r="N381" s="936">
        <f t="shared" si="10"/>
        <v>37500</v>
      </c>
      <c r="O381" s="940">
        <v>5</v>
      </c>
      <c r="P381" s="934"/>
      <c r="Q381" s="934"/>
      <c r="R381" s="934"/>
      <c r="S381" s="934"/>
      <c r="T381" s="935"/>
      <c r="U381" s="685"/>
    </row>
    <row r="382" spans="1:21" ht="22.5" customHeight="1">
      <c r="A382" s="684">
        <v>361</v>
      </c>
      <c r="B382" s="686"/>
      <c r="C382" s="937" t="s">
        <v>2303</v>
      </c>
      <c r="D382" s="938" t="s">
        <v>199</v>
      </c>
      <c r="E382" s="938"/>
      <c r="F382" s="938"/>
      <c r="G382" s="938"/>
      <c r="H382" s="938">
        <v>0</v>
      </c>
      <c r="I382" s="938">
        <v>0</v>
      </c>
      <c r="J382" s="935">
        <v>0</v>
      </c>
      <c r="K382" s="938">
        <v>0</v>
      </c>
      <c r="L382" s="940">
        <v>5</v>
      </c>
      <c r="M382" s="939">
        <v>3000</v>
      </c>
      <c r="N382" s="936">
        <f t="shared" si="10"/>
        <v>15000</v>
      </c>
      <c r="O382" s="940">
        <v>5</v>
      </c>
      <c r="P382" s="934"/>
      <c r="Q382" s="934"/>
      <c r="R382" s="934"/>
      <c r="S382" s="934"/>
      <c r="T382" s="935"/>
      <c r="U382" s="685"/>
    </row>
    <row r="383" spans="1:21" ht="22.5" customHeight="1">
      <c r="A383" s="684">
        <v>362</v>
      </c>
      <c r="B383" s="686"/>
      <c r="C383" s="937" t="s">
        <v>2304</v>
      </c>
      <c r="D383" s="938" t="s">
        <v>199</v>
      </c>
      <c r="E383" s="938"/>
      <c r="F383" s="938"/>
      <c r="G383" s="938"/>
      <c r="H383" s="938">
        <v>0</v>
      </c>
      <c r="I383" s="938">
        <v>0</v>
      </c>
      <c r="J383" s="935">
        <v>0</v>
      </c>
      <c r="K383" s="938">
        <v>0</v>
      </c>
      <c r="L383" s="940">
        <v>5</v>
      </c>
      <c r="M383" s="939">
        <v>3000</v>
      </c>
      <c r="N383" s="936">
        <f t="shared" si="10"/>
        <v>15000</v>
      </c>
      <c r="O383" s="940">
        <v>5</v>
      </c>
      <c r="P383" s="934"/>
      <c r="Q383" s="934"/>
      <c r="R383" s="934"/>
      <c r="S383" s="934"/>
      <c r="T383" s="935"/>
      <c r="U383" s="685"/>
    </row>
    <row r="384" spans="1:21" ht="22.5" customHeight="1">
      <c r="A384" s="684">
        <v>363</v>
      </c>
      <c r="B384" s="686"/>
      <c r="C384" s="937" t="s">
        <v>2305</v>
      </c>
      <c r="D384" s="938" t="s">
        <v>199</v>
      </c>
      <c r="E384" s="938"/>
      <c r="F384" s="938"/>
      <c r="G384" s="938"/>
      <c r="H384" s="938">
        <v>0</v>
      </c>
      <c r="I384" s="938">
        <v>0</v>
      </c>
      <c r="J384" s="935">
        <v>0</v>
      </c>
      <c r="K384" s="938">
        <v>0</v>
      </c>
      <c r="L384" s="940">
        <v>5</v>
      </c>
      <c r="M384" s="939">
        <v>3000</v>
      </c>
      <c r="N384" s="936">
        <f t="shared" si="10"/>
        <v>15000</v>
      </c>
      <c r="O384" s="940">
        <v>5</v>
      </c>
      <c r="P384" s="934"/>
      <c r="Q384" s="934"/>
      <c r="R384" s="934"/>
      <c r="S384" s="934"/>
      <c r="T384" s="935"/>
      <c r="U384" s="685"/>
    </row>
    <row r="385" spans="1:21" ht="22.5" customHeight="1">
      <c r="A385" s="684">
        <v>364</v>
      </c>
      <c r="B385" s="686"/>
      <c r="C385" s="937" t="s">
        <v>2306</v>
      </c>
      <c r="D385" s="938" t="s">
        <v>199</v>
      </c>
      <c r="E385" s="938"/>
      <c r="F385" s="938"/>
      <c r="G385" s="938"/>
      <c r="H385" s="938">
        <v>0</v>
      </c>
      <c r="I385" s="938">
        <v>0</v>
      </c>
      <c r="J385" s="935">
        <v>36</v>
      </c>
      <c r="K385" s="938">
        <v>36</v>
      </c>
      <c r="L385" s="940">
        <v>10</v>
      </c>
      <c r="M385" s="939">
        <v>450</v>
      </c>
      <c r="N385" s="936">
        <f t="shared" si="10"/>
        <v>4500</v>
      </c>
      <c r="O385" s="940">
        <v>10</v>
      </c>
      <c r="P385" s="934"/>
      <c r="Q385" s="934"/>
      <c r="R385" s="934"/>
      <c r="S385" s="934"/>
      <c r="T385" s="935"/>
      <c r="U385" s="685"/>
    </row>
    <row r="386" spans="1:21" ht="22.5" customHeight="1">
      <c r="A386" s="684">
        <v>365</v>
      </c>
      <c r="B386" s="686"/>
      <c r="C386" s="937" t="s">
        <v>2307</v>
      </c>
      <c r="D386" s="938" t="s">
        <v>199</v>
      </c>
      <c r="E386" s="938"/>
      <c r="F386" s="938"/>
      <c r="G386" s="938"/>
      <c r="H386" s="938">
        <v>0</v>
      </c>
      <c r="I386" s="938">
        <v>0</v>
      </c>
      <c r="J386" s="935">
        <v>0</v>
      </c>
      <c r="K386" s="938">
        <v>0</v>
      </c>
      <c r="L386" s="940">
        <v>5</v>
      </c>
      <c r="M386" s="939">
        <v>4000</v>
      </c>
      <c r="N386" s="936">
        <f t="shared" si="10"/>
        <v>20000</v>
      </c>
      <c r="O386" s="940">
        <v>5</v>
      </c>
      <c r="P386" s="934"/>
      <c r="Q386" s="934"/>
      <c r="R386" s="934"/>
      <c r="S386" s="934"/>
      <c r="T386" s="935"/>
      <c r="U386" s="685"/>
    </row>
    <row r="387" spans="1:21" ht="22.5" customHeight="1">
      <c r="A387" s="684">
        <v>366</v>
      </c>
      <c r="B387" s="686"/>
      <c r="C387" s="937" t="s">
        <v>2308</v>
      </c>
      <c r="D387" s="938" t="s">
        <v>199</v>
      </c>
      <c r="E387" s="938"/>
      <c r="F387" s="938"/>
      <c r="G387" s="938"/>
      <c r="H387" s="938">
        <v>0</v>
      </c>
      <c r="I387" s="938">
        <v>0</v>
      </c>
      <c r="J387" s="935">
        <v>0</v>
      </c>
      <c r="K387" s="938">
        <v>0</v>
      </c>
      <c r="L387" s="940">
        <v>10</v>
      </c>
      <c r="M387" s="939">
        <v>500</v>
      </c>
      <c r="N387" s="936">
        <f t="shared" si="10"/>
        <v>5000</v>
      </c>
      <c r="O387" s="940">
        <v>10</v>
      </c>
      <c r="P387" s="934"/>
      <c r="Q387" s="934"/>
      <c r="R387" s="934"/>
      <c r="S387" s="934"/>
      <c r="T387" s="935"/>
      <c r="U387" s="685"/>
    </row>
    <row r="388" spans="1:21" ht="22.5" customHeight="1">
      <c r="A388" s="684">
        <v>367</v>
      </c>
      <c r="B388" s="686"/>
      <c r="C388" s="937" t="s">
        <v>2309</v>
      </c>
      <c r="D388" s="938" t="s">
        <v>199</v>
      </c>
      <c r="E388" s="938"/>
      <c r="F388" s="938"/>
      <c r="G388" s="938">
        <v>23</v>
      </c>
      <c r="H388" s="938">
        <v>41</v>
      </c>
      <c r="I388" s="938">
        <v>0</v>
      </c>
      <c r="J388" s="935">
        <v>6</v>
      </c>
      <c r="K388" s="938">
        <v>6</v>
      </c>
      <c r="L388" s="940">
        <v>51</v>
      </c>
      <c r="M388" s="939">
        <v>4800</v>
      </c>
      <c r="N388" s="936">
        <f t="shared" si="10"/>
        <v>244800</v>
      </c>
      <c r="O388" s="940">
        <v>20</v>
      </c>
      <c r="P388" s="934">
        <v>31</v>
      </c>
      <c r="Q388" s="934"/>
      <c r="R388" s="934"/>
      <c r="S388" s="934"/>
      <c r="T388" s="935"/>
      <c r="U388" s="685"/>
    </row>
    <row r="389" spans="1:21" ht="22.5" customHeight="1">
      <c r="A389" s="684">
        <v>368</v>
      </c>
      <c r="B389" s="686"/>
      <c r="C389" s="937" t="s">
        <v>2310</v>
      </c>
      <c r="D389" s="938" t="s">
        <v>100</v>
      </c>
      <c r="E389" s="938"/>
      <c r="F389" s="938"/>
      <c r="G389" s="938">
        <v>50</v>
      </c>
      <c r="H389" s="938">
        <v>37</v>
      </c>
      <c r="I389" s="938">
        <v>0</v>
      </c>
      <c r="J389" s="935">
        <v>10</v>
      </c>
      <c r="K389" s="938">
        <v>10</v>
      </c>
      <c r="L389" s="940">
        <v>100</v>
      </c>
      <c r="M389" s="939">
        <v>2461</v>
      </c>
      <c r="N389" s="936">
        <f t="shared" si="10"/>
        <v>246100</v>
      </c>
      <c r="O389" s="938">
        <v>50</v>
      </c>
      <c r="P389" s="934">
        <v>50</v>
      </c>
      <c r="Q389" s="934"/>
      <c r="R389" s="934"/>
      <c r="S389" s="934"/>
      <c r="T389" s="935"/>
      <c r="U389" s="685"/>
    </row>
    <row r="390" spans="1:21" ht="22.5" customHeight="1">
      <c r="A390" s="684">
        <v>369</v>
      </c>
      <c r="B390" s="686"/>
      <c r="C390" s="937" t="s">
        <v>2311</v>
      </c>
      <c r="D390" s="938" t="s">
        <v>199</v>
      </c>
      <c r="E390" s="938"/>
      <c r="F390" s="938"/>
      <c r="G390" s="938">
        <v>25</v>
      </c>
      <c r="H390" s="938">
        <v>21</v>
      </c>
      <c r="I390" s="938">
        <v>0</v>
      </c>
      <c r="J390" s="935">
        <v>0</v>
      </c>
      <c r="K390" s="938">
        <v>0</v>
      </c>
      <c r="L390" s="940">
        <v>30</v>
      </c>
      <c r="M390" s="939">
        <v>5243</v>
      </c>
      <c r="N390" s="936">
        <f t="shared" si="10"/>
        <v>157290</v>
      </c>
      <c r="O390" s="938">
        <v>20</v>
      </c>
      <c r="P390" s="934">
        <v>10</v>
      </c>
      <c r="Q390" s="934"/>
      <c r="R390" s="934"/>
      <c r="S390" s="934"/>
      <c r="T390" s="935"/>
      <c r="U390" s="685"/>
    </row>
    <row r="391" spans="1:21" ht="22.5" customHeight="1">
      <c r="A391" s="684">
        <v>370</v>
      </c>
      <c r="B391" s="686"/>
      <c r="C391" s="937" t="s">
        <v>2312</v>
      </c>
      <c r="D391" s="938" t="s">
        <v>34</v>
      </c>
      <c r="E391" s="938"/>
      <c r="F391" s="938"/>
      <c r="G391" s="938">
        <v>0</v>
      </c>
      <c r="H391" s="938">
        <v>0</v>
      </c>
      <c r="I391" s="938">
        <v>0</v>
      </c>
      <c r="J391" s="935">
        <v>0</v>
      </c>
      <c r="K391" s="938">
        <v>0</v>
      </c>
      <c r="L391" s="940">
        <v>1</v>
      </c>
      <c r="M391" s="939">
        <v>49000</v>
      </c>
      <c r="N391" s="936">
        <f t="shared" si="10"/>
        <v>49000</v>
      </c>
      <c r="O391" s="940">
        <v>1</v>
      </c>
      <c r="P391" s="934"/>
      <c r="Q391" s="934"/>
      <c r="R391" s="934"/>
      <c r="S391" s="934"/>
      <c r="T391" s="935"/>
      <c r="U391" s="685"/>
    </row>
    <row r="392" spans="1:21" ht="22.5" customHeight="1">
      <c r="A392" s="684">
        <v>371</v>
      </c>
      <c r="B392" s="686"/>
      <c r="C392" s="937" t="s">
        <v>2313</v>
      </c>
      <c r="D392" s="938" t="s">
        <v>34</v>
      </c>
      <c r="E392" s="938"/>
      <c r="F392" s="938"/>
      <c r="G392" s="938">
        <v>0</v>
      </c>
      <c r="H392" s="938">
        <v>0</v>
      </c>
      <c r="I392" s="938">
        <v>0</v>
      </c>
      <c r="J392" s="935">
        <v>16</v>
      </c>
      <c r="K392" s="938">
        <v>16</v>
      </c>
      <c r="L392" s="940">
        <v>4</v>
      </c>
      <c r="M392" s="939">
        <v>5350</v>
      </c>
      <c r="N392" s="936">
        <f t="shared" si="10"/>
        <v>21400</v>
      </c>
      <c r="O392" s="940">
        <v>4</v>
      </c>
      <c r="P392" s="934"/>
      <c r="Q392" s="934"/>
      <c r="R392" s="934"/>
      <c r="S392" s="934"/>
      <c r="T392" s="935"/>
      <c r="U392" s="685"/>
    </row>
    <row r="393" spans="1:21" ht="22.5" customHeight="1">
      <c r="A393" s="684">
        <v>372</v>
      </c>
      <c r="B393" s="686"/>
      <c r="C393" s="937" t="s">
        <v>2314</v>
      </c>
      <c r="D393" s="938" t="s">
        <v>199</v>
      </c>
      <c r="E393" s="938"/>
      <c r="F393" s="938"/>
      <c r="G393" s="938">
        <v>0</v>
      </c>
      <c r="H393" s="938">
        <v>0</v>
      </c>
      <c r="I393" s="938">
        <v>0</v>
      </c>
      <c r="J393" s="935">
        <v>0</v>
      </c>
      <c r="K393" s="938">
        <v>0</v>
      </c>
      <c r="L393" s="940">
        <v>4</v>
      </c>
      <c r="M393" s="939">
        <v>19000</v>
      </c>
      <c r="N393" s="936">
        <f t="shared" si="10"/>
        <v>76000</v>
      </c>
      <c r="O393" s="940">
        <v>4</v>
      </c>
      <c r="P393" s="934"/>
      <c r="Q393" s="934"/>
      <c r="R393" s="934"/>
      <c r="S393" s="934"/>
      <c r="T393" s="935"/>
      <c r="U393" s="685"/>
    </row>
    <row r="394" spans="1:21" ht="22.5" customHeight="1">
      <c r="A394" s="684">
        <v>373</v>
      </c>
      <c r="B394" s="686"/>
      <c r="C394" s="937" t="s">
        <v>2315</v>
      </c>
      <c r="D394" s="938" t="s">
        <v>199</v>
      </c>
      <c r="E394" s="938"/>
      <c r="F394" s="938"/>
      <c r="G394" s="938">
        <v>0</v>
      </c>
      <c r="H394" s="938">
        <v>0</v>
      </c>
      <c r="I394" s="938">
        <v>0</v>
      </c>
      <c r="J394" s="935">
        <v>0</v>
      </c>
      <c r="K394" s="938">
        <v>0</v>
      </c>
      <c r="L394" s="940">
        <v>2</v>
      </c>
      <c r="M394" s="939">
        <v>44000</v>
      </c>
      <c r="N394" s="936">
        <f t="shared" si="10"/>
        <v>88000</v>
      </c>
      <c r="O394" s="940">
        <v>2</v>
      </c>
      <c r="P394" s="934"/>
      <c r="Q394" s="934"/>
      <c r="R394" s="934"/>
      <c r="S394" s="934"/>
      <c r="T394" s="935"/>
      <c r="U394" s="685"/>
    </row>
    <row r="395" spans="1:21" ht="22.5" customHeight="1">
      <c r="A395" s="684">
        <v>374</v>
      </c>
      <c r="B395" s="686"/>
      <c r="C395" s="937" t="s">
        <v>2316</v>
      </c>
      <c r="D395" s="938" t="s">
        <v>199</v>
      </c>
      <c r="E395" s="938"/>
      <c r="F395" s="938"/>
      <c r="G395" s="938">
        <v>0</v>
      </c>
      <c r="H395" s="938">
        <v>0</v>
      </c>
      <c r="I395" s="938">
        <v>0</v>
      </c>
      <c r="J395" s="935">
        <v>0</v>
      </c>
      <c r="K395" s="938">
        <v>0</v>
      </c>
      <c r="L395" s="940">
        <v>2</v>
      </c>
      <c r="M395" s="939">
        <v>37000</v>
      </c>
      <c r="N395" s="936">
        <f t="shared" si="10"/>
        <v>74000</v>
      </c>
      <c r="O395" s="940">
        <v>2</v>
      </c>
      <c r="P395" s="934"/>
      <c r="Q395" s="934"/>
      <c r="R395" s="934"/>
      <c r="S395" s="934"/>
      <c r="T395" s="935"/>
      <c r="U395" s="685"/>
    </row>
    <row r="396" spans="1:21" ht="22.5" customHeight="1">
      <c r="A396" s="684">
        <v>375</v>
      </c>
      <c r="B396" s="686"/>
      <c r="C396" s="937" t="s">
        <v>2317</v>
      </c>
      <c r="D396" s="938" t="s">
        <v>199</v>
      </c>
      <c r="E396" s="938"/>
      <c r="F396" s="938"/>
      <c r="G396" s="938">
        <v>0</v>
      </c>
      <c r="H396" s="938">
        <v>0</v>
      </c>
      <c r="I396" s="938">
        <v>0</v>
      </c>
      <c r="J396" s="935">
        <v>0</v>
      </c>
      <c r="K396" s="938">
        <v>0</v>
      </c>
      <c r="L396" s="940">
        <v>4</v>
      </c>
      <c r="M396" s="939">
        <v>8000</v>
      </c>
      <c r="N396" s="936">
        <f t="shared" si="10"/>
        <v>32000</v>
      </c>
      <c r="O396" s="940">
        <v>4</v>
      </c>
      <c r="P396" s="934"/>
      <c r="Q396" s="934"/>
      <c r="R396" s="934"/>
      <c r="S396" s="934"/>
      <c r="T396" s="935"/>
      <c r="U396" s="685"/>
    </row>
    <row r="397" spans="1:21" ht="22.5" customHeight="1">
      <c r="A397" s="684">
        <v>376</v>
      </c>
      <c r="B397" s="686"/>
      <c r="C397" s="937" t="s">
        <v>2318</v>
      </c>
      <c r="D397" s="938" t="s">
        <v>199</v>
      </c>
      <c r="E397" s="938"/>
      <c r="F397" s="938"/>
      <c r="G397" s="938">
        <v>0</v>
      </c>
      <c r="H397" s="938">
        <v>0</v>
      </c>
      <c r="I397" s="938">
        <v>0</v>
      </c>
      <c r="J397" s="935">
        <v>0</v>
      </c>
      <c r="K397" s="938">
        <v>0</v>
      </c>
      <c r="L397" s="940">
        <v>4</v>
      </c>
      <c r="M397" s="939">
        <v>11200</v>
      </c>
      <c r="N397" s="936">
        <f t="shared" si="10"/>
        <v>44800</v>
      </c>
      <c r="O397" s="940">
        <v>4</v>
      </c>
      <c r="P397" s="934"/>
      <c r="Q397" s="934"/>
      <c r="R397" s="934"/>
      <c r="S397" s="934"/>
      <c r="T397" s="935"/>
      <c r="U397" s="685"/>
    </row>
    <row r="398" spans="1:21" ht="22.5" customHeight="1">
      <c r="A398" s="684">
        <v>377</v>
      </c>
      <c r="B398" s="686"/>
      <c r="C398" s="937" t="s">
        <v>2319</v>
      </c>
      <c r="D398" s="938" t="s">
        <v>199</v>
      </c>
      <c r="E398" s="938"/>
      <c r="F398" s="938"/>
      <c r="G398" s="938">
        <v>0</v>
      </c>
      <c r="H398" s="938">
        <v>0</v>
      </c>
      <c r="I398" s="938">
        <v>0</v>
      </c>
      <c r="J398" s="935">
        <v>0</v>
      </c>
      <c r="K398" s="938">
        <v>0</v>
      </c>
      <c r="L398" s="940">
        <v>4</v>
      </c>
      <c r="M398" s="939">
        <v>5400</v>
      </c>
      <c r="N398" s="936">
        <f t="shared" si="10"/>
        <v>21600</v>
      </c>
      <c r="O398" s="940">
        <v>4</v>
      </c>
      <c r="P398" s="934"/>
      <c r="Q398" s="934"/>
      <c r="R398" s="934"/>
      <c r="S398" s="934"/>
      <c r="T398" s="935"/>
      <c r="U398" s="685"/>
    </row>
    <row r="399" spans="1:21" ht="22.5" customHeight="1">
      <c r="A399" s="684">
        <v>378</v>
      </c>
      <c r="B399" s="686"/>
      <c r="C399" s="937" t="s">
        <v>2320</v>
      </c>
      <c r="D399" s="938" t="s">
        <v>199</v>
      </c>
      <c r="E399" s="938"/>
      <c r="F399" s="938"/>
      <c r="G399" s="938">
        <v>0</v>
      </c>
      <c r="H399" s="938">
        <v>0</v>
      </c>
      <c r="I399" s="938">
        <v>0</v>
      </c>
      <c r="J399" s="935">
        <v>0</v>
      </c>
      <c r="K399" s="938">
        <v>0</v>
      </c>
      <c r="L399" s="940">
        <v>4</v>
      </c>
      <c r="M399" s="939">
        <v>13000</v>
      </c>
      <c r="N399" s="936">
        <f t="shared" si="10"/>
        <v>52000</v>
      </c>
      <c r="O399" s="940">
        <v>4</v>
      </c>
      <c r="P399" s="934"/>
      <c r="Q399" s="934"/>
      <c r="R399" s="934"/>
      <c r="S399" s="934"/>
      <c r="T399" s="935"/>
      <c r="U399" s="685"/>
    </row>
    <row r="400" spans="1:21" ht="22.5" customHeight="1">
      <c r="A400" s="684">
        <v>379</v>
      </c>
      <c r="B400" s="686"/>
      <c r="C400" s="937" t="s">
        <v>2321</v>
      </c>
      <c r="D400" s="938" t="s">
        <v>199</v>
      </c>
      <c r="E400" s="938"/>
      <c r="F400" s="938"/>
      <c r="G400" s="938">
        <v>0</v>
      </c>
      <c r="H400" s="938">
        <v>0</v>
      </c>
      <c r="I400" s="938">
        <v>0</v>
      </c>
      <c r="J400" s="935">
        <v>0</v>
      </c>
      <c r="K400" s="938">
        <v>0</v>
      </c>
      <c r="L400" s="940">
        <v>4</v>
      </c>
      <c r="M400" s="939">
        <v>16000</v>
      </c>
      <c r="N400" s="936">
        <f t="shared" si="10"/>
        <v>64000</v>
      </c>
      <c r="O400" s="940">
        <v>4</v>
      </c>
      <c r="P400" s="934"/>
      <c r="Q400" s="934"/>
      <c r="R400" s="934"/>
      <c r="S400" s="934"/>
      <c r="T400" s="935"/>
      <c r="U400" s="685"/>
    </row>
    <row r="401" spans="1:21" ht="22.5" customHeight="1">
      <c r="A401" s="684"/>
      <c r="B401" s="686"/>
      <c r="C401" s="933" t="s">
        <v>2322</v>
      </c>
      <c r="D401" s="938"/>
      <c r="E401" s="938"/>
      <c r="F401" s="938"/>
      <c r="G401" s="938"/>
      <c r="H401" s="938"/>
      <c r="I401" s="938"/>
      <c r="J401" s="935">
        <v>0</v>
      </c>
      <c r="K401" s="938"/>
      <c r="L401" s="940"/>
      <c r="M401" s="939"/>
      <c r="N401" s="936">
        <f t="shared" si="10"/>
        <v>0</v>
      </c>
      <c r="O401" s="940"/>
      <c r="P401" s="934"/>
      <c r="Q401" s="934"/>
      <c r="R401" s="934"/>
      <c r="S401" s="934"/>
      <c r="T401" s="935"/>
      <c r="U401" s="685"/>
    </row>
    <row r="402" spans="1:21" ht="22.5" customHeight="1">
      <c r="A402" s="684">
        <v>380</v>
      </c>
      <c r="B402" s="686"/>
      <c r="C402" s="937" t="s">
        <v>2323</v>
      </c>
      <c r="D402" s="938" t="s">
        <v>199</v>
      </c>
      <c r="E402" s="938"/>
      <c r="F402" s="938"/>
      <c r="G402" s="938">
        <v>0</v>
      </c>
      <c r="H402" s="938">
        <v>0</v>
      </c>
      <c r="I402" s="938">
        <v>5</v>
      </c>
      <c r="J402" s="935">
        <v>4.5</v>
      </c>
      <c r="K402" s="938">
        <v>0</v>
      </c>
      <c r="L402" s="940">
        <v>5</v>
      </c>
      <c r="M402" s="939">
        <v>13589</v>
      </c>
      <c r="N402" s="936">
        <f t="shared" si="10"/>
        <v>67945</v>
      </c>
      <c r="O402" s="940">
        <v>5</v>
      </c>
      <c r="P402" s="934"/>
      <c r="Q402" s="934"/>
      <c r="R402" s="934"/>
      <c r="S402" s="934"/>
      <c r="T402" s="935"/>
      <c r="U402" s="685"/>
    </row>
    <row r="403" spans="1:21" ht="22.5" customHeight="1">
      <c r="A403" s="684">
        <v>381</v>
      </c>
      <c r="B403" s="686"/>
      <c r="C403" s="937" t="s">
        <v>2324</v>
      </c>
      <c r="D403" s="938" t="s">
        <v>34</v>
      </c>
      <c r="E403" s="938"/>
      <c r="F403" s="938"/>
      <c r="G403" s="938"/>
      <c r="H403" s="938">
        <v>10</v>
      </c>
      <c r="I403" s="938">
        <v>9</v>
      </c>
      <c r="J403" s="935">
        <v>17</v>
      </c>
      <c r="K403" s="938">
        <v>8</v>
      </c>
      <c r="L403" s="940">
        <v>10</v>
      </c>
      <c r="M403" s="939">
        <v>25000</v>
      </c>
      <c r="N403" s="936">
        <f t="shared" si="10"/>
        <v>250000</v>
      </c>
      <c r="O403" s="940">
        <v>10</v>
      </c>
      <c r="P403" s="934"/>
      <c r="Q403" s="934"/>
      <c r="R403" s="934"/>
      <c r="S403" s="934"/>
      <c r="T403" s="935"/>
      <c r="U403" s="685"/>
    </row>
    <row r="404" spans="1:21" ht="22.5" customHeight="1">
      <c r="A404" s="684">
        <v>382</v>
      </c>
      <c r="B404" s="686"/>
      <c r="C404" s="937" t="s">
        <v>2325</v>
      </c>
      <c r="D404" s="938" t="s">
        <v>199</v>
      </c>
      <c r="E404" s="938"/>
      <c r="F404" s="938"/>
      <c r="G404" s="938"/>
      <c r="H404" s="938">
        <v>5</v>
      </c>
      <c r="I404" s="938">
        <v>9</v>
      </c>
      <c r="J404" s="935">
        <v>9</v>
      </c>
      <c r="K404" s="938">
        <v>0</v>
      </c>
      <c r="L404" s="940">
        <v>10</v>
      </c>
      <c r="M404" s="939">
        <v>28000</v>
      </c>
      <c r="N404" s="936">
        <f t="shared" si="10"/>
        <v>280000</v>
      </c>
      <c r="O404" s="940">
        <v>10</v>
      </c>
      <c r="P404" s="934"/>
      <c r="Q404" s="934"/>
      <c r="R404" s="934"/>
      <c r="S404" s="934"/>
      <c r="T404" s="935"/>
      <c r="U404" s="685"/>
    </row>
    <row r="405" spans="1:21" ht="22.5" customHeight="1">
      <c r="A405" s="684">
        <v>383</v>
      </c>
      <c r="B405" s="686"/>
      <c r="C405" s="937" t="s">
        <v>2326</v>
      </c>
      <c r="D405" s="938" t="s">
        <v>199</v>
      </c>
      <c r="E405" s="938"/>
      <c r="F405" s="938"/>
      <c r="G405" s="938">
        <v>20</v>
      </c>
      <c r="H405" s="938">
        <v>30</v>
      </c>
      <c r="I405" s="938">
        <v>45</v>
      </c>
      <c r="J405" s="935">
        <v>45</v>
      </c>
      <c r="K405" s="938">
        <v>0</v>
      </c>
      <c r="L405" s="940">
        <v>50</v>
      </c>
      <c r="M405" s="939">
        <v>1500</v>
      </c>
      <c r="N405" s="936">
        <f t="shared" si="10"/>
        <v>75000</v>
      </c>
      <c r="O405" s="940">
        <v>50</v>
      </c>
      <c r="P405" s="934"/>
      <c r="Q405" s="934"/>
      <c r="R405" s="934"/>
      <c r="S405" s="934"/>
      <c r="T405" s="935"/>
      <c r="U405" s="685"/>
    </row>
    <row r="406" spans="1:21" ht="22.5" customHeight="1">
      <c r="A406" s="684">
        <v>384</v>
      </c>
      <c r="B406" s="686"/>
      <c r="C406" s="937" t="s">
        <v>2327</v>
      </c>
      <c r="D406" s="938" t="s">
        <v>199</v>
      </c>
      <c r="E406" s="938"/>
      <c r="F406" s="938"/>
      <c r="G406" s="938">
        <v>21</v>
      </c>
      <c r="H406" s="938">
        <v>20</v>
      </c>
      <c r="I406" s="938">
        <v>45</v>
      </c>
      <c r="J406" s="935">
        <v>45</v>
      </c>
      <c r="K406" s="938">
        <v>0</v>
      </c>
      <c r="L406" s="940">
        <v>50</v>
      </c>
      <c r="M406" s="939">
        <v>1500</v>
      </c>
      <c r="N406" s="936">
        <f t="shared" si="10"/>
        <v>75000</v>
      </c>
      <c r="O406" s="940">
        <v>50</v>
      </c>
      <c r="P406" s="934"/>
      <c r="Q406" s="934"/>
      <c r="R406" s="934"/>
      <c r="S406" s="934"/>
      <c r="T406" s="935"/>
      <c r="U406" s="685"/>
    </row>
    <row r="407" spans="1:21" ht="22.5" customHeight="1">
      <c r="A407" s="684">
        <v>385</v>
      </c>
      <c r="B407" s="686"/>
      <c r="C407" s="937" t="s">
        <v>2328</v>
      </c>
      <c r="D407" s="938" t="s">
        <v>199</v>
      </c>
      <c r="E407" s="938"/>
      <c r="F407" s="938"/>
      <c r="G407" s="938"/>
      <c r="H407" s="938">
        <v>2</v>
      </c>
      <c r="I407" s="938">
        <v>9</v>
      </c>
      <c r="J407" s="935">
        <v>9</v>
      </c>
      <c r="K407" s="938">
        <v>0</v>
      </c>
      <c r="L407" s="940">
        <v>10</v>
      </c>
      <c r="M407" s="939">
        <v>3745</v>
      </c>
      <c r="N407" s="936">
        <f t="shared" si="10"/>
        <v>37450</v>
      </c>
      <c r="O407" s="940">
        <v>10</v>
      </c>
      <c r="P407" s="934"/>
      <c r="Q407" s="934"/>
      <c r="R407" s="934"/>
      <c r="S407" s="934"/>
      <c r="T407" s="935"/>
      <c r="U407" s="685"/>
    </row>
    <row r="408" spans="1:21" ht="22.5" customHeight="1">
      <c r="A408" s="684">
        <v>386</v>
      </c>
      <c r="B408" s="686"/>
      <c r="C408" s="937" t="s">
        <v>2329</v>
      </c>
      <c r="D408" s="938" t="s">
        <v>199</v>
      </c>
      <c r="E408" s="938"/>
      <c r="F408" s="938"/>
      <c r="G408" s="938">
        <v>7</v>
      </c>
      <c r="H408" s="938">
        <v>0</v>
      </c>
      <c r="I408" s="938">
        <v>5</v>
      </c>
      <c r="J408" s="935">
        <v>4.5</v>
      </c>
      <c r="K408" s="938">
        <v>0</v>
      </c>
      <c r="L408" s="940">
        <v>5</v>
      </c>
      <c r="M408" s="939">
        <v>2700</v>
      </c>
      <c r="N408" s="936">
        <f t="shared" si="10"/>
        <v>13500</v>
      </c>
      <c r="O408" s="940">
        <v>5</v>
      </c>
      <c r="P408" s="934"/>
      <c r="Q408" s="934"/>
      <c r="R408" s="934"/>
      <c r="S408" s="934"/>
      <c r="T408" s="935"/>
      <c r="U408" s="685"/>
    </row>
    <row r="409" spans="1:21" ht="22.5" customHeight="1">
      <c r="A409" s="684">
        <v>387</v>
      </c>
      <c r="B409" s="686"/>
      <c r="C409" s="937" t="s">
        <v>2330</v>
      </c>
      <c r="D409" s="938" t="s">
        <v>34</v>
      </c>
      <c r="E409" s="938"/>
      <c r="F409" s="938"/>
      <c r="G409" s="938">
        <v>1</v>
      </c>
      <c r="H409" s="938">
        <v>0</v>
      </c>
      <c r="I409" s="938">
        <v>5</v>
      </c>
      <c r="J409" s="935">
        <v>4.5</v>
      </c>
      <c r="K409" s="938">
        <v>0</v>
      </c>
      <c r="L409" s="940">
        <v>5</v>
      </c>
      <c r="M409" s="939">
        <v>12000</v>
      </c>
      <c r="N409" s="936">
        <f t="shared" si="10"/>
        <v>60000</v>
      </c>
      <c r="O409" s="940">
        <v>5</v>
      </c>
      <c r="P409" s="934"/>
      <c r="Q409" s="934"/>
      <c r="R409" s="934"/>
      <c r="S409" s="934"/>
      <c r="T409" s="935"/>
      <c r="U409" s="685"/>
    </row>
    <row r="410" spans="1:21" ht="22.5" customHeight="1">
      <c r="A410" s="684">
        <v>388</v>
      </c>
      <c r="B410" s="686"/>
      <c r="C410" s="937" t="s">
        <v>2331</v>
      </c>
      <c r="D410" s="938" t="s">
        <v>34</v>
      </c>
      <c r="E410" s="938"/>
      <c r="F410" s="938"/>
      <c r="G410" s="938">
        <v>1</v>
      </c>
      <c r="H410" s="938">
        <v>0</v>
      </c>
      <c r="I410" s="938">
        <v>5</v>
      </c>
      <c r="J410" s="935">
        <v>4.5</v>
      </c>
      <c r="K410" s="938">
        <v>0</v>
      </c>
      <c r="L410" s="940">
        <v>5</v>
      </c>
      <c r="M410" s="939">
        <v>12000</v>
      </c>
      <c r="N410" s="936">
        <f t="shared" si="10"/>
        <v>60000</v>
      </c>
      <c r="O410" s="940">
        <v>5</v>
      </c>
      <c r="P410" s="934"/>
      <c r="Q410" s="934"/>
      <c r="R410" s="934"/>
      <c r="S410" s="934"/>
      <c r="T410" s="935"/>
      <c r="U410" s="685"/>
    </row>
    <row r="411" spans="1:21" ht="22.5" customHeight="1">
      <c r="A411" s="684">
        <v>389</v>
      </c>
      <c r="B411" s="686"/>
      <c r="C411" s="937" t="s">
        <v>2332</v>
      </c>
      <c r="D411" s="938" t="s">
        <v>199</v>
      </c>
      <c r="E411" s="938"/>
      <c r="F411" s="938"/>
      <c r="G411" s="938">
        <v>0</v>
      </c>
      <c r="H411" s="938">
        <v>0</v>
      </c>
      <c r="I411" s="938">
        <v>5</v>
      </c>
      <c r="J411" s="935">
        <v>4.5</v>
      </c>
      <c r="K411" s="938">
        <v>0</v>
      </c>
      <c r="L411" s="940">
        <v>5</v>
      </c>
      <c r="M411" s="939">
        <v>18000</v>
      </c>
      <c r="N411" s="936">
        <f t="shared" si="10"/>
        <v>90000</v>
      </c>
      <c r="O411" s="940">
        <v>5</v>
      </c>
      <c r="P411" s="934"/>
      <c r="Q411" s="934"/>
      <c r="R411" s="934"/>
      <c r="S411" s="934"/>
      <c r="T411" s="935"/>
      <c r="U411" s="685"/>
    </row>
    <row r="412" spans="1:21" ht="49.5" customHeight="1">
      <c r="A412" s="684">
        <v>390</v>
      </c>
      <c r="B412" s="686"/>
      <c r="C412" s="946" t="s">
        <v>2333</v>
      </c>
      <c r="D412" s="632" t="s">
        <v>199</v>
      </c>
      <c r="E412" s="632"/>
      <c r="F412" s="632"/>
      <c r="G412" s="632">
        <v>3</v>
      </c>
      <c r="H412" s="632">
        <v>0</v>
      </c>
      <c r="I412" s="632">
        <v>5</v>
      </c>
      <c r="J412" s="947">
        <v>4.5</v>
      </c>
      <c r="K412" s="632">
        <v>0</v>
      </c>
      <c r="L412" s="634">
        <v>5</v>
      </c>
      <c r="M412" s="948">
        <v>5600</v>
      </c>
      <c r="N412" s="949">
        <f t="shared" si="10"/>
        <v>28000</v>
      </c>
      <c r="O412" s="634">
        <v>5</v>
      </c>
      <c r="P412" s="934"/>
      <c r="Q412" s="934"/>
      <c r="R412" s="934"/>
      <c r="S412" s="934"/>
      <c r="T412" s="935"/>
      <c r="U412" s="685"/>
    </row>
    <row r="413" spans="1:21" ht="22.5" customHeight="1">
      <c r="A413" s="684">
        <v>391</v>
      </c>
      <c r="B413" s="686"/>
      <c r="C413" s="937" t="s">
        <v>2334</v>
      </c>
      <c r="D413" s="938" t="s">
        <v>199</v>
      </c>
      <c r="E413" s="938"/>
      <c r="F413" s="938"/>
      <c r="G413" s="938">
        <v>7</v>
      </c>
      <c r="H413" s="938">
        <v>0</v>
      </c>
      <c r="I413" s="938">
        <v>9</v>
      </c>
      <c r="J413" s="935">
        <v>9</v>
      </c>
      <c r="K413" s="938">
        <v>0</v>
      </c>
      <c r="L413" s="940">
        <v>10</v>
      </c>
      <c r="M413" s="939">
        <v>6100</v>
      </c>
      <c r="N413" s="936">
        <f t="shared" si="10"/>
        <v>61000</v>
      </c>
      <c r="O413" s="938">
        <v>5</v>
      </c>
      <c r="P413" s="934">
        <v>5</v>
      </c>
      <c r="Q413" s="934"/>
      <c r="R413" s="934"/>
      <c r="S413" s="934"/>
      <c r="T413" s="935"/>
      <c r="U413" s="685"/>
    </row>
    <row r="414" spans="1:21" ht="45" customHeight="1">
      <c r="A414" s="684">
        <v>392</v>
      </c>
      <c r="B414" s="686"/>
      <c r="C414" s="946" t="s">
        <v>2335</v>
      </c>
      <c r="D414" s="632" t="s">
        <v>199</v>
      </c>
      <c r="E414" s="632"/>
      <c r="F414" s="632"/>
      <c r="G414" s="632">
        <v>1</v>
      </c>
      <c r="H414" s="632">
        <v>0</v>
      </c>
      <c r="I414" s="632">
        <v>5</v>
      </c>
      <c r="J414" s="947">
        <v>4.5</v>
      </c>
      <c r="K414" s="632">
        <v>0</v>
      </c>
      <c r="L414" s="634">
        <v>5</v>
      </c>
      <c r="M414" s="948">
        <v>25000</v>
      </c>
      <c r="N414" s="949">
        <f t="shared" si="10"/>
        <v>125000</v>
      </c>
      <c r="O414" s="632">
        <v>5</v>
      </c>
      <c r="P414" s="934"/>
      <c r="Q414" s="934"/>
      <c r="R414" s="934"/>
      <c r="S414" s="934"/>
      <c r="T414" s="935"/>
      <c r="U414" s="685"/>
    </row>
    <row r="415" spans="1:21" ht="22.5" customHeight="1">
      <c r="A415" s="684">
        <v>393</v>
      </c>
      <c r="B415" s="686"/>
      <c r="C415" s="937" t="s">
        <v>2336</v>
      </c>
      <c r="D415" s="938" t="s">
        <v>199</v>
      </c>
      <c r="E415" s="938"/>
      <c r="F415" s="938"/>
      <c r="G415" s="938">
        <v>3</v>
      </c>
      <c r="H415" s="938">
        <v>0</v>
      </c>
      <c r="I415" s="938">
        <v>5</v>
      </c>
      <c r="J415" s="935">
        <v>4.5</v>
      </c>
      <c r="K415" s="938">
        <v>0</v>
      </c>
      <c r="L415" s="940">
        <v>5</v>
      </c>
      <c r="M415" s="939">
        <v>22000</v>
      </c>
      <c r="N415" s="936">
        <f t="shared" si="10"/>
        <v>110000</v>
      </c>
      <c r="O415" s="938">
        <v>5</v>
      </c>
      <c r="P415" s="934"/>
      <c r="Q415" s="934"/>
      <c r="R415" s="934"/>
      <c r="S415" s="934"/>
      <c r="T415" s="935"/>
      <c r="U415" s="685"/>
    </row>
    <row r="416" spans="1:21" ht="48" customHeight="1">
      <c r="A416" s="684">
        <v>394</v>
      </c>
      <c r="B416" s="686"/>
      <c r="C416" s="946" t="s">
        <v>2337</v>
      </c>
      <c r="D416" s="632" t="s">
        <v>199</v>
      </c>
      <c r="E416" s="632"/>
      <c r="F416" s="632"/>
      <c r="G416" s="632">
        <v>4</v>
      </c>
      <c r="H416" s="632">
        <v>0</v>
      </c>
      <c r="I416" s="632">
        <v>5</v>
      </c>
      <c r="J416" s="947">
        <v>4.5</v>
      </c>
      <c r="K416" s="632">
        <v>0</v>
      </c>
      <c r="L416" s="634">
        <v>5</v>
      </c>
      <c r="M416" s="948">
        <v>22000</v>
      </c>
      <c r="N416" s="949">
        <f t="shared" si="10"/>
        <v>110000</v>
      </c>
      <c r="O416" s="632">
        <v>5</v>
      </c>
      <c r="P416" s="934"/>
      <c r="Q416" s="934"/>
      <c r="R416" s="934"/>
      <c r="S416" s="934"/>
      <c r="T416" s="935"/>
      <c r="U416" s="685"/>
    </row>
    <row r="417" spans="1:21" ht="22.5" customHeight="1">
      <c r="A417" s="684">
        <v>395</v>
      </c>
      <c r="B417" s="686"/>
      <c r="C417" s="937" t="s">
        <v>2338</v>
      </c>
      <c r="D417" s="938" t="s">
        <v>199</v>
      </c>
      <c r="E417" s="938"/>
      <c r="F417" s="938"/>
      <c r="G417" s="938">
        <v>3</v>
      </c>
      <c r="H417" s="938">
        <v>0</v>
      </c>
      <c r="I417" s="938">
        <v>5</v>
      </c>
      <c r="J417" s="935">
        <v>4.5</v>
      </c>
      <c r="K417" s="938">
        <v>0</v>
      </c>
      <c r="L417" s="940">
        <v>5</v>
      </c>
      <c r="M417" s="939">
        <v>10593</v>
      </c>
      <c r="N417" s="936">
        <f t="shared" si="10"/>
        <v>52965</v>
      </c>
      <c r="O417" s="938">
        <v>5</v>
      </c>
      <c r="P417" s="934"/>
      <c r="Q417" s="934"/>
      <c r="R417" s="934"/>
      <c r="S417" s="934"/>
      <c r="T417" s="935"/>
      <c r="U417" s="685"/>
    </row>
    <row r="418" spans="1:21" ht="22.5" customHeight="1">
      <c r="A418" s="684">
        <v>396</v>
      </c>
      <c r="B418" s="686"/>
      <c r="C418" s="937" t="s">
        <v>2339</v>
      </c>
      <c r="D418" s="938" t="s">
        <v>199</v>
      </c>
      <c r="E418" s="938"/>
      <c r="F418" s="938"/>
      <c r="G418" s="938"/>
      <c r="H418" s="938">
        <v>0</v>
      </c>
      <c r="I418" s="938">
        <v>5</v>
      </c>
      <c r="J418" s="935">
        <v>6.5</v>
      </c>
      <c r="K418" s="938">
        <v>2</v>
      </c>
      <c r="L418" s="940">
        <v>5</v>
      </c>
      <c r="M418" s="939">
        <v>9095</v>
      </c>
      <c r="N418" s="936">
        <f t="shared" si="10"/>
        <v>45475</v>
      </c>
      <c r="O418" s="938">
        <v>5</v>
      </c>
      <c r="P418" s="934"/>
      <c r="Q418" s="934"/>
      <c r="R418" s="934"/>
      <c r="S418" s="934"/>
      <c r="T418" s="935"/>
      <c r="U418" s="685"/>
    </row>
    <row r="419" spans="1:21" ht="22.5" customHeight="1">
      <c r="A419" s="684">
        <v>397</v>
      </c>
      <c r="B419" s="686"/>
      <c r="C419" s="937" t="s">
        <v>2340</v>
      </c>
      <c r="D419" s="938" t="s">
        <v>199</v>
      </c>
      <c r="E419" s="938"/>
      <c r="F419" s="938"/>
      <c r="G419" s="938">
        <v>3</v>
      </c>
      <c r="H419" s="938">
        <v>0</v>
      </c>
      <c r="I419" s="938">
        <v>5</v>
      </c>
      <c r="J419" s="935">
        <v>4.5</v>
      </c>
      <c r="K419" s="938">
        <v>0</v>
      </c>
      <c r="L419" s="940">
        <v>5</v>
      </c>
      <c r="M419" s="939">
        <v>10593</v>
      </c>
      <c r="N419" s="936">
        <f t="shared" si="10"/>
        <v>52965</v>
      </c>
      <c r="O419" s="938">
        <v>5</v>
      </c>
      <c r="P419" s="934"/>
      <c r="Q419" s="934"/>
      <c r="R419" s="934"/>
      <c r="S419" s="934"/>
      <c r="T419" s="935"/>
      <c r="U419" s="685"/>
    </row>
    <row r="420" spans="1:21" ht="22.5" customHeight="1">
      <c r="A420" s="684">
        <v>398</v>
      </c>
      <c r="B420" s="686"/>
      <c r="C420" s="937" t="s">
        <v>2341</v>
      </c>
      <c r="D420" s="938" t="s">
        <v>199</v>
      </c>
      <c r="E420" s="938"/>
      <c r="F420" s="938"/>
      <c r="G420" s="938"/>
      <c r="H420" s="938">
        <v>0</v>
      </c>
      <c r="I420" s="938">
        <v>5</v>
      </c>
      <c r="J420" s="935">
        <v>5.5</v>
      </c>
      <c r="K420" s="938">
        <v>1</v>
      </c>
      <c r="L420" s="940">
        <v>5</v>
      </c>
      <c r="M420" s="939">
        <v>9095</v>
      </c>
      <c r="N420" s="936">
        <f t="shared" si="10"/>
        <v>45475</v>
      </c>
      <c r="O420" s="938">
        <v>5</v>
      </c>
      <c r="P420" s="934"/>
      <c r="Q420" s="934"/>
      <c r="R420" s="934"/>
      <c r="S420" s="934"/>
      <c r="T420" s="935"/>
      <c r="U420" s="685"/>
    </row>
    <row r="421" spans="1:21" ht="22.5" customHeight="1">
      <c r="A421" s="684">
        <v>399</v>
      </c>
      <c r="B421" s="686"/>
      <c r="C421" s="937" t="s">
        <v>2342</v>
      </c>
      <c r="D421" s="938" t="s">
        <v>34</v>
      </c>
      <c r="E421" s="938"/>
      <c r="F421" s="938"/>
      <c r="G421" s="938"/>
      <c r="H421" s="938">
        <v>0</v>
      </c>
      <c r="I421" s="938">
        <v>3</v>
      </c>
      <c r="J421" s="935">
        <v>2.7</v>
      </c>
      <c r="K421" s="938">
        <v>0</v>
      </c>
      <c r="L421" s="940">
        <v>3</v>
      </c>
      <c r="M421" s="939">
        <v>6200</v>
      </c>
      <c r="N421" s="936">
        <f t="shared" si="10"/>
        <v>18600</v>
      </c>
      <c r="O421" s="940">
        <v>3</v>
      </c>
      <c r="P421" s="934"/>
      <c r="Q421" s="934"/>
      <c r="R421" s="934"/>
      <c r="S421" s="934"/>
      <c r="T421" s="935"/>
      <c r="U421" s="685"/>
    </row>
    <row r="422" spans="1:21" ht="22.5" customHeight="1">
      <c r="A422" s="684">
        <v>400</v>
      </c>
      <c r="B422" s="686"/>
      <c r="C422" s="937" t="s">
        <v>2343</v>
      </c>
      <c r="D422" s="938" t="s">
        <v>34</v>
      </c>
      <c r="E422" s="938"/>
      <c r="F422" s="938"/>
      <c r="G422" s="938"/>
      <c r="H422" s="938">
        <v>0</v>
      </c>
      <c r="I422" s="938">
        <v>5</v>
      </c>
      <c r="J422" s="935">
        <v>9.5</v>
      </c>
      <c r="K422" s="938">
        <v>5</v>
      </c>
      <c r="L422" s="940">
        <v>5</v>
      </c>
      <c r="M422" s="939">
        <v>6200</v>
      </c>
      <c r="N422" s="936">
        <f t="shared" si="10"/>
        <v>31000</v>
      </c>
      <c r="O422" s="940">
        <v>5</v>
      </c>
      <c r="P422" s="934"/>
      <c r="Q422" s="934"/>
      <c r="R422" s="934"/>
      <c r="S422" s="934"/>
      <c r="T422" s="935"/>
      <c r="U422" s="685"/>
    </row>
    <row r="423" spans="1:21" ht="22.5" customHeight="1">
      <c r="A423" s="684">
        <v>401</v>
      </c>
      <c r="B423" s="686"/>
      <c r="C423" s="937" t="s">
        <v>2344</v>
      </c>
      <c r="D423" s="938" t="s">
        <v>34</v>
      </c>
      <c r="E423" s="938"/>
      <c r="F423" s="938"/>
      <c r="G423" s="938"/>
      <c r="H423" s="938">
        <v>0</v>
      </c>
      <c r="I423" s="938">
        <v>5</v>
      </c>
      <c r="J423" s="935">
        <v>9.5</v>
      </c>
      <c r="K423" s="938">
        <v>5</v>
      </c>
      <c r="L423" s="940">
        <v>5</v>
      </c>
      <c r="M423" s="939">
        <v>6200</v>
      </c>
      <c r="N423" s="936">
        <f t="shared" si="10"/>
        <v>31000</v>
      </c>
      <c r="O423" s="940">
        <v>5</v>
      </c>
      <c r="P423" s="934"/>
      <c r="Q423" s="934"/>
      <c r="R423" s="934"/>
      <c r="S423" s="934"/>
      <c r="T423" s="935"/>
      <c r="U423" s="685"/>
    </row>
    <row r="424" spans="1:21" ht="22.5" customHeight="1">
      <c r="A424" s="684">
        <v>402</v>
      </c>
      <c r="B424" s="686"/>
      <c r="C424" s="937" t="s">
        <v>2345</v>
      </c>
      <c r="D424" s="938" t="s">
        <v>34</v>
      </c>
      <c r="E424" s="938"/>
      <c r="F424" s="938"/>
      <c r="G424" s="938"/>
      <c r="H424" s="938">
        <v>0</v>
      </c>
      <c r="I424" s="938">
        <v>5</v>
      </c>
      <c r="J424" s="935">
        <v>4.5</v>
      </c>
      <c r="K424" s="938">
        <v>0</v>
      </c>
      <c r="L424" s="940">
        <v>5</v>
      </c>
      <c r="M424" s="939">
        <v>5000</v>
      </c>
      <c r="N424" s="936">
        <f t="shared" si="10"/>
        <v>25000</v>
      </c>
      <c r="O424" s="940">
        <v>5</v>
      </c>
      <c r="P424" s="934"/>
      <c r="Q424" s="934"/>
      <c r="R424" s="934"/>
      <c r="S424" s="934"/>
      <c r="T424" s="935"/>
      <c r="U424" s="685"/>
    </row>
    <row r="425" spans="1:21" ht="22.5" customHeight="1">
      <c r="A425" s="684">
        <v>403</v>
      </c>
      <c r="B425" s="686"/>
      <c r="C425" s="937" t="s">
        <v>2346</v>
      </c>
      <c r="D425" s="938" t="s">
        <v>34</v>
      </c>
      <c r="E425" s="938"/>
      <c r="F425" s="938"/>
      <c r="G425" s="938"/>
      <c r="H425" s="938">
        <v>0</v>
      </c>
      <c r="I425" s="938">
        <v>5</v>
      </c>
      <c r="J425" s="935">
        <v>4.5</v>
      </c>
      <c r="K425" s="938"/>
      <c r="L425" s="940">
        <v>5</v>
      </c>
      <c r="M425" s="939">
        <v>9000</v>
      </c>
      <c r="N425" s="936">
        <f t="shared" si="10"/>
        <v>45000</v>
      </c>
      <c r="O425" s="940">
        <v>5</v>
      </c>
      <c r="P425" s="934"/>
      <c r="Q425" s="934"/>
      <c r="R425" s="934"/>
      <c r="S425" s="934"/>
      <c r="T425" s="935"/>
      <c r="U425" s="685"/>
    </row>
    <row r="426" spans="1:21" ht="48" customHeight="1">
      <c r="A426" s="684">
        <v>404</v>
      </c>
      <c r="B426" s="686"/>
      <c r="C426" s="946" t="s">
        <v>2347</v>
      </c>
      <c r="D426" s="632" t="s">
        <v>34</v>
      </c>
      <c r="E426" s="632"/>
      <c r="F426" s="632"/>
      <c r="G426" s="632">
        <v>1</v>
      </c>
      <c r="H426" s="632">
        <v>1</v>
      </c>
      <c r="I426" s="632">
        <v>5</v>
      </c>
      <c r="J426" s="947">
        <v>4.5</v>
      </c>
      <c r="K426" s="632"/>
      <c r="L426" s="634">
        <v>5</v>
      </c>
      <c r="M426" s="948">
        <v>14000</v>
      </c>
      <c r="N426" s="949">
        <f t="shared" si="10"/>
        <v>70000</v>
      </c>
      <c r="O426" s="634">
        <v>5</v>
      </c>
      <c r="P426" s="934"/>
      <c r="Q426" s="934"/>
      <c r="R426" s="934"/>
      <c r="S426" s="934"/>
      <c r="T426" s="935"/>
      <c r="U426" s="685"/>
    </row>
    <row r="427" spans="1:21" ht="22.5" customHeight="1">
      <c r="A427" s="684">
        <v>405</v>
      </c>
      <c r="B427" s="686"/>
      <c r="C427" s="937" t="s">
        <v>2348</v>
      </c>
      <c r="D427" s="938" t="s">
        <v>34</v>
      </c>
      <c r="E427" s="938"/>
      <c r="F427" s="938"/>
      <c r="G427" s="938">
        <v>1</v>
      </c>
      <c r="H427" s="938">
        <v>1</v>
      </c>
      <c r="I427" s="938">
        <v>5</v>
      </c>
      <c r="J427" s="935">
        <v>7.5</v>
      </c>
      <c r="K427" s="938">
        <v>3</v>
      </c>
      <c r="L427" s="940">
        <v>5</v>
      </c>
      <c r="M427" s="939">
        <v>2000</v>
      </c>
      <c r="N427" s="936">
        <f t="shared" si="10"/>
        <v>10000</v>
      </c>
      <c r="O427" s="940">
        <v>5</v>
      </c>
      <c r="P427" s="934"/>
      <c r="Q427" s="934"/>
      <c r="R427" s="934"/>
      <c r="S427" s="934"/>
      <c r="T427" s="935"/>
      <c r="U427" s="685"/>
    </row>
    <row r="428" spans="1:21" ht="22.5" customHeight="1">
      <c r="A428" s="684">
        <v>406</v>
      </c>
      <c r="B428" s="686"/>
      <c r="C428" s="937" t="s">
        <v>2349</v>
      </c>
      <c r="D428" s="938" t="s">
        <v>34</v>
      </c>
      <c r="E428" s="938"/>
      <c r="F428" s="938"/>
      <c r="G428" s="938">
        <v>1</v>
      </c>
      <c r="H428" s="938">
        <v>1</v>
      </c>
      <c r="I428" s="938">
        <v>5</v>
      </c>
      <c r="J428" s="935">
        <v>14.5</v>
      </c>
      <c r="K428" s="938">
        <v>10</v>
      </c>
      <c r="L428" s="940">
        <v>5</v>
      </c>
      <c r="M428" s="939">
        <v>9000</v>
      </c>
      <c r="N428" s="936">
        <f t="shared" si="10"/>
        <v>45000</v>
      </c>
      <c r="O428" s="940">
        <v>5</v>
      </c>
      <c r="P428" s="934"/>
      <c r="Q428" s="934"/>
      <c r="R428" s="934"/>
      <c r="S428" s="934"/>
      <c r="T428" s="935"/>
      <c r="U428" s="685"/>
    </row>
    <row r="429" spans="1:21" ht="22.5" customHeight="1">
      <c r="A429" s="684">
        <v>407</v>
      </c>
      <c r="B429" s="686"/>
      <c r="C429" s="937" t="s">
        <v>2350</v>
      </c>
      <c r="D429" s="938" t="s">
        <v>34</v>
      </c>
      <c r="E429" s="938"/>
      <c r="F429" s="938"/>
      <c r="G429" s="938">
        <v>1</v>
      </c>
      <c r="H429" s="938">
        <v>1</v>
      </c>
      <c r="I429" s="938">
        <v>5</v>
      </c>
      <c r="J429" s="935">
        <v>14.5</v>
      </c>
      <c r="K429" s="938">
        <v>10</v>
      </c>
      <c r="L429" s="940">
        <v>5</v>
      </c>
      <c r="M429" s="939">
        <v>8900</v>
      </c>
      <c r="N429" s="936">
        <f t="shared" si="10"/>
        <v>44500</v>
      </c>
      <c r="O429" s="940">
        <v>5</v>
      </c>
      <c r="P429" s="934"/>
      <c r="Q429" s="934"/>
      <c r="R429" s="934"/>
      <c r="S429" s="934"/>
      <c r="T429" s="935"/>
      <c r="U429" s="685"/>
    </row>
    <row r="430" spans="1:21" ht="22.5" customHeight="1">
      <c r="A430" s="684">
        <v>408</v>
      </c>
      <c r="B430" s="686"/>
      <c r="C430" s="937" t="s">
        <v>2351</v>
      </c>
      <c r="D430" s="938" t="s">
        <v>199</v>
      </c>
      <c r="E430" s="938"/>
      <c r="F430" s="938"/>
      <c r="G430" s="938"/>
      <c r="H430" s="938">
        <v>0</v>
      </c>
      <c r="I430" s="938">
        <v>5</v>
      </c>
      <c r="J430" s="935">
        <v>4.5</v>
      </c>
      <c r="K430" s="938">
        <v>0</v>
      </c>
      <c r="L430" s="940">
        <v>5</v>
      </c>
      <c r="M430" s="939">
        <v>17000</v>
      </c>
      <c r="N430" s="936">
        <f t="shared" si="10"/>
        <v>85000</v>
      </c>
      <c r="O430" s="940">
        <v>5</v>
      </c>
      <c r="P430" s="934"/>
      <c r="Q430" s="934"/>
      <c r="R430" s="934"/>
      <c r="S430" s="934"/>
      <c r="T430" s="935"/>
      <c r="U430" s="685"/>
    </row>
    <row r="431" spans="1:21" ht="22.5" customHeight="1">
      <c r="A431" s="684">
        <v>409</v>
      </c>
      <c r="B431" s="686"/>
      <c r="C431" s="937" t="s">
        <v>2352</v>
      </c>
      <c r="D431" s="938" t="s">
        <v>199</v>
      </c>
      <c r="E431" s="938"/>
      <c r="F431" s="938"/>
      <c r="G431" s="938">
        <v>5</v>
      </c>
      <c r="H431" s="938">
        <v>0</v>
      </c>
      <c r="I431" s="938">
        <v>5</v>
      </c>
      <c r="J431" s="935">
        <v>4.5</v>
      </c>
      <c r="K431" s="938">
        <v>0</v>
      </c>
      <c r="L431" s="940">
        <v>4</v>
      </c>
      <c r="M431" s="939">
        <v>20000</v>
      </c>
      <c r="N431" s="936">
        <f t="shared" si="10"/>
        <v>80000</v>
      </c>
      <c r="O431" s="940">
        <v>4</v>
      </c>
      <c r="P431" s="934"/>
      <c r="Q431" s="934"/>
      <c r="R431" s="934"/>
      <c r="S431" s="934"/>
      <c r="T431" s="935"/>
      <c r="U431" s="685"/>
    </row>
    <row r="432" spans="1:21" ht="22.5" customHeight="1">
      <c r="A432" s="684">
        <v>410</v>
      </c>
      <c r="B432" s="686"/>
      <c r="C432" s="937" t="s">
        <v>2353</v>
      </c>
      <c r="D432" s="938" t="s">
        <v>199</v>
      </c>
      <c r="E432" s="938"/>
      <c r="F432" s="938"/>
      <c r="G432" s="938"/>
      <c r="H432" s="938">
        <v>1</v>
      </c>
      <c r="I432" s="938">
        <v>5</v>
      </c>
      <c r="J432" s="935">
        <v>4.5</v>
      </c>
      <c r="K432" s="938">
        <v>0</v>
      </c>
      <c r="L432" s="940">
        <v>5</v>
      </c>
      <c r="M432" s="939">
        <v>15000</v>
      </c>
      <c r="N432" s="936">
        <f t="shared" si="10"/>
        <v>75000</v>
      </c>
      <c r="O432" s="940">
        <v>5</v>
      </c>
      <c r="P432" s="934"/>
      <c r="Q432" s="934"/>
      <c r="R432" s="934"/>
      <c r="S432" s="934"/>
      <c r="T432" s="935"/>
      <c r="U432" s="685"/>
    </row>
    <row r="433" spans="1:21" ht="22.5" customHeight="1">
      <c r="A433" s="684">
        <v>411</v>
      </c>
      <c r="B433" s="686"/>
      <c r="C433" s="937" t="s">
        <v>2354</v>
      </c>
      <c r="D433" s="938" t="s">
        <v>34</v>
      </c>
      <c r="E433" s="938"/>
      <c r="F433" s="938"/>
      <c r="G433" s="938">
        <v>3</v>
      </c>
      <c r="H433" s="938">
        <v>0</v>
      </c>
      <c r="I433" s="938">
        <v>5</v>
      </c>
      <c r="J433" s="935">
        <v>25.5</v>
      </c>
      <c r="K433" s="938">
        <v>21</v>
      </c>
      <c r="L433" s="940">
        <v>5</v>
      </c>
      <c r="M433" s="939">
        <v>4800</v>
      </c>
      <c r="N433" s="936">
        <f t="shared" si="10"/>
        <v>24000</v>
      </c>
      <c r="O433" s="940">
        <v>5</v>
      </c>
      <c r="P433" s="934"/>
      <c r="Q433" s="934"/>
      <c r="R433" s="934"/>
      <c r="S433" s="934"/>
      <c r="T433" s="935"/>
      <c r="U433" s="685"/>
    </row>
    <row r="434" spans="1:21" ht="22.5" customHeight="1">
      <c r="A434" s="684">
        <v>412</v>
      </c>
      <c r="B434" s="686"/>
      <c r="C434" s="937" t="s">
        <v>2355</v>
      </c>
      <c r="D434" s="938" t="s">
        <v>199</v>
      </c>
      <c r="E434" s="938"/>
      <c r="F434" s="938"/>
      <c r="G434" s="938">
        <v>0</v>
      </c>
      <c r="H434" s="938">
        <v>5</v>
      </c>
      <c r="I434" s="938">
        <v>5</v>
      </c>
      <c r="J434" s="935">
        <v>11.5</v>
      </c>
      <c r="K434" s="938">
        <v>7</v>
      </c>
      <c r="L434" s="940">
        <v>5</v>
      </c>
      <c r="M434" s="939">
        <v>3900</v>
      </c>
      <c r="N434" s="936">
        <f t="shared" si="10"/>
        <v>19500</v>
      </c>
      <c r="O434" s="940">
        <v>5</v>
      </c>
      <c r="P434" s="934"/>
      <c r="Q434" s="934"/>
      <c r="R434" s="934"/>
      <c r="S434" s="934"/>
      <c r="T434" s="935"/>
      <c r="U434" s="685"/>
    </row>
    <row r="435" spans="1:21" ht="22.5" customHeight="1">
      <c r="A435" s="684">
        <v>413</v>
      </c>
      <c r="B435" s="686"/>
      <c r="C435" s="937" t="s">
        <v>2356</v>
      </c>
      <c r="D435" s="938" t="s">
        <v>199</v>
      </c>
      <c r="E435" s="938"/>
      <c r="F435" s="938"/>
      <c r="G435" s="938">
        <v>5</v>
      </c>
      <c r="H435" s="938">
        <v>5</v>
      </c>
      <c r="I435" s="938">
        <v>5</v>
      </c>
      <c r="J435" s="935">
        <v>10.5</v>
      </c>
      <c r="K435" s="938">
        <v>6</v>
      </c>
      <c r="L435" s="940">
        <v>5</v>
      </c>
      <c r="M435" s="939">
        <v>3400</v>
      </c>
      <c r="N435" s="936">
        <f t="shared" si="10"/>
        <v>17000</v>
      </c>
      <c r="O435" s="940">
        <v>5</v>
      </c>
      <c r="P435" s="934"/>
      <c r="Q435" s="934"/>
      <c r="R435" s="934"/>
      <c r="S435" s="934"/>
      <c r="T435" s="935"/>
      <c r="U435" s="685"/>
    </row>
    <row r="436" spans="1:21" ht="22.5" customHeight="1">
      <c r="A436" s="684">
        <v>414</v>
      </c>
      <c r="B436" s="686"/>
      <c r="C436" s="937" t="s">
        <v>2357</v>
      </c>
      <c r="D436" s="938" t="s">
        <v>34</v>
      </c>
      <c r="E436" s="938"/>
      <c r="F436" s="938"/>
      <c r="G436" s="938">
        <v>3</v>
      </c>
      <c r="H436" s="938">
        <v>0</v>
      </c>
      <c r="I436" s="938">
        <v>5</v>
      </c>
      <c r="J436" s="935">
        <v>34.5</v>
      </c>
      <c r="K436" s="938">
        <v>30</v>
      </c>
      <c r="L436" s="940">
        <v>5</v>
      </c>
      <c r="M436" s="939">
        <v>11000</v>
      </c>
      <c r="N436" s="936">
        <f t="shared" si="10"/>
        <v>55000</v>
      </c>
      <c r="O436" s="940">
        <v>5</v>
      </c>
      <c r="P436" s="934"/>
      <c r="Q436" s="934"/>
      <c r="R436" s="934"/>
      <c r="S436" s="934"/>
      <c r="T436" s="935"/>
      <c r="U436" s="685"/>
    </row>
    <row r="437" spans="1:21" ht="22.5" customHeight="1">
      <c r="A437" s="684">
        <v>415</v>
      </c>
      <c r="B437" s="686"/>
      <c r="C437" s="937" t="s">
        <v>2358</v>
      </c>
      <c r="D437" s="938" t="s">
        <v>34</v>
      </c>
      <c r="E437" s="938"/>
      <c r="F437" s="938"/>
      <c r="G437" s="938">
        <v>3</v>
      </c>
      <c r="H437" s="938">
        <v>0</v>
      </c>
      <c r="I437" s="938">
        <v>5</v>
      </c>
      <c r="J437" s="935">
        <v>4.5</v>
      </c>
      <c r="K437" s="938">
        <v>0</v>
      </c>
      <c r="L437" s="940">
        <v>5</v>
      </c>
      <c r="M437" s="939">
        <v>7600</v>
      </c>
      <c r="N437" s="936">
        <f t="shared" si="10"/>
        <v>38000</v>
      </c>
      <c r="O437" s="940">
        <v>5</v>
      </c>
      <c r="P437" s="934"/>
      <c r="Q437" s="934"/>
      <c r="R437" s="934"/>
      <c r="S437" s="934"/>
      <c r="T437" s="935"/>
      <c r="U437" s="685"/>
    </row>
    <row r="438" spans="1:21" ht="22.5" customHeight="1">
      <c r="A438" s="684">
        <v>416</v>
      </c>
      <c r="B438" s="686"/>
      <c r="C438" s="937" t="s">
        <v>2359</v>
      </c>
      <c r="D438" s="938" t="s">
        <v>34</v>
      </c>
      <c r="E438" s="938"/>
      <c r="F438" s="938"/>
      <c r="G438" s="938"/>
      <c r="H438" s="938">
        <v>0</v>
      </c>
      <c r="I438" s="938">
        <v>2</v>
      </c>
      <c r="J438" s="935">
        <v>1.8</v>
      </c>
      <c r="K438" s="938">
        <v>0</v>
      </c>
      <c r="L438" s="940">
        <v>2</v>
      </c>
      <c r="M438" s="939">
        <v>2800</v>
      </c>
      <c r="N438" s="936">
        <f t="shared" si="10"/>
        <v>5600</v>
      </c>
      <c r="O438" s="940">
        <v>2</v>
      </c>
      <c r="P438" s="934"/>
      <c r="Q438" s="934"/>
      <c r="R438" s="934"/>
      <c r="S438" s="934"/>
      <c r="T438" s="935"/>
      <c r="U438" s="685"/>
    </row>
    <row r="439" spans="1:21" ht="22.5" customHeight="1">
      <c r="A439" s="684">
        <v>417</v>
      </c>
      <c r="B439" s="686"/>
      <c r="C439" s="937" t="s">
        <v>2360</v>
      </c>
      <c r="D439" s="938" t="s">
        <v>34</v>
      </c>
      <c r="E439" s="938"/>
      <c r="F439" s="938"/>
      <c r="G439" s="938"/>
      <c r="H439" s="938">
        <v>0</v>
      </c>
      <c r="I439" s="938">
        <v>4</v>
      </c>
      <c r="J439" s="935">
        <v>3.6</v>
      </c>
      <c r="K439" s="938">
        <v>0</v>
      </c>
      <c r="L439" s="940">
        <v>4</v>
      </c>
      <c r="M439" s="939">
        <v>11000</v>
      </c>
      <c r="N439" s="936">
        <f t="shared" si="10"/>
        <v>44000</v>
      </c>
      <c r="O439" s="940">
        <v>4</v>
      </c>
      <c r="P439" s="934"/>
      <c r="Q439" s="934"/>
      <c r="R439" s="934"/>
      <c r="S439" s="934"/>
      <c r="T439" s="935"/>
      <c r="U439" s="685"/>
    </row>
    <row r="440" spans="1:21" ht="22.5" customHeight="1">
      <c r="A440" s="684">
        <v>418</v>
      </c>
      <c r="B440" s="686"/>
      <c r="C440" s="937" t="s">
        <v>2361</v>
      </c>
      <c r="D440" s="938" t="s">
        <v>34</v>
      </c>
      <c r="E440" s="938"/>
      <c r="F440" s="938"/>
      <c r="G440" s="938"/>
      <c r="H440" s="938">
        <v>0</v>
      </c>
      <c r="I440" s="938">
        <v>4</v>
      </c>
      <c r="J440" s="935">
        <v>3.6</v>
      </c>
      <c r="K440" s="938">
        <v>0</v>
      </c>
      <c r="L440" s="940">
        <v>4</v>
      </c>
      <c r="M440" s="939">
        <v>2800</v>
      </c>
      <c r="N440" s="936">
        <f t="shared" si="10"/>
        <v>11200</v>
      </c>
      <c r="O440" s="940">
        <v>4</v>
      </c>
      <c r="P440" s="934"/>
      <c r="Q440" s="934"/>
      <c r="R440" s="934"/>
      <c r="S440" s="934"/>
      <c r="T440" s="935"/>
      <c r="U440" s="685"/>
    </row>
    <row r="441" spans="1:21" ht="22.5" customHeight="1">
      <c r="A441" s="684">
        <v>419</v>
      </c>
      <c r="B441" s="686"/>
      <c r="C441" s="937" t="s">
        <v>2362</v>
      </c>
      <c r="D441" s="938" t="s">
        <v>43</v>
      </c>
      <c r="E441" s="938"/>
      <c r="F441" s="938"/>
      <c r="G441" s="938">
        <v>3</v>
      </c>
      <c r="H441" s="938">
        <v>1</v>
      </c>
      <c r="I441" s="938">
        <v>1</v>
      </c>
      <c r="J441" s="935">
        <v>0.9</v>
      </c>
      <c r="K441" s="938">
        <v>0</v>
      </c>
      <c r="L441" s="940">
        <v>1</v>
      </c>
      <c r="M441" s="939">
        <v>2200</v>
      </c>
      <c r="N441" s="936">
        <f t="shared" si="10"/>
        <v>2200</v>
      </c>
      <c r="O441" s="940">
        <v>1</v>
      </c>
      <c r="P441" s="934"/>
      <c r="Q441" s="934"/>
      <c r="R441" s="934"/>
      <c r="S441" s="934"/>
      <c r="T441" s="935"/>
      <c r="U441" s="685"/>
    </row>
    <row r="442" spans="1:21" ht="22.5" customHeight="1">
      <c r="A442" s="684">
        <v>420</v>
      </c>
      <c r="B442" s="686"/>
      <c r="C442" s="937" t="s">
        <v>2363</v>
      </c>
      <c r="D442" s="938"/>
      <c r="E442" s="938"/>
      <c r="F442" s="938"/>
      <c r="G442" s="938"/>
      <c r="H442" s="938">
        <v>1</v>
      </c>
      <c r="I442" s="938">
        <v>1</v>
      </c>
      <c r="J442" s="935">
        <v>0.9</v>
      </c>
      <c r="K442" s="938">
        <v>0</v>
      </c>
      <c r="L442" s="940">
        <v>1</v>
      </c>
      <c r="M442" s="939">
        <v>3300</v>
      </c>
      <c r="N442" s="936">
        <f t="shared" si="10"/>
        <v>3300</v>
      </c>
      <c r="O442" s="940">
        <v>1</v>
      </c>
      <c r="P442" s="934"/>
      <c r="Q442" s="934"/>
      <c r="R442" s="934"/>
      <c r="S442" s="934"/>
      <c r="T442" s="935"/>
      <c r="U442" s="685"/>
    </row>
    <row r="443" spans="1:21" ht="22.5" customHeight="1">
      <c r="A443" s="684"/>
      <c r="B443" s="686"/>
      <c r="C443" s="933" t="s">
        <v>2364</v>
      </c>
      <c r="D443" s="938"/>
      <c r="E443" s="938"/>
      <c r="F443" s="938"/>
      <c r="G443" s="938"/>
      <c r="H443" s="938"/>
      <c r="I443" s="938"/>
      <c r="J443" s="935"/>
      <c r="K443" s="938"/>
      <c r="L443" s="940"/>
      <c r="M443" s="939"/>
      <c r="N443" s="936"/>
      <c r="O443" s="934"/>
      <c r="P443" s="934"/>
      <c r="Q443" s="934"/>
      <c r="R443" s="934"/>
      <c r="S443" s="934"/>
      <c r="T443" s="935"/>
      <c r="U443" s="685"/>
    </row>
    <row r="444" spans="1:21" ht="22.5" customHeight="1">
      <c r="A444" s="684">
        <v>421</v>
      </c>
      <c r="B444" s="686"/>
      <c r="C444" s="937" t="s">
        <v>2365</v>
      </c>
      <c r="D444" s="938" t="s">
        <v>199</v>
      </c>
      <c r="E444" s="938"/>
      <c r="F444" s="938"/>
      <c r="G444" s="938">
        <v>0</v>
      </c>
      <c r="H444" s="938">
        <v>0</v>
      </c>
      <c r="I444" s="938">
        <v>0</v>
      </c>
      <c r="J444" s="935">
        <v>0</v>
      </c>
      <c r="K444" s="938">
        <v>0</v>
      </c>
      <c r="L444" s="940">
        <v>3</v>
      </c>
      <c r="M444" s="939">
        <v>6300</v>
      </c>
      <c r="N444" s="936">
        <f t="shared" ref="N444:N451" si="11">L444*M444</f>
        <v>18900</v>
      </c>
      <c r="O444" s="940">
        <v>3</v>
      </c>
      <c r="P444" s="934"/>
      <c r="Q444" s="934"/>
      <c r="R444" s="934"/>
      <c r="S444" s="934"/>
      <c r="T444" s="935"/>
      <c r="U444" s="685"/>
    </row>
    <row r="445" spans="1:21" ht="22.5" customHeight="1">
      <c r="A445" s="684">
        <v>422</v>
      </c>
      <c r="B445" s="686"/>
      <c r="C445" s="937" t="s">
        <v>2366</v>
      </c>
      <c r="D445" s="938" t="s">
        <v>199</v>
      </c>
      <c r="E445" s="938"/>
      <c r="F445" s="938"/>
      <c r="G445" s="938">
        <v>0</v>
      </c>
      <c r="H445" s="938">
        <v>0</v>
      </c>
      <c r="I445" s="938">
        <v>0</v>
      </c>
      <c r="J445" s="935">
        <v>0</v>
      </c>
      <c r="K445" s="938">
        <v>0</v>
      </c>
      <c r="L445" s="940">
        <v>1</v>
      </c>
      <c r="M445" s="939">
        <v>15515</v>
      </c>
      <c r="N445" s="936">
        <f t="shared" si="11"/>
        <v>15515</v>
      </c>
      <c r="O445" s="940">
        <v>1</v>
      </c>
      <c r="P445" s="934"/>
      <c r="Q445" s="934"/>
      <c r="R445" s="934"/>
      <c r="S445" s="934"/>
      <c r="T445" s="935"/>
      <c r="U445" s="685"/>
    </row>
    <row r="446" spans="1:21" ht="22.5" customHeight="1">
      <c r="A446" s="684">
        <v>423</v>
      </c>
      <c r="B446" s="686"/>
      <c r="C446" s="937" t="s">
        <v>2367</v>
      </c>
      <c r="D446" s="938" t="s">
        <v>199</v>
      </c>
      <c r="E446" s="938"/>
      <c r="F446" s="938"/>
      <c r="G446" s="938">
        <v>0</v>
      </c>
      <c r="H446" s="938">
        <v>0</v>
      </c>
      <c r="I446" s="938">
        <v>0</v>
      </c>
      <c r="J446" s="935">
        <v>0</v>
      </c>
      <c r="K446" s="938">
        <v>0</v>
      </c>
      <c r="L446" s="940">
        <v>1</v>
      </c>
      <c r="M446" s="939">
        <v>15515</v>
      </c>
      <c r="N446" s="936">
        <f t="shared" si="11"/>
        <v>15515</v>
      </c>
      <c r="O446" s="940">
        <v>1</v>
      </c>
      <c r="P446" s="934"/>
      <c r="Q446" s="934"/>
      <c r="R446" s="934"/>
      <c r="S446" s="934"/>
      <c r="T446" s="935"/>
      <c r="U446" s="685"/>
    </row>
    <row r="447" spans="1:21" ht="22.5" customHeight="1">
      <c r="A447" s="684">
        <v>424</v>
      </c>
      <c r="B447" s="686"/>
      <c r="C447" s="937" t="s">
        <v>2368</v>
      </c>
      <c r="D447" s="938" t="s">
        <v>199</v>
      </c>
      <c r="E447" s="938"/>
      <c r="F447" s="938"/>
      <c r="G447" s="938">
        <v>0</v>
      </c>
      <c r="H447" s="938">
        <v>0</v>
      </c>
      <c r="I447" s="938">
        <v>0</v>
      </c>
      <c r="J447" s="935">
        <v>0</v>
      </c>
      <c r="K447" s="938">
        <v>0</v>
      </c>
      <c r="L447" s="940">
        <v>10</v>
      </c>
      <c r="M447" s="939">
        <v>2090</v>
      </c>
      <c r="N447" s="936">
        <f t="shared" si="11"/>
        <v>20900</v>
      </c>
      <c r="O447" s="940">
        <v>10</v>
      </c>
      <c r="P447" s="934"/>
      <c r="Q447" s="934"/>
      <c r="R447" s="934"/>
      <c r="S447" s="934"/>
      <c r="T447" s="935"/>
      <c r="U447" s="685"/>
    </row>
    <row r="448" spans="1:21" ht="22.5" customHeight="1">
      <c r="A448" s="684">
        <v>425</v>
      </c>
      <c r="B448" s="686"/>
      <c r="C448" s="937" t="s">
        <v>2369</v>
      </c>
      <c r="D448" s="938" t="s">
        <v>43</v>
      </c>
      <c r="E448" s="938"/>
      <c r="F448" s="938"/>
      <c r="G448" s="938"/>
      <c r="H448" s="938">
        <v>5</v>
      </c>
      <c r="I448" s="938">
        <v>3</v>
      </c>
      <c r="J448" s="935">
        <v>3</v>
      </c>
      <c r="K448" s="938"/>
      <c r="L448" s="940">
        <v>10</v>
      </c>
      <c r="M448" s="939">
        <v>3800</v>
      </c>
      <c r="N448" s="936">
        <f t="shared" si="11"/>
        <v>38000</v>
      </c>
      <c r="O448" s="940">
        <v>10</v>
      </c>
      <c r="P448" s="934"/>
      <c r="Q448" s="934"/>
      <c r="R448" s="934"/>
      <c r="S448" s="934"/>
      <c r="T448" s="935"/>
      <c r="U448" s="685"/>
    </row>
    <row r="449" spans="1:21" ht="22.5" customHeight="1">
      <c r="A449" s="684">
        <v>426</v>
      </c>
      <c r="B449" s="686"/>
      <c r="C449" s="937" t="s">
        <v>2370</v>
      </c>
      <c r="D449" s="938" t="s">
        <v>43</v>
      </c>
      <c r="E449" s="938"/>
      <c r="F449" s="938"/>
      <c r="G449" s="938"/>
      <c r="H449" s="938">
        <v>5</v>
      </c>
      <c r="I449" s="938">
        <v>3</v>
      </c>
      <c r="J449" s="935">
        <v>3</v>
      </c>
      <c r="K449" s="938"/>
      <c r="L449" s="940">
        <v>10</v>
      </c>
      <c r="M449" s="939">
        <v>3800</v>
      </c>
      <c r="N449" s="936">
        <f t="shared" si="11"/>
        <v>38000</v>
      </c>
      <c r="O449" s="940">
        <v>10</v>
      </c>
      <c r="P449" s="934"/>
      <c r="Q449" s="934"/>
      <c r="R449" s="934"/>
      <c r="S449" s="934"/>
      <c r="T449" s="935"/>
      <c r="U449" s="685"/>
    </row>
    <row r="450" spans="1:21" ht="22.5" customHeight="1">
      <c r="A450" s="684">
        <v>427</v>
      </c>
      <c r="B450" s="686"/>
      <c r="C450" s="937" t="s">
        <v>2371</v>
      </c>
      <c r="D450" s="938" t="s">
        <v>199</v>
      </c>
      <c r="E450" s="938"/>
      <c r="F450" s="938"/>
      <c r="G450" s="938"/>
      <c r="H450" s="938"/>
      <c r="I450" s="938">
        <v>0</v>
      </c>
      <c r="J450" s="935">
        <v>0</v>
      </c>
      <c r="K450" s="938"/>
      <c r="L450" s="940">
        <v>1</v>
      </c>
      <c r="M450" s="939">
        <v>40000</v>
      </c>
      <c r="N450" s="936">
        <f t="shared" si="11"/>
        <v>40000</v>
      </c>
      <c r="O450" s="940">
        <v>1</v>
      </c>
      <c r="P450" s="934"/>
      <c r="Q450" s="934"/>
      <c r="R450" s="934"/>
      <c r="S450" s="934"/>
      <c r="T450" s="935"/>
      <c r="U450" s="685"/>
    </row>
    <row r="451" spans="1:21" ht="22.5" customHeight="1">
      <c r="A451" s="684">
        <v>428</v>
      </c>
      <c r="B451" s="686"/>
      <c r="C451" s="937" t="s">
        <v>2372</v>
      </c>
      <c r="D451" s="938" t="s">
        <v>199</v>
      </c>
      <c r="E451" s="938"/>
      <c r="F451" s="938"/>
      <c r="G451" s="938"/>
      <c r="H451" s="938"/>
      <c r="I451" s="938">
        <v>0</v>
      </c>
      <c r="J451" s="935">
        <v>0</v>
      </c>
      <c r="K451" s="938"/>
      <c r="L451" s="940">
        <v>2</v>
      </c>
      <c r="M451" s="939">
        <v>30000</v>
      </c>
      <c r="N451" s="936">
        <f t="shared" si="11"/>
        <v>60000</v>
      </c>
      <c r="O451" s="940">
        <v>2</v>
      </c>
      <c r="P451" s="934"/>
      <c r="Q451" s="934"/>
      <c r="R451" s="934"/>
      <c r="S451" s="934"/>
      <c r="T451" s="935"/>
      <c r="U451" s="685"/>
    </row>
    <row r="452" spans="1:21" ht="22.5" customHeight="1">
      <c r="A452" s="684"/>
      <c r="B452" s="686"/>
      <c r="C452" s="933" t="s">
        <v>2373</v>
      </c>
      <c r="D452" s="938"/>
      <c r="E452" s="938"/>
      <c r="F452" s="938"/>
      <c r="G452" s="938"/>
      <c r="H452" s="938"/>
      <c r="I452" s="938"/>
      <c r="J452" s="935"/>
      <c r="K452" s="938"/>
      <c r="L452" s="940"/>
      <c r="M452" s="939"/>
      <c r="N452" s="936"/>
      <c r="O452" s="934"/>
      <c r="P452" s="934"/>
      <c r="Q452" s="934"/>
      <c r="R452" s="934"/>
      <c r="S452" s="934"/>
      <c r="T452" s="935"/>
      <c r="U452" s="685"/>
    </row>
    <row r="453" spans="1:21" ht="22.5" customHeight="1">
      <c r="A453" s="684">
        <v>429</v>
      </c>
      <c r="B453" s="686"/>
      <c r="C453" s="937" t="s">
        <v>2374</v>
      </c>
      <c r="D453" s="938" t="s">
        <v>199</v>
      </c>
      <c r="E453" s="938"/>
      <c r="F453" s="938"/>
      <c r="G453" s="938">
        <v>0</v>
      </c>
      <c r="H453" s="938">
        <v>0</v>
      </c>
      <c r="I453" s="938">
        <v>0</v>
      </c>
      <c r="J453" s="935">
        <v>0</v>
      </c>
      <c r="K453" s="938">
        <v>0</v>
      </c>
      <c r="L453" s="940">
        <v>5</v>
      </c>
      <c r="M453" s="939">
        <v>2960</v>
      </c>
      <c r="N453" s="936">
        <f t="shared" ref="N453:N465" si="12">L453*M453</f>
        <v>14800</v>
      </c>
      <c r="O453" s="934"/>
      <c r="P453" s="940">
        <v>5</v>
      </c>
      <c r="Q453" s="934"/>
      <c r="R453" s="934"/>
      <c r="S453" s="934"/>
      <c r="T453" s="935"/>
      <c r="U453" s="685"/>
    </row>
    <row r="454" spans="1:21" ht="22.5" customHeight="1">
      <c r="A454" s="684">
        <v>430</v>
      </c>
      <c r="B454" s="686"/>
      <c r="C454" s="937" t="s">
        <v>2375</v>
      </c>
      <c r="D454" s="938" t="s">
        <v>199</v>
      </c>
      <c r="E454" s="938"/>
      <c r="F454" s="938"/>
      <c r="G454" s="938">
        <v>0</v>
      </c>
      <c r="H454" s="938">
        <v>0</v>
      </c>
      <c r="I454" s="938">
        <v>0</v>
      </c>
      <c r="J454" s="935">
        <v>0</v>
      </c>
      <c r="K454" s="938">
        <v>0</v>
      </c>
      <c r="L454" s="940">
        <v>2</v>
      </c>
      <c r="M454" s="939">
        <v>13370</v>
      </c>
      <c r="N454" s="936">
        <f t="shared" si="12"/>
        <v>26740</v>
      </c>
      <c r="O454" s="934"/>
      <c r="P454" s="940">
        <v>2</v>
      </c>
      <c r="Q454" s="934"/>
      <c r="R454" s="934"/>
      <c r="S454" s="934"/>
      <c r="T454" s="935"/>
      <c r="U454" s="685"/>
    </row>
    <row r="455" spans="1:21" ht="22.5" customHeight="1">
      <c r="A455" s="684">
        <v>431</v>
      </c>
      <c r="B455" s="686"/>
      <c r="C455" s="937" t="s">
        <v>2376</v>
      </c>
      <c r="D455" s="938" t="s">
        <v>199</v>
      </c>
      <c r="E455" s="938"/>
      <c r="F455" s="938"/>
      <c r="G455" s="938">
        <v>0</v>
      </c>
      <c r="H455" s="938">
        <v>0</v>
      </c>
      <c r="I455" s="938">
        <v>0</v>
      </c>
      <c r="J455" s="935">
        <v>0</v>
      </c>
      <c r="K455" s="938">
        <v>0</v>
      </c>
      <c r="L455" s="940">
        <v>2</v>
      </c>
      <c r="M455" s="939">
        <v>15000</v>
      </c>
      <c r="N455" s="936">
        <f t="shared" si="12"/>
        <v>30000</v>
      </c>
      <c r="O455" s="934"/>
      <c r="P455" s="940">
        <v>2</v>
      </c>
      <c r="Q455" s="934"/>
      <c r="R455" s="934"/>
      <c r="S455" s="934"/>
      <c r="T455" s="935"/>
      <c r="U455" s="685"/>
    </row>
    <row r="456" spans="1:21" ht="22.5" customHeight="1">
      <c r="A456" s="684">
        <v>432</v>
      </c>
      <c r="B456" s="686"/>
      <c r="C456" s="937" t="s">
        <v>2377</v>
      </c>
      <c r="D456" s="938" t="s">
        <v>199</v>
      </c>
      <c r="E456" s="938"/>
      <c r="F456" s="938"/>
      <c r="G456" s="938">
        <v>0</v>
      </c>
      <c r="H456" s="938">
        <v>0</v>
      </c>
      <c r="I456" s="938">
        <v>0</v>
      </c>
      <c r="J456" s="935">
        <v>0</v>
      </c>
      <c r="K456" s="938">
        <v>0</v>
      </c>
      <c r="L456" s="940">
        <v>2</v>
      </c>
      <c r="M456" s="939">
        <v>9070</v>
      </c>
      <c r="N456" s="936">
        <f t="shared" si="12"/>
        <v>18140</v>
      </c>
      <c r="O456" s="934"/>
      <c r="P456" s="940">
        <v>2</v>
      </c>
      <c r="Q456" s="934"/>
      <c r="R456" s="934"/>
      <c r="S456" s="934"/>
      <c r="T456" s="935"/>
      <c r="U456" s="685"/>
    </row>
    <row r="457" spans="1:21" ht="22.5" customHeight="1">
      <c r="A457" s="684">
        <v>433</v>
      </c>
      <c r="B457" s="686"/>
      <c r="C457" s="937" t="s">
        <v>2378</v>
      </c>
      <c r="D457" s="938" t="s">
        <v>199</v>
      </c>
      <c r="E457" s="938"/>
      <c r="F457" s="938"/>
      <c r="G457" s="938">
        <v>0</v>
      </c>
      <c r="H457" s="938">
        <v>0</v>
      </c>
      <c r="I457" s="938">
        <v>0</v>
      </c>
      <c r="J457" s="935">
        <v>0</v>
      </c>
      <c r="K457" s="938">
        <v>0</v>
      </c>
      <c r="L457" s="940">
        <v>2</v>
      </c>
      <c r="M457" s="939">
        <v>22000</v>
      </c>
      <c r="N457" s="936">
        <f t="shared" si="12"/>
        <v>44000</v>
      </c>
      <c r="O457" s="934"/>
      <c r="P457" s="940">
        <v>2</v>
      </c>
      <c r="Q457" s="934"/>
      <c r="R457" s="934"/>
      <c r="S457" s="934"/>
      <c r="T457" s="935"/>
      <c r="U457" s="685"/>
    </row>
    <row r="458" spans="1:21" ht="22.5" customHeight="1">
      <c r="A458" s="684">
        <v>434</v>
      </c>
      <c r="B458" s="686"/>
      <c r="C458" s="937" t="s">
        <v>2379</v>
      </c>
      <c r="D458" s="938" t="s">
        <v>199</v>
      </c>
      <c r="E458" s="938"/>
      <c r="F458" s="938"/>
      <c r="G458" s="938">
        <v>0</v>
      </c>
      <c r="H458" s="938">
        <v>0</v>
      </c>
      <c r="I458" s="938">
        <v>0</v>
      </c>
      <c r="J458" s="935">
        <v>0</v>
      </c>
      <c r="K458" s="938">
        <v>0</v>
      </c>
      <c r="L458" s="940">
        <v>2</v>
      </c>
      <c r="M458" s="939">
        <v>22000</v>
      </c>
      <c r="N458" s="936">
        <f t="shared" si="12"/>
        <v>44000</v>
      </c>
      <c r="O458" s="934"/>
      <c r="P458" s="940">
        <v>2</v>
      </c>
      <c r="Q458" s="934"/>
      <c r="R458" s="934"/>
      <c r="S458" s="934"/>
      <c r="T458" s="935"/>
      <c r="U458" s="685"/>
    </row>
    <row r="459" spans="1:21" ht="22.5" customHeight="1">
      <c r="A459" s="684">
        <v>435</v>
      </c>
      <c r="B459" s="686"/>
      <c r="C459" s="937" t="s">
        <v>2380</v>
      </c>
      <c r="D459" s="938" t="s">
        <v>199</v>
      </c>
      <c r="E459" s="938"/>
      <c r="F459" s="938"/>
      <c r="G459" s="938">
        <v>0</v>
      </c>
      <c r="H459" s="938">
        <v>0</v>
      </c>
      <c r="I459" s="938">
        <v>0</v>
      </c>
      <c r="J459" s="935">
        <v>0</v>
      </c>
      <c r="K459" s="938">
        <v>0</v>
      </c>
      <c r="L459" s="940">
        <v>2</v>
      </c>
      <c r="M459" s="939">
        <v>3410</v>
      </c>
      <c r="N459" s="936">
        <f t="shared" si="12"/>
        <v>6820</v>
      </c>
      <c r="O459" s="934"/>
      <c r="P459" s="940">
        <v>2</v>
      </c>
      <c r="Q459" s="934"/>
      <c r="R459" s="934"/>
      <c r="S459" s="934"/>
      <c r="T459" s="935"/>
      <c r="U459" s="685"/>
    </row>
    <row r="460" spans="1:21" ht="22.5" customHeight="1">
      <c r="A460" s="684">
        <v>436</v>
      </c>
      <c r="B460" s="686"/>
      <c r="C460" s="937" t="s">
        <v>2381</v>
      </c>
      <c r="D460" s="938" t="s">
        <v>199</v>
      </c>
      <c r="E460" s="938"/>
      <c r="F460" s="938"/>
      <c r="G460" s="938">
        <v>0</v>
      </c>
      <c r="H460" s="938">
        <v>0</v>
      </c>
      <c r="I460" s="938">
        <v>0</v>
      </c>
      <c r="J460" s="935">
        <v>0</v>
      </c>
      <c r="K460" s="938">
        <v>0</v>
      </c>
      <c r="L460" s="940">
        <v>2</v>
      </c>
      <c r="M460" s="939">
        <v>9780</v>
      </c>
      <c r="N460" s="936">
        <f t="shared" si="12"/>
        <v>19560</v>
      </c>
      <c r="O460" s="934"/>
      <c r="P460" s="940">
        <v>2</v>
      </c>
      <c r="Q460" s="934"/>
      <c r="R460" s="934"/>
      <c r="S460" s="934"/>
      <c r="T460" s="935"/>
      <c r="U460" s="685"/>
    </row>
    <row r="461" spans="1:21" ht="22.5" customHeight="1">
      <c r="A461" s="684">
        <v>437</v>
      </c>
      <c r="B461" s="686"/>
      <c r="C461" s="937" t="s">
        <v>2382</v>
      </c>
      <c r="D461" s="938" t="s">
        <v>199</v>
      </c>
      <c r="E461" s="938"/>
      <c r="F461" s="938"/>
      <c r="G461" s="938">
        <v>0</v>
      </c>
      <c r="H461" s="938">
        <v>0</v>
      </c>
      <c r="I461" s="938">
        <v>0</v>
      </c>
      <c r="J461" s="935">
        <v>0</v>
      </c>
      <c r="K461" s="938">
        <v>0</v>
      </c>
      <c r="L461" s="940">
        <v>1</v>
      </c>
      <c r="M461" s="939">
        <v>30000</v>
      </c>
      <c r="N461" s="936">
        <f t="shared" si="12"/>
        <v>30000</v>
      </c>
      <c r="O461" s="934"/>
      <c r="P461" s="940">
        <v>1</v>
      </c>
      <c r="Q461" s="934"/>
      <c r="R461" s="934"/>
      <c r="S461" s="934"/>
      <c r="T461" s="935"/>
      <c r="U461" s="685"/>
    </row>
    <row r="462" spans="1:21" ht="22.5" customHeight="1">
      <c r="A462" s="684">
        <v>438</v>
      </c>
      <c r="B462" s="686"/>
      <c r="C462" s="937" t="s">
        <v>2383</v>
      </c>
      <c r="D462" s="938" t="s">
        <v>199</v>
      </c>
      <c r="E462" s="938"/>
      <c r="F462" s="938"/>
      <c r="G462" s="938"/>
      <c r="H462" s="938">
        <v>0</v>
      </c>
      <c r="I462" s="938">
        <v>0</v>
      </c>
      <c r="J462" s="935">
        <v>0</v>
      </c>
      <c r="K462" s="938">
        <v>0</v>
      </c>
      <c r="L462" s="940">
        <v>2</v>
      </c>
      <c r="M462" s="939">
        <v>19900</v>
      </c>
      <c r="N462" s="936">
        <f t="shared" si="12"/>
        <v>39800</v>
      </c>
      <c r="O462" s="934"/>
      <c r="P462" s="940">
        <v>2</v>
      </c>
      <c r="Q462" s="934"/>
      <c r="R462" s="934"/>
      <c r="S462" s="934"/>
      <c r="T462" s="935"/>
      <c r="U462" s="685"/>
    </row>
    <row r="463" spans="1:21" ht="22.5" customHeight="1">
      <c r="A463" s="684">
        <v>439</v>
      </c>
      <c r="B463" s="686"/>
      <c r="C463" s="937" t="s">
        <v>2384</v>
      </c>
      <c r="D463" s="938" t="s">
        <v>199</v>
      </c>
      <c r="E463" s="938"/>
      <c r="F463" s="938"/>
      <c r="G463" s="938"/>
      <c r="H463" s="938">
        <v>0</v>
      </c>
      <c r="I463" s="938">
        <v>2</v>
      </c>
      <c r="J463" s="935">
        <v>2</v>
      </c>
      <c r="K463" s="938">
        <v>0</v>
      </c>
      <c r="L463" s="940">
        <v>2</v>
      </c>
      <c r="M463" s="939">
        <v>6300</v>
      </c>
      <c r="N463" s="936">
        <f t="shared" si="12"/>
        <v>12600</v>
      </c>
      <c r="O463" s="934"/>
      <c r="P463" s="940">
        <v>2</v>
      </c>
      <c r="Q463" s="934"/>
      <c r="R463" s="934"/>
      <c r="S463" s="934"/>
      <c r="T463" s="935"/>
      <c r="U463" s="685"/>
    </row>
    <row r="464" spans="1:21" ht="22.5" customHeight="1">
      <c r="A464" s="684">
        <v>440</v>
      </c>
      <c r="B464" s="686"/>
      <c r="C464" s="937" t="s">
        <v>2385</v>
      </c>
      <c r="D464" s="938" t="s">
        <v>199</v>
      </c>
      <c r="E464" s="938"/>
      <c r="F464" s="938"/>
      <c r="G464" s="938"/>
      <c r="H464" s="938"/>
      <c r="I464" s="938">
        <v>2</v>
      </c>
      <c r="J464" s="935">
        <v>2</v>
      </c>
      <c r="K464" s="938">
        <v>0</v>
      </c>
      <c r="L464" s="940">
        <v>5</v>
      </c>
      <c r="M464" s="939">
        <v>2690</v>
      </c>
      <c r="N464" s="936">
        <f t="shared" si="12"/>
        <v>13450</v>
      </c>
      <c r="O464" s="934"/>
      <c r="P464" s="940">
        <v>5</v>
      </c>
      <c r="Q464" s="934"/>
      <c r="R464" s="934"/>
      <c r="S464" s="934"/>
      <c r="T464" s="935"/>
      <c r="U464" s="685"/>
    </row>
    <row r="465" spans="1:21" ht="22.5" customHeight="1">
      <c r="A465" s="684">
        <v>441</v>
      </c>
      <c r="B465" s="686"/>
      <c r="C465" s="937" t="s">
        <v>2386</v>
      </c>
      <c r="D465" s="938" t="s">
        <v>199</v>
      </c>
      <c r="E465" s="938"/>
      <c r="F465" s="938"/>
      <c r="G465" s="938"/>
      <c r="H465" s="938"/>
      <c r="I465" s="938">
        <v>2</v>
      </c>
      <c r="J465" s="935">
        <v>2</v>
      </c>
      <c r="K465" s="938">
        <v>0</v>
      </c>
      <c r="L465" s="940">
        <v>5</v>
      </c>
      <c r="M465" s="939">
        <v>2830</v>
      </c>
      <c r="N465" s="936">
        <f t="shared" si="12"/>
        <v>14150</v>
      </c>
      <c r="O465" s="934"/>
      <c r="P465" s="940">
        <v>5</v>
      </c>
      <c r="Q465" s="934"/>
      <c r="R465" s="934"/>
      <c r="S465" s="934"/>
      <c r="T465" s="935"/>
      <c r="U465" s="685"/>
    </row>
    <row r="466" spans="1:21" ht="22.5" customHeight="1">
      <c r="A466" s="684"/>
      <c r="B466" s="686"/>
      <c r="C466" s="933" t="s">
        <v>2387</v>
      </c>
      <c r="D466" s="938"/>
      <c r="E466" s="938"/>
      <c r="F466" s="938"/>
      <c r="G466" s="938"/>
      <c r="H466" s="938"/>
      <c r="I466" s="938"/>
      <c r="J466" s="935"/>
      <c r="K466" s="938"/>
      <c r="L466" s="940"/>
      <c r="M466" s="939"/>
      <c r="N466" s="936"/>
      <c r="O466" s="934"/>
      <c r="P466" s="938"/>
      <c r="Q466" s="934"/>
      <c r="R466" s="934"/>
      <c r="S466" s="934"/>
      <c r="T466" s="935"/>
      <c r="U466" s="685"/>
    </row>
    <row r="467" spans="1:21" ht="22.5" customHeight="1">
      <c r="A467" s="684">
        <v>442</v>
      </c>
      <c r="B467" s="686"/>
      <c r="C467" s="937" t="s">
        <v>2388</v>
      </c>
      <c r="D467" s="938" t="s">
        <v>199</v>
      </c>
      <c r="E467" s="938"/>
      <c r="F467" s="938"/>
      <c r="G467" s="938">
        <v>0</v>
      </c>
      <c r="H467" s="938">
        <v>5</v>
      </c>
      <c r="I467" s="938">
        <v>0</v>
      </c>
      <c r="J467" s="935">
        <v>0</v>
      </c>
      <c r="K467" s="938">
        <v>0</v>
      </c>
      <c r="L467" s="940">
        <v>2</v>
      </c>
      <c r="M467" s="939">
        <v>22000</v>
      </c>
      <c r="N467" s="936">
        <f t="shared" ref="N467:N532" si="13">L467*M467</f>
        <v>44000</v>
      </c>
      <c r="O467" s="940">
        <v>2</v>
      </c>
      <c r="P467" s="938"/>
      <c r="Q467" s="934"/>
      <c r="R467" s="934"/>
      <c r="S467" s="934"/>
      <c r="T467" s="935"/>
      <c r="U467" s="685"/>
    </row>
    <row r="468" spans="1:21" ht="22.5" customHeight="1">
      <c r="A468" s="684">
        <v>443</v>
      </c>
      <c r="B468" s="686"/>
      <c r="C468" s="937" t="s">
        <v>2389</v>
      </c>
      <c r="D468" s="938" t="s">
        <v>199</v>
      </c>
      <c r="E468" s="938"/>
      <c r="F468" s="938"/>
      <c r="G468" s="938">
        <v>0</v>
      </c>
      <c r="H468" s="938">
        <v>5</v>
      </c>
      <c r="I468" s="938">
        <v>5</v>
      </c>
      <c r="J468" s="935">
        <v>4.5</v>
      </c>
      <c r="K468" s="938">
        <v>0</v>
      </c>
      <c r="L468" s="940">
        <v>1</v>
      </c>
      <c r="M468" s="939">
        <v>7800</v>
      </c>
      <c r="N468" s="936">
        <f t="shared" si="13"/>
        <v>7800</v>
      </c>
      <c r="O468" s="940">
        <v>1</v>
      </c>
      <c r="P468" s="938"/>
      <c r="Q468" s="934"/>
      <c r="R468" s="934"/>
      <c r="S468" s="934"/>
      <c r="T468" s="935"/>
      <c r="U468" s="685"/>
    </row>
    <row r="469" spans="1:21" ht="22.5" customHeight="1">
      <c r="A469" s="684">
        <v>444</v>
      </c>
      <c r="B469" s="686"/>
      <c r="C469" s="937" t="s">
        <v>2390</v>
      </c>
      <c r="D469" s="938" t="s">
        <v>199</v>
      </c>
      <c r="E469" s="938"/>
      <c r="F469" s="938"/>
      <c r="G469" s="938">
        <v>0</v>
      </c>
      <c r="H469" s="938">
        <v>0</v>
      </c>
      <c r="I469" s="938">
        <v>0</v>
      </c>
      <c r="J469" s="935">
        <v>0</v>
      </c>
      <c r="K469" s="938">
        <v>0</v>
      </c>
      <c r="L469" s="940">
        <v>5</v>
      </c>
      <c r="M469" s="939">
        <v>13000</v>
      </c>
      <c r="N469" s="936">
        <f t="shared" si="13"/>
        <v>65000</v>
      </c>
      <c r="O469" s="940">
        <v>5</v>
      </c>
      <c r="P469" s="938"/>
      <c r="Q469" s="934"/>
      <c r="R469" s="934"/>
      <c r="S469" s="934"/>
      <c r="T469" s="935"/>
      <c r="U469" s="685"/>
    </row>
    <row r="470" spans="1:21" ht="22.5" customHeight="1">
      <c r="A470" s="684">
        <v>445</v>
      </c>
      <c r="B470" s="686"/>
      <c r="C470" s="937" t="s">
        <v>2391</v>
      </c>
      <c r="D470" s="938" t="s">
        <v>199</v>
      </c>
      <c r="E470" s="938"/>
      <c r="F470" s="938"/>
      <c r="G470" s="938">
        <v>0</v>
      </c>
      <c r="H470" s="938">
        <v>0</v>
      </c>
      <c r="I470" s="938">
        <v>0</v>
      </c>
      <c r="J470" s="935">
        <v>0</v>
      </c>
      <c r="K470" s="938">
        <v>0</v>
      </c>
      <c r="L470" s="940">
        <v>20</v>
      </c>
      <c r="M470" s="939">
        <v>3852</v>
      </c>
      <c r="N470" s="936">
        <f t="shared" si="13"/>
        <v>77040</v>
      </c>
      <c r="O470" s="940">
        <v>10</v>
      </c>
      <c r="P470" s="938">
        <v>10</v>
      </c>
      <c r="Q470" s="934"/>
      <c r="R470" s="934"/>
      <c r="S470" s="934"/>
      <c r="T470" s="935"/>
      <c r="U470" s="685"/>
    </row>
    <row r="471" spans="1:21" ht="22.5" customHeight="1">
      <c r="A471" s="684">
        <v>446</v>
      </c>
      <c r="B471" s="686"/>
      <c r="C471" s="937" t="s">
        <v>2392</v>
      </c>
      <c r="D471" s="938" t="s">
        <v>199</v>
      </c>
      <c r="E471" s="938"/>
      <c r="F471" s="938"/>
      <c r="G471" s="938">
        <v>0</v>
      </c>
      <c r="H471" s="938">
        <v>0</v>
      </c>
      <c r="I471" s="938">
        <v>0</v>
      </c>
      <c r="J471" s="935">
        <v>0</v>
      </c>
      <c r="K471" s="938">
        <v>0</v>
      </c>
      <c r="L471" s="940">
        <v>20</v>
      </c>
      <c r="M471" s="939">
        <v>3852</v>
      </c>
      <c r="N471" s="936">
        <f t="shared" si="13"/>
        <v>77040</v>
      </c>
      <c r="O471" s="940">
        <v>10</v>
      </c>
      <c r="P471" s="938">
        <v>10</v>
      </c>
      <c r="Q471" s="934"/>
      <c r="R471" s="934"/>
      <c r="S471" s="934"/>
      <c r="T471" s="935"/>
      <c r="U471" s="685"/>
    </row>
    <row r="472" spans="1:21" ht="22.5" customHeight="1">
      <c r="A472" s="684">
        <v>447</v>
      </c>
      <c r="B472" s="686"/>
      <c r="C472" s="937" t="s">
        <v>2393</v>
      </c>
      <c r="D472" s="938" t="s">
        <v>199</v>
      </c>
      <c r="E472" s="938"/>
      <c r="F472" s="938"/>
      <c r="G472" s="938">
        <v>0</v>
      </c>
      <c r="H472" s="938">
        <v>0</v>
      </c>
      <c r="I472" s="938">
        <v>0</v>
      </c>
      <c r="J472" s="935">
        <v>0</v>
      </c>
      <c r="K472" s="938">
        <v>0</v>
      </c>
      <c r="L472" s="940">
        <v>10</v>
      </c>
      <c r="M472" s="939">
        <v>3852</v>
      </c>
      <c r="N472" s="936">
        <f t="shared" si="13"/>
        <v>38520</v>
      </c>
      <c r="O472" s="940">
        <v>10</v>
      </c>
      <c r="P472" s="938"/>
      <c r="Q472" s="934"/>
      <c r="R472" s="934"/>
      <c r="S472" s="934"/>
      <c r="T472" s="935"/>
      <c r="U472" s="685"/>
    </row>
    <row r="473" spans="1:21" ht="22.5" customHeight="1">
      <c r="A473" s="684">
        <v>448</v>
      </c>
      <c r="B473" s="686"/>
      <c r="C473" s="937" t="s">
        <v>2394</v>
      </c>
      <c r="D473" s="938" t="s">
        <v>199</v>
      </c>
      <c r="E473" s="938"/>
      <c r="F473" s="938"/>
      <c r="G473" s="938">
        <v>0</v>
      </c>
      <c r="H473" s="938">
        <v>0</v>
      </c>
      <c r="I473" s="938">
        <v>0</v>
      </c>
      <c r="J473" s="935">
        <v>0</v>
      </c>
      <c r="K473" s="938">
        <v>0</v>
      </c>
      <c r="L473" s="940">
        <v>10</v>
      </c>
      <c r="M473" s="939">
        <v>4280</v>
      </c>
      <c r="N473" s="936">
        <f t="shared" si="13"/>
        <v>42800</v>
      </c>
      <c r="O473" s="940">
        <v>10</v>
      </c>
      <c r="P473" s="938"/>
      <c r="Q473" s="934"/>
      <c r="R473" s="934"/>
      <c r="S473" s="934"/>
      <c r="T473" s="935"/>
      <c r="U473" s="685"/>
    </row>
    <row r="474" spans="1:21" ht="22.5" customHeight="1">
      <c r="A474" s="684">
        <v>449</v>
      </c>
      <c r="B474" s="686"/>
      <c r="C474" s="937" t="s">
        <v>2395</v>
      </c>
      <c r="D474" s="938" t="s">
        <v>199</v>
      </c>
      <c r="E474" s="938"/>
      <c r="F474" s="938"/>
      <c r="G474" s="938">
        <v>0</v>
      </c>
      <c r="H474" s="938">
        <v>0</v>
      </c>
      <c r="I474" s="938">
        <v>0</v>
      </c>
      <c r="J474" s="935">
        <v>0</v>
      </c>
      <c r="K474" s="938">
        <v>0</v>
      </c>
      <c r="L474" s="940">
        <v>10</v>
      </c>
      <c r="M474" s="939">
        <v>4280</v>
      </c>
      <c r="N474" s="936">
        <f t="shared" si="13"/>
        <v>42800</v>
      </c>
      <c r="O474" s="940">
        <v>10</v>
      </c>
      <c r="P474" s="938"/>
      <c r="Q474" s="934"/>
      <c r="R474" s="934"/>
      <c r="S474" s="934"/>
      <c r="T474" s="935"/>
      <c r="U474" s="685"/>
    </row>
    <row r="475" spans="1:21" ht="22.5" customHeight="1">
      <c r="A475" s="684">
        <v>450</v>
      </c>
      <c r="B475" s="686"/>
      <c r="C475" s="937" t="s">
        <v>2396</v>
      </c>
      <c r="D475" s="938" t="s">
        <v>199</v>
      </c>
      <c r="E475" s="938"/>
      <c r="F475" s="938"/>
      <c r="G475" s="938">
        <v>0</v>
      </c>
      <c r="H475" s="938">
        <v>0</v>
      </c>
      <c r="I475" s="938">
        <v>0</v>
      </c>
      <c r="J475" s="935">
        <v>0</v>
      </c>
      <c r="K475" s="938">
        <v>0</v>
      </c>
      <c r="L475" s="940">
        <v>10</v>
      </c>
      <c r="M475" s="939">
        <v>4280</v>
      </c>
      <c r="N475" s="936">
        <f t="shared" si="13"/>
        <v>42800</v>
      </c>
      <c r="O475" s="940">
        <v>10</v>
      </c>
      <c r="P475" s="938"/>
      <c r="Q475" s="934"/>
      <c r="R475" s="934"/>
      <c r="S475" s="934"/>
      <c r="T475" s="935"/>
      <c r="U475" s="685"/>
    </row>
    <row r="476" spans="1:21" ht="22.5" customHeight="1">
      <c r="A476" s="684">
        <v>451</v>
      </c>
      <c r="B476" s="686"/>
      <c r="C476" s="937" t="s">
        <v>2397</v>
      </c>
      <c r="D476" s="938" t="s">
        <v>199</v>
      </c>
      <c r="E476" s="938"/>
      <c r="F476" s="938"/>
      <c r="G476" s="938">
        <v>0</v>
      </c>
      <c r="H476" s="938">
        <v>0</v>
      </c>
      <c r="I476" s="938">
        <v>0</v>
      </c>
      <c r="J476" s="935">
        <v>0</v>
      </c>
      <c r="K476" s="938">
        <v>0</v>
      </c>
      <c r="L476" s="940">
        <v>10</v>
      </c>
      <c r="M476" s="939">
        <v>4280</v>
      </c>
      <c r="N476" s="936">
        <f t="shared" si="13"/>
        <v>42800</v>
      </c>
      <c r="O476" s="940">
        <v>10</v>
      </c>
      <c r="P476" s="938"/>
      <c r="Q476" s="934"/>
      <c r="R476" s="934"/>
      <c r="S476" s="934"/>
      <c r="T476" s="935"/>
      <c r="U476" s="685"/>
    </row>
    <row r="477" spans="1:21" ht="22.5" customHeight="1">
      <c r="A477" s="684">
        <v>452</v>
      </c>
      <c r="B477" s="686"/>
      <c r="C477" s="937" t="s">
        <v>2398</v>
      </c>
      <c r="D477" s="938" t="s">
        <v>199</v>
      </c>
      <c r="E477" s="938"/>
      <c r="F477" s="938"/>
      <c r="G477" s="938">
        <v>0</v>
      </c>
      <c r="H477" s="938">
        <v>0</v>
      </c>
      <c r="I477" s="938">
        <v>0</v>
      </c>
      <c r="J477" s="935">
        <v>0</v>
      </c>
      <c r="K477" s="938">
        <v>0</v>
      </c>
      <c r="L477" s="940">
        <v>5</v>
      </c>
      <c r="M477" s="939">
        <v>4600</v>
      </c>
      <c r="N477" s="936">
        <f t="shared" si="13"/>
        <v>23000</v>
      </c>
      <c r="O477" s="940">
        <v>5</v>
      </c>
      <c r="P477" s="938"/>
      <c r="Q477" s="934"/>
      <c r="R477" s="934"/>
      <c r="S477" s="934"/>
      <c r="T477" s="935"/>
      <c r="U477" s="685"/>
    </row>
    <row r="478" spans="1:21" ht="22.5" customHeight="1">
      <c r="A478" s="684">
        <v>453</v>
      </c>
      <c r="B478" s="686"/>
      <c r="C478" s="937" t="s">
        <v>2399</v>
      </c>
      <c r="D478" s="938" t="s">
        <v>199</v>
      </c>
      <c r="E478" s="938"/>
      <c r="F478" s="938"/>
      <c r="G478" s="938">
        <v>0</v>
      </c>
      <c r="H478" s="938">
        <v>0</v>
      </c>
      <c r="I478" s="938">
        <v>0</v>
      </c>
      <c r="J478" s="935">
        <v>0</v>
      </c>
      <c r="K478" s="938">
        <v>0</v>
      </c>
      <c r="L478" s="940">
        <v>5</v>
      </c>
      <c r="M478" s="939">
        <v>4600</v>
      </c>
      <c r="N478" s="936">
        <f t="shared" si="13"/>
        <v>23000</v>
      </c>
      <c r="O478" s="940">
        <v>5</v>
      </c>
      <c r="P478" s="938"/>
      <c r="Q478" s="934"/>
      <c r="R478" s="934"/>
      <c r="S478" s="934"/>
      <c r="T478" s="935"/>
      <c r="U478" s="685"/>
    </row>
    <row r="479" spans="1:21" ht="22.5" customHeight="1">
      <c r="A479" s="684">
        <v>454</v>
      </c>
      <c r="B479" s="686"/>
      <c r="C479" s="937" t="s">
        <v>2400</v>
      </c>
      <c r="D479" s="938" t="s">
        <v>199</v>
      </c>
      <c r="E479" s="938"/>
      <c r="F479" s="938"/>
      <c r="G479" s="938">
        <v>0</v>
      </c>
      <c r="H479" s="938">
        <v>0</v>
      </c>
      <c r="I479" s="938">
        <v>0</v>
      </c>
      <c r="J479" s="935">
        <v>0</v>
      </c>
      <c r="K479" s="938">
        <v>0</v>
      </c>
      <c r="L479" s="940">
        <v>4</v>
      </c>
      <c r="M479" s="939">
        <v>19499</v>
      </c>
      <c r="N479" s="936">
        <f t="shared" si="13"/>
        <v>77996</v>
      </c>
      <c r="O479" s="940">
        <v>4</v>
      </c>
      <c r="P479" s="938"/>
      <c r="Q479" s="934"/>
      <c r="R479" s="934"/>
      <c r="S479" s="934"/>
      <c r="T479" s="935"/>
      <c r="U479" s="685"/>
    </row>
    <row r="480" spans="1:21" ht="22.5" customHeight="1">
      <c r="A480" s="684">
        <v>455</v>
      </c>
      <c r="B480" s="686"/>
      <c r="C480" s="937" t="s">
        <v>2401</v>
      </c>
      <c r="D480" s="938" t="s">
        <v>199</v>
      </c>
      <c r="E480" s="938"/>
      <c r="F480" s="938"/>
      <c r="G480" s="938">
        <v>0</v>
      </c>
      <c r="H480" s="938">
        <v>0</v>
      </c>
      <c r="I480" s="938">
        <v>0</v>
      </c>
      <c r="J480" s="935">
        <v>0</v>
      </c>
      <c r="K480" s="938">
        <v>0</v>
      </c>
      <c r="L480" s="940">
        <v>4</v>
      </c>
      <c r="M480" s="939">
        <v>15696</v>
      </c>
      <c r="N480" s="936">
        <f t="shared" si="13"/>
        <v>62784</v>
      </c>
      <c r="O480" s="940">
        <v>4</v>
      </c>
      <c r="P480" s="938"/>
      <c r="Q480" s="934"/>
      <c r="R480" s="934"/>
      <c r="S480" s="934"/>
      <c r="T480" s="935"/>
      <c r="U480" s="685"/>
    </row>
    <row r="481" spans="1:21" ht="22.5" customHeight="1">
      <c r="A481" s="684">
        <v>456</v>
      </c>
      <c r="B481" s="686"/>
      <c r="C481" s="937" t="s">
        <v>2402</v>
      </c>
      <c r="D481" s="938" t="s">
        <v>199</v>
      </c>
      <c r="E481" s="938"/>
      <c r="F481" s="938"/>
      <c r="G481" s="938">
        <v>0</v>
      </c>
      <c r="H481" s="938">
        <v>0</v>
      </c>
      <c r="I481" s="938">
        <v>0</v>
      </c>
      <c r="J481" s="935">
        <v>0</v>
      </c>
      <c r="K481" s="938">
        <v>0</v>
      </c>
      <c r="L481" s="940">
        <v>4</v>
      </c>
      <c r="M481" s="939">
        <v>17526</v>
      </c>
      <c r="N481" s="936">
        <f t="shared" si="13"/>
        <v>70104</v>
      </c>
      <c r="O481" s="940">
        <v>4</v>
      </c>
      <c r="P481" s="938"/>
      <c r="Q481" s="934"/>
      <c r="R481" s="934"/>
      <c r="S481" s="934"/>
      <c r="T481" s="935"/>
      <c r="U481" s="685"/>
    </row>
    <row r="482" spans="1:21" ht="22.5" customHeight="1">
      <c r="A482" s="684">
        <v>457</v>
      </c>
      <c r="B482" s="686"/>
      <c r="C482" s="937" t="s">
        <v>2403</v>
      </c>
      <c r="D482" s="938" t="s">
        <v>199</v>
      </c>
      <c r="E482" s="938"/>
      <c r="F482" s="938"/>
      <c r="G482" s="938"/>
      <c r="H482" s="938">
        <v>0</v>
      </c>
      <c r="I482" s="938">
        <v>0</v>
      </c>
      <c r="J482" s="935">
        <v>0</v>
      </c>
      <c r="K482" s="938">
        <v>0</v>
      </c>
      <c r="L482" s="940">
        <v>4</v>
      </c>
      <c r="M482" s="939">
        <v>5200</v>
      </c>
      <c r="N482" s="936">
        <f t="shared" si="13"/>
        <v>20800</v>
      </c>
      <c r="O482" s="940">
        <v>4</v>
      </c>
      <c r="P482" s="938"/>
      <c r="Q482" s="934"/>
      <c r="R482" s="934"/>
      <c r="S482" s="934"/>
      <c r="T482" s="935"/>
      <c r="U482" s="685"/>
    </row>
    <row r="483" spans="1:21" ht="22.5" customHeight="1">
      <c r="A483" s="684">
        <v>458</v>
      </c>
      <c r="B483" s="686"/>
      <c r="C483" s="937" t="s">
        <v>2404</v>
      </c>
      <c r="D483" s="938" t="s">
        <v>199</v>
      </c>
      <c r="E483" s="938"/>
      <c r="F483" s="938"/>
      <c r="G483" s="938"/>
      <c r="H483" s="938">
        <v>0</v>
      </c>
      <c r="I483" s="938">
        <v>0</v>
      </c>
      <c r="J483" s="935">
        <v>0</v>
      </c>
      <c r="K483" s="938">
        <v>0</v>
      </c>
      <c r="L483" s="940">
        <v>4</v>
      </c>
      <c r="M483" s="939">
        <v>5200</v>
      </c>
      <c r="N483" s="936">
        <f t="shared" si="13"/>
        <v>20800</v>
      </c>
      <c r="O483" s="940">
        <v>4</v>
      </c>
      <c r="P483" s="938"/>
      <c r="Q483" s="934"/>
      <c r="R483" s="934"/>
      <c r="S483" s="934"/>
      <c r="T483" s="935"/>
      <c r="U483" s="685"/>
    </row>
    <row r="484" spans="1:21" ht="22.5" customHeight="1">
      <c r="A484" s="684">
        <v>459</v>
      </c>
      <c r="B484" s="686"/>
      <c r="C484" s="937" t="s">
        <v>2405</v>
      </c>
      <c r="D484" s="938" t="s">
        <v>199</v>
      </c>
      <c r="E484" s="938"/>
      <c r="F484" s="938"/>
      <c r="G484" s="938"/>
      <c r="H484" s="938">
        <v>0</v>
      </c>
      <c r="I484" s="938">
        <v>0</v>
      </c>
      <c r="J484" s="935">
        <v>0</v>
      </c>
      <c r="K484" s="938">
        <v>0</v>
      </c>
      <c r="L484" s="940">
        <v>4</v>
      </c>
      <c r="M484" s="939">
        <v>5200</v>
      </c>
      <c r="N484" s="936">
        <f t="shared" si="13"/>
        <v>20800</v>
      </c>
      <c r="O484" s="940">
        <v>4</v>
      </c>
      <c r="P484" s="938"/>
      <c r="Q484" s="934"/>
      <c r="R484" s="934"/>
      <c r="S484" s="934"/>
      <c r="T484" s="935"/>
      <c r="U484" s="685"/>
    </row>
    <row r="485" spans="1:21" ht="22.5" customHeight="1">
      <c r="A485" s="684">
        <v>460</v>
      </c>
      <c r="B485" s="686"/>
      <c r="C485" s="937" t="s">
        <v>2406</v>
      </c>
      <c r="D485" s="938" t="s">
        <v>199</v>
      </c>
      <c r="E485" s="938"/>
      <c r="F485" s="938"/>
      <c r="G485" s="938"/>
      <c r="H485" s="938">
        <v>0</v>
      </c>
      <c r="I485" s="938">
        <v>0</v>
      </c>
      <c r="J485" s="935">
        <v>0</v>
      </c>
      <c r="K485" s="938">
        <v>0</v>
      </c>
      <c r="L485" s="940">
        <v>4</v>
      </c>
      <c r="M485" s="939">
        <v>5200</v>
      </c>
      <c r="N485" s="936">
        <f t="shared" si="13"/>
        <v>20800</v>
      </c>
      <c r="O485" s="940">
        <v>4</v>
      </c>
      <c r="P485" s="938"/>
      <c r="Q485" s="934"/>
      <c r="R485" s="934"/>
      <c r="S485" s="934"/>
      <c r="T485" s="935"/>
      <c r="U485" s="685"/>
    </row>
    <row r="486" spans="1:21" ht="22.5" customHeight="1">
      <c r="A486" s="684">
        <v>461</v>
      </c>
      <c r="B486" s="686"/>
      <c r="C486" s="937" t="s">
        <v>2407</v>
      </c>
      <c r="D486" s="938" t="s">
        <v>199</v>
      </c>
      <c r="E486" s="938"/>
      <c r="F486" s="938"/>
      <c r="G486" s="938">
        <v>0</v>
      </c>
      <c r="H486" s="938">
        <v>0</v>
      </c>
      <c r="I486" s="938">
        <v>0</v>
      </c>
      <c r="J486" s="935">
        <v>0</v>
      </c>
      <c r="K486" s="938">
        <v>0</v>
      </c>
      <c r="L486" s="940">
        <v>4</v>
      </c>
      <c r="M486" s="939">
        <v>9931</v>
      </c>
      <c r="N486" s="936">
        <f t="shared" si="13"/>
        <v>39724</v>
      </c>
      <c r="O486" s="940">
        <v>4</v>
      </c>
      <c r="P486" s="938"/>
      <c r="Q486" s="934"/>
      <c r="R486" s="934"/>
      <c r="S486" s="934"/>
      <c r="T486" s="935"/>
      <c r="U486" s="685"/>
    </row>
    <row r="487" spans="1:21" ht="22.5" customHeight="1">
      <c r="A487" s="684">
        <v>462</v>
      </c>
      <c r="B487" s="686"/>
      <c r="C487" s="937" t="s">
        <v>2408</v>
      </c>
      <c r="D487" s="938" t="s">
        <v>199</v>
      </c>
      <c r="E487" s="938"/>
      <c r="F487" s="938"/>
      <c r="G487" s="938">
        <v>0</v>
      </c>
      <c r="H487" s="938">
        <v>0</v>
      </c>
      <c r="I487" s="938">
        <v>0</v>
      </c>
      <c r="J487" s="935">
        <v>0</v>
      </c>
      <c r="K487" s="938">
        <v>0</v>
      </c>
      <c r="L487" s="940">
        <v>4</v>
      </c>
      <c r="M487" s="939">
        <v>15696</v>
      </c>
      <c r="N487" s="936">
        <f t="shared" si="13"/>
        <v>62784</v>
      </c>
      <c r="O487" s="940">
        <v>4</v>
      </c>
      <c r="P487" s="938"/>
      <c r="Q487" s="934"/>
      <c r="R487" s="934"/>
      <c r="S487" s="934"/>
      <c r="T487" s="935"/>
      <c r="U487" s="685"/>
    </row>
    <row r="488" spans="1:21" ht="22.5" customHeight="1">
      <c r="A488" s="684">
        <v>463</v>
      </c>
      <c r="B488" s="686"/>
      <c r="C488" s="937" t="s">
        <v>2409</v>
      </c>
      <c r="D488" s="938" t="s">
        <v>199</v>
      </c>
      <c r="E488" s="938"/>
      <c r="F488" s="938"/>
      <c r="G488" s="938">
        <v>0</v>
      </c>
      <c r="H488" s="938">
        <v>0</v>
      </c>
      <c r="I488" s="938">
        <v>0</v>
      </c>
      <c r="J488" s="935">
        <v>0</v>
      </c>
      <c r="K488" s="938">
        <v>0</v>
      </c>
      <c r="L488" s="940">
        <v>4</v>
      </c>
      <c r="M488" s="939">
        <v>15696</v>
      </c>
      <c r="N488" s="936">
        <f t="shared" si="13"/>
        <v>62784</v>
      </c>
      <c r="O488" s="940">
        <v>4</v>
      </c>
      <c r="P488" s="938"/>
      <c r="Q488" s="934"/>
      <c r="R488" s="934"/>
      <c r="S488" s="934"/>
      <c r="T488" s="935"/>
      <c r="U488" s="685"/>
    </row>
    <row r="489" spans="1:21" ht="22.5" customHeight="1">
      <c r="A489" s="684">
        <v>464</v>
      </c>
      <c r="B489" s="686"/>
      <c r="C489" s="937" t="s">
        <v>2410</v>
      </c>
      <c r="D489" s="938" t="s">
        <v>199</v>
      </c>
      <c r="E489" s="938"/>
      <c r="F489" s="938"/>
      <c r="G489" s="938">
        <v>0</v>
      </c>
      <c r="H489" s="938">
        <v>2</v>
      </c>
      <c r="I489" s="938">
        <v>0</v>
      </c>
      <c r="J489" s="935">
        <v>0</v>
      </c>
      <c r="K489" s="938">
        <v>0</v>
      </c>
      <c r="L489" s="940">
        <v>4</v>
      </c>
      <c r="M489" s="939">
        <v>19499</v>
      </c>
      <c r="N489" s="936">
        <f t="shared" si="13"/>
        <v>77996</v>
      </c>
      <c r="O489" s="940">
        <v>4</v>
      </c>
      <c r="P489" s="938"/>
      <c r="Q489" s="934"/>
      <c r="R489" s="934"/>
      <c r="S489" s="934"/>
      <c r="T489" s="935"/>
      <c r="U489" s="685"/>
    </row>
    <row r="490" spans="1:21" ht="22.5" customHeight="1">
      <c r="A490" s="684">
        <v>465</v>
      </c>
      <c r="B490" s="686"/>
      <c r="C490" s="937" t="s">
        <v>2411</v>
      </c>
      <c r="D490" s="938" t="s">
        <v>199</v>
      </c>
      <c r="E490" s="938"/>
      <c r="F490" s="938"/>
      <c r="G490" s="938">
        <v>0</v>
      </c>
      <c r="H490" s="938">
        <v>3</v>
      </c>
      <c r="I490" s="938">
        <v>15</v>
      </c>
      <c r="J490" s="935">
        <v>15</v>
      </c>
      <c r="K490" s="938">
        <v>0</v>
      </c>
      <c r="L490" s="940">
        <v>20</v>
      </c>
      <c r="M490" s="939">
        <v>6800</v>
      </c>
      <c r="N490" s="936">
        <f t="shared" si="13"/>
        <v>136000</v>
      </c>
      <c r="O490" s="940">
        <v>10</v>
      </c>
      <c r="P490" s="938">
        <v>10</v>
      </c>
      <c r="Q490" s="934"/>
      <c r="R490" s="934"/>
      <c r="S490" s="934"/>
      <c r="T490" s="935"/>
      <c r="U490" s="685"/>
    </row>
    <row r="491" spans="1:21" ht="22.5" customHeight="1">
      <c r="A491" s="684">
        <v>466</v>
      </c>
      <c r="B491" s="686"/>
      <c r="C491" s="937" t="s">
        <v>2412</v>
      </c>
      <c r="D491" s="938" t="s">
        <v>199</v>
      </c>
      <c r="E491" s="938"/>
      <c r="F491" s="938"/>
      <c r="G491" s="938">
        <v>0</v>
      </c>
      <c r="H491" s="938">
        <v>0</v>
      </c>
      <c r="I491" s="938">
        <v>0</v>
      </c>
      <c r="J491" s="935">
        <v>0</v>
      </c>
      <c r="K491" s="938">
        <v>0</v>
      </c>
      <c r="L491" s="940">
        <v>4</v>
      </c>
      <c r="M491" s="939">
        <v>20594</v>
      </c>
      <c r="N491" s="936">
        <f t="shared" si="13"/>
        <v>82376</v>
      </c>
      <c r="O491" s="940">
        <v>4</v>
      </c>
      <c r="P491" s="938"/>
      <c r="Q491" s="934"/>
      <c r="R491" s="934"/>
      <c r="S491" s="934"/>
      <c r="T491" s="935"/>
      <c r="U491" s="685"/>
    </row>
    <row r="492" spans="1:21" ht="22.5" customHeight="1">
      <c r="A492" s="684">
        <v>467</v>
      </c>
      <c r="B492" s="686"/>
      <c r="C492" s="937" t="s">
        <v>2413</v>
      </c>
      <c r="D492" s="938" t="s">
        <v>199</v>
      </c>
      <c r="E492" s="938"/>
      <c r="F492" s="938"/>
      <c r="G492" s="938">
        <v>0</v>
      </c>
      <c r="H492" s="938">
        <v>0</v>
      </c>
      <c r="I492" s="938">
        <v>0</v>
      </c>
      <c r="J492" s="935">
        <v>0</v>
      </c>
      <c r="K492" s="938">
        <v>0</v>
      </c>
      <c r="L492" s="940">
        <v>4</v>
      </c>
      <c r="M492" s="939">
        <v>15696</v>
      </c>
      <c r="N492" s="936">
        <f t="shared" si="13"/>
        <v>62784</v>
      </c>
      <c r="O492" s="940">
        <v>4</v>
      </c>
      <c r="P492" s="938"/>
      <c r="Q492" s="934"/>
      <c r="R492" s="934"/>
      <c r="S492" s="934"/>
      <c r="T492" s="935"/>
      <c r="U492" s="685"/>
    </row>
    <row r="493" spans="1:21" ht="22.5" customHeight="1">
      <c r="A493" s="684">
        <v>468</v>
      </c>
      <c r="B493" s="686"/>
      <c r="C493" s="937" t="s">
        <v>2414</v>
      </c>
      <c r="D493" s="938" t="s">
        <v>199</v>
      </c>
      <c r="E493" s="938"/>
      <c r="F493" s="938"/>
      <c r="G493" s="938">
        <v>0</v>
      </c>
      <c r="H493" s="938">
        <v>0</v>
      </c>
      <c r="I493" s="938">
        <v>0</v>
      </c>
      <c r="J493" s="935">
        <v>0</v>
      </c>
      <c r="K493" s="938">
        <v>0</v>
      </c>
      <c r="L493" s="940">
        <v>1</v>
      </c>
      <c r="M493" s="939">
        <v>49261</v>
      </c>
      <c r="N493" s="936">
        <f t="shared" si="13"/>
        <v>49261</v>
      </c>
      <c r="O493" s="940">
        <v>1</v>
      </c>
      <c r="P493" s="938"/>
      <c r="Q493" s="934"/>
      <c r="R493" s="934"/>
      <c r="S493" s="934"/>
      <c r="T493" s="935"/>
      <c r="U493" s="685"/>
    </row>
    <row r="494" spans="1:21" ht="22.5" customHeight="1">
      <c r="A494" s="684">
        <v>469</v>
      </c>
      <c r="B494" s="686"/>
      <c r="C494" s="937" t="s">
        <v>2415</v>
      </c>
      <c r="D494" s="938" t="s">
        <v>199</v>
      </c>
      <c r="E494" s="938"/>
      <c r="F494" s="938"/>
      <c r="G494" s="938"/>
      <c r="H494" s="938">
        <v>2</v>
      </c>
      <c r="I494" s="938">
        <v>0</v>
      </c>
      <c r="J494" s="935">
        <v>0</v>
      </c>
      <c r="K494" s="938">
        <v>0</v>
      </c>
      <c r="L494" s="940">
        <v>10</v>
      </c>
      <c r="M494" s="939">
        <v>3400</v>
      </c>
      <c r="N494" s="936">
        <f t="shared" si="13"/>
        <v>34000</v>
      </c>
      <c r="O494" s="940">
        <v>10</v>
      </c>
      <c r="P494" s="938"/>
      <c r="Q494" s="934"/>
      <c r="R494" s="934"/>
      <c r="S494" s="934"/>
      <c r="T494" s="935"/>
      <c r="U494" s="685"/>
    </row>
    <row r="495" spans="1:21" ht="22.5" customHeight="1">
      <c r="A495" s="684">
        <v>470</v>
      </c>
      <c r="B495" s="686"/>
      <c r="C495" s="937" t="s">
        <v>2416</v>
      </c>
      <c r="D495" s="938" t="s">
        <v>199</v>
      </c>
      <c r="E495" s="938"/>
      <c r="F495" s="938"/>
      <c r="G495" s="938">
        <v>0</v>
      </c>
      <c r="H495" s="938">
        <v>0</v>
      </c>
      <c r="I495" s="938">
        <v>0</v>
      </c>
      <c r="J495" s="935">
        <v>0</v>
      </c>
      <c r="K495" s="938">
        <v>0</v>
      </c>
      <c r="L495" s="940">
        <v>4</v>
      </c>
      <c r="M495" s="939">
        <v>2739.2</v>
      </c>
      <c r="N495" s="936">
        <f t="shared" si="13"/>
        <v>10956.8</v>
      </c>
      <c r="O495" s="940">
        <v>4</v>
      </c>
      <c r="P495" s="938"/>
      <c r="Q495" s="934"/>
      <c r="R495" s="934"/>
      <c r="S495" s="934"/>
      <c r="T495" s="935"/>
      <c r="U495" s="685"/>
    </row>
    <row r="496" spans="1:21" ht="22.5" customHeight="1">
      <c r="A496" s="684">
        <v>471</v>
      </c>
      <c r="B496" s="686"/>
      <c r="C496" s="937" t="s">
        <v>2417</v>
      </c>
      <c r="D496" s="938" t="s">
        <v>199</v>
      </c>
      <c r="E496" s="938"/>
      <c r="F496" s="938"/>
      <c r="G496" s="938">
        <v>0</v>
      </c>
      <c r="H496" s="938">
        <v>0</v>
      </c>
      <c r="I496" s="938">
        <v>0</v>
      </c>
      <c r="J496" s="935">
        <v>0</v>
      </c>
      <c r="K496" s="938">
        <v>0</v>
      </c>
      <c r="L496" s="940">
        <v>4</v>
      </c>
      <c r="M496" s="939">
        <v>2739.2</v>
      </c>
      <c r="N496" s="936">
        <f t="shared" si="13"/>
        <v>10956.8</v>
      </c>
      <c r="O496" s="940">
        <v>4</v>
      </c>
      <c r="P496" s="938"/>
      <c r="Q496" s="934"/>
      <c r="R496" s="934"/>
      <c r="S496" s="934"/>
      <c r="T496" s="935"/>
      <c r="U496" s="685"/>
    </row>
    <row r="497" spans="1:21" ht="22.5" customHeight="1">
      <c r="A497" s="684">
        <v>472</v>
      </c>
      <c r="B497" s="686"/>
      <c r="C497" s="937" t="s">
        <v>2418</v>
      </c>
      <c r="D497" s="938" t="s">
        <v>199</v>
      </c>
      <c r="E497" s="938"/>
      <c r="F497" s="938"/>
      <c r="G497" s="938">
        <v>0</v>
      </c>
      <c r="H497" s="938">
        <v>0</v>
      </c>
      <c r="I497" s="938">
        <v>0</v>
      </c>
      <c r="J497" s="935">
        <v>0</v>
      </c>
      <c r="K497" s="938">
        <v>0</v>
      </c>
      <c r="L497" s="940">
        <v>4</v>
      </c>
      <c r="M497" s="939">
        <v>17120</v>
      </c>
      <c r="N497" s="936">
        <f t="shared" si="13"/>
        <v>68480</v>
      </c>
      <c r="O497" s="940">
        <v>4</v>
      </c>
      <c r="P497" s="938"/>
      <c r="Q497" s="934"/>
      <c r="R497" s="934"/>
      <c r="S497" s="934"/>
      <c r="T497" s="935"/>
      <c r="U497" s="685"/>
    </row>
    <row r="498" spans="1:21" ht="22.5" customHeight="1">
      <c r="A498" s="684">
        <v>473</v>
      </c>
      <c r="B498" s="686"/>
      <c r="C498" s="937" t="s">
        <v>2419</v>
      </c>
      <c r="D498" s="938" t="s">
        <v>199</v>
      </c>
      <c r="E498" s="938"/>
      <c r="F498" s="938"/>
      <c r="G498" s="938">
        <v>0</v>
      </c>
      <c r="H498" s="938">
        <v>0</v>
      </c>
      <c r="I498" s="938">
        <v>0</v>
      </c>
      <c r="J498" s="935">
        <v>0</v>
      </c>
      <c r="K498" s="938">
        <v>0</v>
      </c>
      <c r="L498" s="940">
        <v>4</v>
      </c>
      <c r="M498" s="939">
        <v>17120</v>
      </c>
      <c r="N498" s="936">
        <f t="shared" si="13"/>
        <v>68480</v>
      </c>
      <c r="O498" s="940">
        <v>4</v>
      </c>
      <c r="P498" s="938"/>
      <c r="Q498" s="934"/>
      <c r="R498" s="934"/>
      <c r="S498" s="934"/>
      <c r="T498" s="935"/>
      <c r="U498" s="685"/>
    </row>
    <row r="499" spans="1:21" ht="22.5" customHeight="1">
      <c r="A499" s="684">
        <v>474</v>
      </c>
      <c r="B499" s="686"/>
      <c r="C499" s="937" t="s">
        <v>2420</v>
      </c>
      <c r="D499" s="938" t="s">
        <v>199</v>
      </c>
      <c r="E499" s="938"/>
      <c r="F499" s="938"/>
      <c r="G499" s="938">
        <v>0</v>
      </c>
      <c r="H499" s="938">
        <v>0</v>
      </c>
      <c r="I499" s="938">
        <v>0</v>
      </c>
      <c r="J499" s="935">
        <v>0</v>
      </c>
      <c r="K499" s="938">
        <v>0</v>
      </c>
      <c r="L499" s="940">
        <v>4</v>
      </c>
      <c r="M499" s="939">
        <v>25640</v>
      </c>
      <c r="N499" s="936">
        <f t="shared" si="13"/>
        <v>102560</v>
      </c>
      <c r="O499" s="940">
        <v>4</v>
      </c>
      <c r="P499" s="938"/>
      <c r="Q499" s="934"/>
      <c r="R499" s="934"/>
      <c r="S499" s="934"/>
      <c r="T499" s="935"/>
      <c r="U499" s="685"/>
    </row>
    <row r="500" spans="1:21" ht="22.5" customHeight="1">
      <c r="A500" s="684">
        <v>475</v>
      </c>
      <c r="B500" s="686"/>
      <c r="C500" s="937" t="s">
        <v>2421</v>
      </c>
      <c r="D500" s="938" t="s">
        <v>199</v>
      </c>
      <c r="E500" s="938"/>
      <c r="F500" s="938"/>
      <c r="G500" s="938">
        <v>0</v>
      </c>
      <c r="H500" s="938">
        <v>0</v>
      </c>
      <c r="I500" s="938">
        <v>0</v>
      </c>
      <c r="J500" s="935">
        <v>0</v>
      </c>
      <c r="K500" s="938">
        <v>0</v>
      </c>
      <c r="L500" s="940">
        <v>4</v>
      </c>
      <c r="M500" s="939">
        <v>23540</v>
      </c>
      <c r="N500" s="936">
        <f t="shared" si="13"/>
        <v>94160</v>
      </c>
      <c r="O500" s="940">
        <v>4</v>
      </c>
      <c r="P500" s="938"/>
      <c r="Q500" s="934"/>
      <c r="R500" s="934"/>
      <c r="S500" s="934"/>
      <c r="T500" s="935"/>
      <c r="U500" s="685"/>
    </row>
    <row r="501" spans="1:21" ht="22.5" customHeight="1">
      <c r="A501" s="684">
        <v>476</v>
      </c>
      <c r="B501" s="686"/>
      <c r="C501" s="937" t="s">
        <v>2422</v>
      </c>
      <c r="D501" s="938" t="s">
        <v>199</v>
      </c>
      <c r="E501" s="938"/>
      <c r="F501" s="938"/>
      <c r="G501" s="938">
        <v>0</v>
      </c>
      <c r="H501" s="938">
        <v>0</v>
      </c>
      <c r="I501" s="938">
        <v>0</v>
      </c>
      <c r="J501" s="935">
        <v>0</v>
      </c>
      <c r="K501" s="938">
        <v>0</v>
      </c>
      <c r="L501" s="940">
        <v>4</v>
      </c>
      <c r="M501" s="939">
        <v>23540</v>
      </c>
      <c r="N501" s="936">
        <f t="shared" si="13"/>
        <v>94160</v>
      </c>
      <c r="O501" s="940">
        <v>4</v>
      </c>
      <c r="P501" s="938"/>
      <c r="Q501" s="934"/>
      <c r="R501" s="934"/>
      <c r="S501" s="934"/>
      <c r="T501" s="935"/>
      <c r="U501" s="685"/>
    </row>
    <row r="502" spans="1:21" ht="22.5" customHeight="1">
      <c r="A502" s="684">
        <v>477</v>
      </c>
      <c r="B502" s="686"/>
      <c r="C502" s="937" t="s">
        <v>2423</v>
      </c>
      <c r="D502" s="938" t="s">
        <v>199</v>
      </c>
      <c r="E502" s="938"/>
      <c r="F502" s="938"/>
      <c r="G502" s="938">
        <v>0</v>
      </c>
      <c r="H502" s="938">
        <v>0</v>
      </c>
      <c r="I502" s="938">
        <v>0</v>
      </c>
      <c r="J502" s="935">
        <v>0</v>
      </c>
      <c r="K502" s="938">
        <v>0</v>
      </c>
      <c r="L502" s="940">
        <v>4</v>
      </c>
      <c r="M502" s="939">
        <v>4280</v>
      </c>
      <c r="N502" s="936">
        <f t="shared" si="13"/>
        <v>17120</v>
      </c>
      <c r="O502" s="940">
        <v>4</v>
      </c>
      <c r="P502" s="938"/>
      <c r="Q502" s="934"/>
      <c r="R502" s="934"/>
      <c r="S502" s="934"/>
      <c r="T502" s="935"/>
      <c r="U502" s="685"/>
    </row>
    <row r="503" spans="1:21" ht="22.5" customHeight="1">
      <c r="A503" s="684">
        <v>478</v>
      </c>
      <c r="B503" s="686"/>
      <c r="C503" s="937" t="s">
        <v>2424</v>
      </c>
      <c r="D503" s="938" t="s">
        <v>199</v>
      </c>
      <c r="E503" s="938"/>
      <c r="F503" s="938"/>
      <c r="G503" s="938">
        <v>0</v>
      </c>
      <c r="H503" s="938">
        <v>0</v>
      </c>
      <c r="I503" s="938">
        <v>0</v>
      </c>
      <c r="J503" s="935">
        <v>0</v>
      </c>
      <c r="K503" s="938">
        <v>0</v>
      </c>
      <c r="L503" s="940">
        <v>4</v>
      </c>
      <c r="M503" s="939">
        <v>4066</v>
      </c>
      <c r="N503" s="936">
        <f t="shared" si="13"/>
        <v>16264</v>
      </c>
      <c r="O503" s="940">
        <v>4</v>
      </c>
      <c r="P503" s="938"/>
      <c r="Q503" s="934"/>
      <c r="R503" s="934"/>
      <c r="S503" s="934"/>
      <c r="T503" s="935"/>
      <c r="U503" s="685"/>
    </row>
    <row r="504" spans="1:21" ht="22.5" customHeight="1">
      <c r="A504" s="684">
        <v>479</v>
      </c>
      <c r="B504" s="686"/>
      <c r="C504" s="937" t="s">
        <v>2425</v>
      </c>
      <c r="D504" s="938" t="s">
        <v>199</v>
      </c>
      <c r="E504" s="938"/>
      <c r="F504" s="938"/>
      <c r="G504" s="938">
        <v>0</v>
      </c>
      <c r="H504" s="938">
        <v>0</v>
      </c>
      <c r="I504" s="938">
        <v>0</v>
      </c>
      <c r="J504" s="935">
        <v>0</v>
      </c>
      <c r="K504" s="938">
        <v>0</v>
      </c>
      <c r="L504" s="940">
        <v>4</v>
      </c>
      <c r="M504" s="939">
        <v>4700</v>
      </c>
      <c r="N504" s="936">
        <f t="shared" si="13"/>
        <v>18800</v>
      </c>
      <c r="O504" s="940">
        <v>4</v>
      </c>
      <c r="P504" s="938"/>
      <c r="Q504" s="934"/>
      <c r="R504" s="934"/>
      <c r="S504" s="934"/>
      <c r="T504" s="935"/>
      <c r="U504" s="685"/>
    </row>
    <row r="505" spans="1:21" ht="22.5" customHeight="1">
      <c r="A505" s="684">
        <v>480</v>
      </c>
      <c r="B505" s="686"/>
      <c r="C505" s="937" t="s">
        <v>2426</v>
      </c>
      <c r="D505" s="938" t="s">
        <v>199</v>
      </c>
      <c r="E505" s="938"/>
      <c r="F505" s="938"/>
      <c r="G505" s="938">
        <v>0</v>
      </c>
      <c r="H505" s="938">
        <v>0</v>
      </c>
      <c r="I505" s="938">
        <v>0</v>
      </c>
      <c r="J505" s="935">
        <v>0</v>
      </c>
      <c r="K505" s="938">
        <v>0</v>
      </c>
      <c r="L505" s="940">
        <v>4</v>
      </c>
      <c r="M505" s="939">
        <v>4700</v>
      </c>
      <c r="N505" s="936">
        <f t="shared" si="13"/>
        <v>18800</v>
      </c>
      <c r="O505" s="940">
        <v>4</v>
      </c>
      <c r="P505" s="938"/>
      <c r="Q505" s="934"/>
      <c r="R505" s="934"/>
      <c r="S505" s="934"/>
      <c r="T505" s="935"/>
      <c r="U505" s="685"/>
    </row>
    <row r="506" spans="1:21" ht="22.5" customHeight="1">
      <c r="A506" s="684">
        <v>481</v>
      </c>
      <c r="B506" s="686"/>
      <c r="C506" s="937" t="s">
        <v>2427</v>
      </c>
      <c r="D506" s="938" t="s">
        <v>199</v>
      </c>
      <c r="E506" s="938"/>
      <c r="F506" s="938"/>
      <c r="G506" s="938">
        <v>0</v>
      </c>
      <c r="H506" s="938">
        <v>0</v>
      </c>
      <c r="I506" s="938">
        <v>0</v>
      </c>
      <c r="J506" s="935">
        <v>0</v>
      </c>
      <c r="K506" s="938">
        <v>0</v>
      </c>
      <c r="L506" s="940">
        <v>4</v>
      </c>
      <c r="M506" s="939">
        <v>4200</v>
      </c>
      <c r="N506" s="936">
        <f t="shared" si="13"/>
        <v>16800</v>
      </c>
      <c r="O506" s="940">
        <v>4</v>
      </c>
      <c r="P506" s="938"/>
      <c r="Q506" s="934"/>
      <c r="R506" s="934"/>
      <c r="S506" s="934"/>
      <c r="T506" s="935"/>
      <c r="U506" s="685"/>
    </row>
    <row r="507" spans="1:21" ht="22.5" customHeight="1">
      <c r="A507" s="684">
        <v>482</v>
      </c>
      <c r="B507" s="686"/>
      <c r="C507" s="937" t="s">
        <v>2428</v>
      </c>
      <c r="D507" s="938" t="s">
        <v>199</v>
      </c>
      <c r="E507" s="938"/>
      <c r="F507" s="938"/>
      <c r="G507" s="938">
        <v>0</v>
      </c>
      <c r="H507" s="938">
        <v>0</v>
      </c>
      <c r="I507" s="938">
        <v>0</v>
      </c>
      <c r="J507" s="935">
        <v>0</v>
      </c>
      <c r="K507" s="938">
        <v>0</v>
      </c>
      <c r="L507" s="940">
        <v>2</v>
      </c>
      <c r="M507" s="939">
        <v>32100</v>
      </c>
      <c r="N507" s="936">
        <f t="shared" si="13"/>
        <v>64200</v>
      </c>
      <c r="O507" s="940">
        <v>2</v>
      </c>
      <c r="P507" s="938"/>
      <c r="Q507" s="934"/>
      <c r="R507" s="934"/>
      <c r="S507" s="934"/>
      <c r="T507" s="935"/>
      <c r="U507" s="685"/>
    </row>
    <row r="508" spans="1:21" ht="22.5" customHeight="1">
      <c r="A508" s="684">
        <v>483</v>
      </c>
      <c r="B508" s="686"/>
      <c r="C508" s="937" t="s">
        <v>2429</v>
      </c>
      <c r="D508" s="938" t="s">
        <v>199</v>
      </c>
      <c r="E508" s="938"/>
      <c r="F508" s="938"/>
      <c r="G508" s="938">
        <v>0</v>
      </c>
      <c r="H508" s="938">
        <v>3</v>
      </c>
      <c r="I508" s="938">
        <v>0</v>
      </c>
      <c r="J508" s="935">
        <v>0</v>
      </c>
      <c r="K508" s="938">
        <v>0</v>
      </c>
      <c r="L508" s="940">
        <v>5</v>
      </c>
      <c r="M508" s="939">
        <v>4263</v>
      </c>
      <c r="N508" s="936">
        <f t="shared" si="13"/>
        <v>21315</v>
      </c>
      <c r="O508" s="940">
        <v>5</v>
      </c>
      <c r="P508" s="938"/>
      <c r="Q508" s="934"/>
      <c r="R508" s="934"/>
      <c r="S508" s="934"/>
      <c r="T508" s="935"/>
      <c r="U508" s="685"/>
    </row>
    <row r="509" spans="1:21" ht="22.5" customHeight="1">
      <c r="A509" s="684">
        <v>484</v>
      </c>
      <c r="B509" s="686"/>
      <c r="C509" s="937" t="s">
        <v>2430</v>
      </c>
      <c r="D509" s="938" t="s">
        <v>199</v>
      </c>
      <c r="E509" s="938"/>
      <c r="F509" s="938"/>
      <c r="G509" s="938"/>
      <c r="H509" s="938">
        <v>0</v>
      </c>
      <c r="I509" s="938">
        <v>0</v>
      </c>
      <c r="J509" s="935">
        <v>0</v>
      </c>
      <c r="K509" s="938">
        <v>0</v>
      </c>
      <c r="L509" s="940">
        <v>3</v>
      </c>
      <c r="M509" s="939">
        <v>15000</v>
      </c>
      <c r="N509" s="936">
        <f t="shared" si="13"/>
        <v>45000</v>
      </c>
      <c r="O509" s="940">
        <v>3</v>
      </c>
      <c r="P509" s="938"/>
      <c r="Q509" s="934"/>
      <c r="R509" s="934"/>
      <c r="S509" s="934"/>
      <c r="T509" s="935"/>
      <c r="U509" s="685"/>
    </row>
    <row r="510" spans="1:21" ht="22.5" customHeight="1">
      <c r="A510" s="684">
        <v>485</v>
      </c>
      <c r="B510" s="686"/>
      <c r="C510" s="937" t="s">
        <v>2431</v>
      </c>
      <c r="D510" s="938" t="s">
        <v>199</v>
      </c>
      <c r="E510" s="938"/>
      <c r="F510" s="938"/>
      <c r="G510" s="938"/>
      <c r="H510" s="938">
        <v>2</v>
      </c>
      <c r="I510" s="938">
        <v>0</v>
      </c>
      <c r="J510" s="935">
        <v>0</v>
      </c>
      <c r="K510" s="938">
        <v>0</v>
      </c>
      <c r="L510" s="940">
        <v>2</v>
      </c>
      <c r="M510" s="939">
        <v>38000</v>
      </c>
      <c r="N510" s="936">
        <f t="shared" si="13"/>
        <v>76000</v>
      </c>
      <c r="O510" s="940">
        <v>2</v>
      </c>
      <c r="P510" s="938"/>
      <c r="Q510" s="934"/>
      <c r="R510" s="934"/>
      <c r="S510" s="934"/>
      <c r="T510" s="935"/>
      <c r="U510" s="685"/>
    </row>
    <row r="511" spans="1:21" ht="22.5" customHeight="1">
      <c r="A511" s="684">
        <v>486</v>
      </c>
      <c r="B511" s="686"/>
      <c r="C511" s="937" t="s">
        <v>2432</v>
      </c>
      <c r="D511" s="938" t="s">
        <v>199</v>
      </c>
      <c r="E511" s="938"/>
      <c r="F511" s="938"/>
      <c r="G511" s="938"/>
      <c r="H511" s="938">
        <v>0</v>
      </c>
      <c r="I511" s="938">
        <v>0</v>
      </c>
      <c r="J511" s="935">
        <v>0</v>
      </c>
      <c r="K511" s="938">
        <v>0</v>
      </c>
      <c r="L511" s="940">
        <v>2</v>
      </c>
      <c r="M511" s="939">
        <v>8700</v>
      </c>
      <c r="N511" s="936">
        <f t="shared" si="13"/>
        <v>17400</v>
      </c>
      <c r="O511" s="940">
        <v>2</v>
      </c>
      <c r="P511" s="938"/>
      <c r="Q511" s="934"/>
      <c r="R511" s="934"/>
      <c r="S511" s="934"/>
      <c r="T511" s="935"/>
      <c r="U511" s="685"/>
    </row>
    <row r="512" spans="1:21" ht="22.5" customHeight="1">
      <c r="A512" s="684">
        <v>487</v>
      </c>
      <c r="B512" s="686"/>
      <c r="C512" s="937" t="s">
        <v>2433</v>
      </c>
      <c r="D512" s="938" t="s">
        <v>199</v>
      </c>
      <c r="E512" s="938"/>
      <c r="F512" s="938"/>
      <c r="G512" s="938"/>
      <c r="H512" s="938">
        <v>0</v>
      </c>
      <c r="I512" s="938">
        <v>0</v>
      </c>
      <c r="J512" s="935">
        <v>0</v>
      </c>
      <c r="K512" s="938">
        <v>0</v>
      </c>
      <c r="L512" s="940">
        <v>2</v>
      </c>
      <c r="M512" s="939">
        <v>8700</v>
      </c>
      <c r="N512" s="936">
        <f t="shared" si="13"/>
        <v>17400</v>
      </c>
      <c r="O512" s="940">
        <v>2</v>
      </c>
      <c r="P512" s="938"/>
      <c r="Q512" s="934"/>
      <c r="R512" s="934"/>
      <c r="S512" s="934"/>
      <c r="T512" s="935"/>
      <c r="U512" s="685"/>
    </row>
    <row r="513" spans="1:21" ht="22.5" customHeight="1">
      <c r="A513" s="684">
        <v>488</v>
      </c>
      <c r="B513" s="686"/>
      <c r="C513" s="937" t="s">
        <v>2434</v>
      </c>
      <c r="D513" s="938" t="s">
        <v>199</v>
      </c>
      <c r="E513" s="938"/>
      <c r="F513" s="938"/>
      <c r="G513" s="938"/>
      <c r="H513" s="938">
        <v>0</v>
      </c>
      <c r="I513" s="938">
        <v>0</v>
      </c>
      <c r="J513" s="935">
        <v>0</v>
      </c>
      <c r="K513" s="938">
        <v>0</v>
      </c>
      <c r="L513" s="940">
        <v>5</v>
      </c>
      <c r="M513" s="939">
        <v>19000</v>
      </c>
      <c r="N513" s="936">
        <f t="shared" si="13"/>
        <v>95000</v>
      </c>
      <c r="O513" s="940">
        <v>5</v>
      </c>
      <c r="P513" s="938"/>
      <c r="Q513" s="934"/>
      <c r="R513" s="934"/>
      <c r="S513" s="934"/>
      <c r="T513" s="935"/>
      <c r="U513" s="685"/>
    </row>
    <row r="514" spans="1:21" ht="22.5" customHeight="1">
      <c r="A514" s="684">
        <v>489</v>
      </c>
      <c r="B514" s="686"/>
      <c r="C514" s="937" t="s">
        <v>2435</v>
      </c>
      <c r="D514" s="938" t="s">
        <v>199</v>
      </c>
      <c r="E514" s="938"/>
      <c r="F514" s="938"/>
      <c r="G514" s="938"/>
      <c r="H514" s="938">
        <v>0</v>
      </c>
      <c r="I514" s="938">
        <v>0</v>
      </c>
      <c r="J514" s="935">
        <v>0</v>
      </c>
      <c r="K514" s="938">
        <v>0</v>
      </c>
      <c r="L514" s="940">
        <v>2</v>
      </c>
      <c r="M514" s="939">
        <v>25000</v>
      </c>
      <c r="N514" s="936">
        <f t="shared" si="13"/>
        <v>50000</v>
      </c>
      <c r="O514" s="940">
        <v>2</v>
      </c>
      <c r="P514" s="938"/>
      <c r="Q514" s="934"/>
      <c r="R514" s="934"/>
      <c r="S514" s="934"/>
      <c r="T514" s="935"/>
      <c r="U514" s="685"/>
    </row>
    <row r="515" spans="1:21" ht="22.5" customHeight="1">
      <c r="A515" s="684">
        <v>490</v>
      </c>
      <c r="B515" s="686"/>
      <c r="C515" s="937" t="s">
        <v>2436</v>
      </c>
      <c r="D515" s="938" t="s">
        <v>199</v>
      </c>
      <c r="E515" s="938"/>
      <c r="F515" s="938"/>
      <c r="G515" s="938"/>
      <c r="H515" s="938">
        <v>0</v>
      </c>
      <c r="I515" s="938">
        <v>0</v>
      </c>
      <c r="J515" s="935">
        <v>0</v>
      </c>
      <c r="K515" s="938">
        <v>0</v>
      </c>
      <c r="L515" s="940">
        <v>2</v>
      </c>
      <c r="M515" s="939">
        <v>18000</v>
      </c>
      <c r="N515" s="936">
        <f t="shared" si="13"/>
        <v>36000</v>
      </c>
      <c r="O515" s="940">
        <v>2</v>
      </c>
      <c r="P515" s="938"/>
      <c r="Q515" s="934"/>
      <c r="R515" s="934"/>
      <c r="S515" s="934"/>
      <c r="T515" s="935"/>
      <c r="U515" s="685"/>
    </row>
    <row r="516" spans="1:21" ht="22.5" customHeight="1">
      <c r="A516" s="684">
        <v>491</v>
      </c>
      <c r="B516" s="686"/>
      <c r="C516" s="937" t="s">
        <v>2437</v>
      </c>
      <c r="D516" s="938" t="s">
        <v>199</v>
      </c>
      <c r="E516" s="938"/>
      <c r="F516" s="938"/>
      <c r="G516" s="938"/>
      <c r="H516" s="938">
        <v>0</v>
      </c>
      <c r="I516" s="938">
        <v>0</v>
      </c>
      <c r="J516" s="935">
        <v>0</v>
      </c>
      <c r="K516" s="938">
        <v>0</v>
      </c>
      <c r="L516" s="940">
        <v>2</v>
      </c>
      <c r="M516" s="939">
        <v>18000</v>
      </c>
      <c r="N516" s="936">
        <f t="shared" si="13"/>
        <v>36000</v>
      </c>
      <c r="O516" s="940">
        <v>2</v>
      </c>
      <c r="P516" s="938"/>
      <c r="Q516" s="934"/>
      <c r="R516" s="934"/>
      <c r="S516" s="934"/>
      <c r="T516" s="935"/>
      <c r="U516" s="685"/>
    </row>
    <row r="517" spans="1:21" ht="22.5" customHeight="1">
      <c r="A517" s="684">
        <v>492</v>
      </c>
      <c r="B517" s="686"/>
      <c r="C517" s="937" t="s">
        <v>2438</v>
      </c>
      <c r="D517" s="938" t="s">
        <v>199</v>
      </c>
      <c r="E517" s="938"/>
      <c r="F517" s="938"/>
      <c r="G517" s="938"/>
      <c r="H517" s="938">
        <v>0</v>
      </c>
      <c r="I517" s="938">
        <v>0</v>
      </c>
      <c r="J517" s="935">
        <v>0</v>
      </c>
      <c r="K517" s="938">
        <v>0</v>
      </c>
      <c r="L517" s="940">
        <v>2</v>
      </c>
      <c r="M517" s="939">
        <v>18000</v>
      </c>
      <c r="N517" s="936">
        <f t="shared" si="13"/>
        <v>36000</v>
      </c>
      <c r="O517" s="940">
        <v>2</v>
      </c>
      <c r="P517" s="938"/>
      <c r="Q517" s="934"/>
      <c r="R517" s="934"/>
      <c r="S517" s="934"/>
      <c r="T517" s="935"/>
      <c r="U517" s="685"/>
    </row>
    <row r="518" spans="1:21" ht="22.5" customHeight="1">
      <c r="A518" s="684">
        <v>493</v>
      </c>
      <c r="B518" s="686"/>
      <c r="C518" s="937" t="s">
        <v>2439</v>
      </c>
      <c r="D518" s="938" t="s">
        <v>199</v>
      </c>
      <c r="E518" s="938"/>
      <c r="F518" s="938"/>
      <c r="G518" s="938"/>
      <c r="H518" s="938">
        <v>0</v>
      </c>
      <c r="I518" s="938">
        <v>0</v>
      </c>
      <c r="J518" s="935">
        <v>0</v>
      </c>
      <c r="K518" s="938">
        <v>0</v>
      </c>
      <c r="L518" s="940">
        <v>2</v>
      </c>
      <c r="M518" s="939">
        <v>26000</v>
      </c>
      <c r="N518" s="936">
        <f t="shared" si="13"/>
        <v>52000</v>
      </c>
      <c r="O518" s="940">
        <v>2</v>
      </c>
      <c r="P518" s="938"/>
      <c r="Q518" s="934"/>
      <c r="R518" s="934"/>
      <c r="S518" s="934"/>
      <c r="T518" s="935"/>
      <c r="U518" s="685"/>
    </row>
    <row r="519" spans="1:21" ht="22.5" customHeight="1">
      <c r="A519" s="684">
        <v>494</v>
      </c>
      <c r="B519" s="686"/>
      <c r="C519" s="937" t="s">
        <v>2440</v>
      </c>
      <c r="D519" s="938" t="s">
        <v>199</v>
      </c>
      <c r="E519" s="938"/>
      <c r="F519" s="938"/>
      <c r="G519" s="938"/>
      <c r="H519" s="938">
        <v>0</v>
      </c>
      <c r="I519" s="938">
        <v>0</v>
      </c>
      <c r="J519" s="935">
        <v>0</v>
      </c>
      <c r="K519" s="938">
        <v>0</v>
      </c>
      <c r="L519" s="940">
        <v>2</v>
      </c>
      <c r="M519" s="939">
        <v>4000</v>
      </c>
      <c r="N519" s="936">
        <f t="shared" si="13"/>
        <v>8000</v>
      </c>
      <c r="O519" s="940">
        <v>2</v>
      </c>
      <c r="P519" s="938"/>
      <c r="Q519" s="934"/>
      <c r="R519" s="934"/>
      <c r="S519" s="934"/>
      <c r="T519" s="935"/>
      <c r="U519" s="685"/>
    </row>
    <row r="520" spans="1:21" ht="22.5" customHeight="1">
      <c r="A520" s="684">
        <v>495</v>
      </c>
      <c r="B520" s="686"/>
      <c r="C520" s="937" t="s">
        <v>2441</v>
      </c>
      <c r="D520" s="938" t="s">
        <v>199</v>
      </c>
      <c r="E520" s="938"/>
      <c r="F520" s="938"/>
      <c r="G520" s="938"/>
      <c r="H520" s="938">
        <v>0</v>
      </c>
      <c r="I520" s="938">
        <v>0</v>
      </c>
      <c r="J520" s="935">
        <v>0</v>
      </c>
      <c r="K520" s="938">
        <v>0</v>
      </c>
      <c r="L520" s="940">
        <v>2</v>
      </c>
      <c r="M520" s="939">
        <v>6500</v>
      </c>
      <c r="N520" s="936">
        <f t="shared" si="13"/>
        <v>13000</v>
      </c>
      <c r="O520" s="940">
        <v>2</v>
      </c>
      <c r="P520" s="938"/>
      <c r="Q520" s="934"/>
      <c r="R520" s="934"/>
      <c r="S520" s="934"/>
      <c r="T520" s="935"/>
      <c r="U520" s="685"/>
    </row>
    <row r="521" spans="1:21" ht="22.5" customHeight="1">
      <c r="A521" s="684">
        <v>496</v>
      </c>
      <c r="B521" s="686"/>
      <c r="C521" s="937" t="s">
        <v>2442</v>
      </c>
      <c r="D521" s="938" t="s">
        <v>199</v>
      </c>
      <c r="E521" s="938"/>
      <c r="F521" s="938"/>
      <c r="G521" s="938"/>
      <c r="H521" s="938">
        <v>0</v>
      </c>
      <c r="I521" s="938">
        <v>0</v>
      </c>
      <c r="J521" s="935">
        <v>0</v>
      </c>
      <c r="K521" s="938">
        <v>0</v>
      </c>
      <c r="L521" s="940">
        <v>2</v>
      </c>
      <c r="M521" s="939">
        <v>23000</v>
      </c>
      <c r="N521" s="936">
        <f t="shared" si="13"/>
        <v>46000</v>
      </c>
      <c r="O521" s="940">
        <v>2</v>
      </c>
      <c r="P521" s="938"/>
      <c r="Q521" s="934"/>
      <c r="R521" s="934"/>
      <c r="S521" s="934"/>
      <c r="T521" s="935"/>
      <c r="U521" s="685"/>
    </row>
    <row r="522" spans="1:21" ht="22.5" customHeight="1">
      <c r="A522" s="684">
        <v>497</v>
      </c>
      <c r="B522" s="686"/>
      <c r="C522" s="937" t="s">
        <v>2443</v>
      </c>
      <c r="D522" s="938" t="s">
        <v>199</v>
      </c>
      <c r="E522" s="938"/>
      <c r="F522" s="938"/>
      <c r="G522" s="938"/>
      <c r="H522" s="938">
        <v>0</v>
      </c>
      <c r="I522" s="938">
        <v>0</v>
      </c>
      <c r="J522" s="935">
        <v>0</v>
      </c>
      <c r="K522" s="938">
        <v>0</v>
      </c>
      <c r="L522" s="940">
        <v>2</v>
      </c>
      <c r="M522" s="939">
        <v>23000</v>
      </c>
      <c r="N522" s="936">
        <f t="shared" si="13"/>
        <v>46000</v>
      </c>
      <c r="O522" s="940">
        <v>2</v>
      </c>
      <c r="P522" s="938"/>
      <c r="Q522" s="934"/>
      <c r="R522" s="934"/>
      <c r="S522" s="934"/>
      <c r="T522" s="935"/>
      <c r="U522" s="685"/>
    </row>
    <row r="523" spans="1:21" ht="22.5" customHeight="1">
      <c r="A523" s="684">
        <v>498</v>
      </c>
      <c r="B523" s="686"/>
      <c r="C523" s="937" t="s">
        <v>2444</v>
      </c>
      <c r="D523" s="938" t="s">
        <v>199</v>
      </c>
      <c r="E523" s="938"/>
      <c r="F523" s="938"/>
      <c r="G523" s="938"/>
      <c r="H523" s="938">
        <v>0</v>
      </c>
      <c r="I523" s="938">
        <v>0</v>
      </c>
      <c r="J523" s="935">
        <v>0</v>
      </c>
      <c r="K523" s="938">
        <v>0</v>
      </c>
      <c r="L523" s="940">
        <v>2</v>
      </c>
      <c r="M523" s="939">
        <v>23000</v>
      </c>
      <c r="N523" s="936">
        <f t="shared" si="13"/>
        <v>46000</v>
      </c>
      <c r="O523" s="940">
        <v>2</v>
      </c>
      <c r="P523" s="938"/>
      <c r="Q523" s="934"/>
      <c r="R523" s="934"/>
      <c r="S523" s="934"/>
      <c r="T523" s="935"/>
      <c r="U523" s="685"/>
    </row>
    <row r="524" spans="1:21" ht="22.5" customHeight="1">
      <c r="A524" s="684"/>
      <c r="B524" s="686"/>
      <c r="C524" s="933" t="s">
        <v>2445</v>
      </c>
      <c r="D524" s="938"/>
      <c r="E524" s="938"/>
      <c r="F524" s="938"/>
      <c r="G524" s="938"/>
      <c r="H524" s="938"/>
      <c r="I524" s="938"/>
      <c r="J524" s="935"/>
      <c r="K524" s="938"/>
      <c r="L524" s="940"/>
      <c r="M524" s="939"/>
      <c r="N524" s="936">
        <f t="shared" si="13"/>
        <v>0</v>
      </c>
      <c r="O524" s="940"/>
      <c r="P524" s="938"/>
      <c r="Q524" s="934"/>
      <c r="R524" s="934"/>
      <c r="S524" s="934"/>
      <c r="T524" s="935"/>
      <c r="U524" s="685"/>
    </row>
    <row r="525" spans="1:21" ht="22.5" customHeight="1">
      <c r="A525" s="684">
        <v>499</v>
      </c>
      <c r="B525" s="686"/>
      <c r="C525" s="937" t="s">
        <v>2446</v>
      </c>
      <c r="D525" s="938"/>
      <c r="E525" s="938"/>
      <c r="F525" s="938"/>
      <c r="G525" s="938"/>
      <c r="H525" s="938">
        <v>0</v>
      </c>
      <c r="I525" s="938">
        <v>0</v>
      </c>
      <c r="J525" s="935">
        <v>0</v>
      </c>
      <c r="K525" s="938">
        <v>0</v>
      </c>
      <c r="L525" s="940">
        <v>2</v>
      </c>
      <c r="M525" s="939">
        <v>25000</v>
      </c>
      <c r="N525" s="936">
        <f t="shared" si="13"/>
        <v>50000</v>
      </c>
      <c r="O525" s="940">
        <v>2</v>
      </c>
      <c r="P525" s="938"/>
      <c r="Q525" s="934"/>
      <c r="R525" s="934"/>
      <c r="S525" s="934"/>
      <c r="T525" s="935"/>
      <c r="U525" s="685"/>
    </row>
    <row r="526" spans="1:21" ht="22.5" customHeight="1">
      <c r="A526" s="684">
        <v>500</v>
      </c>
      <c r="B526" s="686"/>
      <c r="C526" s="937" t="s">
        <v>2447</v>
      </c>
      <c r="D526" s="938"/>
      <c r="E526" s="938"/>
      <c r="F526" s="938"/>
      <c r="G526" s="938"/>
      <c r="H526" s="938">
        <v>0</v>
      </c>
      <c r="I526" s="938">
        <v>0</v>
      </c>
      <c r="J526" s="935">
        <v>0</v>
      </c>
      <c r="K526" s="938">
        <v>0</v>
      </c>
      <c r="L526" s="940">
        <v>2</v>
      </c>
      <c r="M526" s="939">
        <v>15000</v>
      </c>
      <c r="N526" s="936">
        <f t="shared" si="13"/>
        <v>30000</v>
      </c>
      <c r="O526" s="940">
        <v>2</v>
      </c>
      <c r="P526" s="938"/>
      <c r="Q526" s="934"/>
      <c r="R526" s="934"/>
      <c r="S526" s="934"/>
      <c r="T526" s="935"/>
      <c r="U526" s="685"/>
    </row>
    <row r="527" spans="1:21" ht="22.5" customHeight="1">
      <c r="A527" s="684">
        <v>501</v>
      </c>
      <c r="B527" s="686"/>
      <c r="C527" s="937" t="s">
        <v>2448</v>
      </c>
      <c r="D527" s="938"/>
      <c r="E527" s="938"/>
      <c r="F527" s="938"/>
      <c r="G527" s="938"/>
      <c r="H527" s="938">
        <v>0</v>
      </c>
      <c r="I527" s="938">
        <v>0</v>
      </c>
      <c r="J527" s="935">
        <v>0</v>
      </c>
      <c r="K527" s="938">
        <v>0</v>
      </c>
      <c r="L527" s="940">
        <v>2</v>
      </c>
      <c r="M527" s="939">
        <v>7800</v>
      </c>
      <c r="N527" s="936">
        <f t="shared" si="13"/>
        <v>15600</v>
      </c>
      <c r="O527" s="940">
        <v>2</v>
      </c>
      <c r="P527" s="938"/>
      <c r="Q527" s="934"/>
      <c r="R527" s="934"/>
      <c r="S527" s="934"/>
      <c r="T527" s="935"/>
      <c r="U527" s="685"/>
    </row>
    <row r="528" spans="1:21" ht="22.5" customHeight="1">
      <c r="A528" s="684">
        <v>502</v>
      </c>
      <c r="B528" s="686"/>
      <c r="C528" s="937" t="s">
        <v>2449</v>
      </c>
      <c r="D528" s="938"/>
      <c r="E528" s="938"/>
      <c r="F528" s="938"/>
      <c r="G528" s="938"/>
      <c r="H528" s="938">
        <v>0</v>
      </c>
      <c r="I528" s="938">
        <v>0</v>
      </c>
      <c r="J528" s="935">
        <v>0</v>
      </c>
      <c r="K528" s="938">
        <v>0</v>
      </c>
      <c r="L528" s="940">
        <v>1</v>
      </c>
      <c r="M528" s="939">
        <v>30000</v>
      </c>
      <c r="N528" s="936">
        <f t="shared" si="13"/>
        <v>30000</v>
      </c>
      <c r="O528" s="940">
        <v>1</v>
      </c>
      <c r="P528" s="938"/>
      <c r="Q528" s="934"/>
      <c r="R528" s="934"/>
      <c r="S528" s="934"/>
      <c r="T528" s="935"/>
      <c r="U528" s="685"/>
    </row>
    <row r="529" spans="1:21" ht="22.5" customHeight="1">
      <c r="A529" s="684">
        <v>503</v>
      </c>
      <c r="B529" s="686"/>
      <c r="C529" s="937" t="s">
        <v>2450</v>
      </c>
      <c r="D529" s="938"/>
      <c r="E529" s="938"/>
      <c r="F529" s="938"/>
      <c r="G529" s="938"/>
      <c r="H529" s="938">
        <v>0</v>
      </c>
      <c r="I529" s="938">
        <v>0</v>
      </c>
      <c r="J529" s="935">
        <v>0</v>
      </c>
      <c r="K529" s="938">
        <v>0</v>
      </c>
      <c r="L529" s="940">
        <v>1</v>
      </c>
      <c r="M529" s="939">
        <v>40000</v>
      </c>
      <c r="N529" s="936">
        <f t="shared" si="13"/>
        <v>40000</v>
      </c>
      <c r="O529" s="940">
        <v>1</v>
      </c>
      <c r="P529" s="938"/>
      <c r="Q529" s="934"/>
      <c r="R529" s="934"/>
      <c r="S529" s="934"/>
      <c r="T529" s="935"/>
      <c r="U529" s="685"/>
    </row>
    <row r="530" spans="1:21" ht="22.5" customHeight="1">
      <c r="A530" s="684">
        <v>504</v>
      </c>
      <c r="B530" s="686"/>
      <c r="C530" s="937" t="s">
        <v>2451</v>
      </c>
      <c r="D530" s="938"/>
      <c r="E530" s="938"/>
      <c r="F530" s="938"/>
      <c r="G530" s="938"/>
      <c r="H530" s="938">
        <v>0</v>
      </c>
      <c r="I530" s="938">
        <v>0</v>
      </c>
      <c r="J530" s="935">
        <v>0</v>
      </c>
      <c r="K530" s="938">
        <v>0</v>
      </c>
      <c r="L530" s="940">
        <v>4</v>
      </c>
      <c r="M530" s="939">
        <v>7000</v>
      </c>
      <c r="N530" s="936">
        <f t="shared" si="13"/>
        <v>28000</v>
      </c>
      <c r="O530" s="940">
        <v>4</v>
      </c>
      <c r="P530" s="938"/>
      <c r="Q530" s="934"/>
      <c r="R530" s="934"/>
      <c r="S530" s="934"/>
      <c r="T530" s="935"/>
      <c r="U530" s="685"/>
    </row>
    <row r="531" spans="1:21" ht="22.5" customHeight="1">
      <c r="A531" s="684">
        <v>505</v>
      </c>
      <c r="B531" s="686"/>
      <c r="C531" s="937" t="s">
        <v>2452</v>
      </c>
      <c r="D531" s="938"/>
      <c r="E531" s="938"/>
      <c r="F531" s="938"/>
      <c r="G531" s="938"/>
      <c r="H531" s="938">
        <v>0</v>
      </c>
      <c r="I531" s="938">
        <v>0</v>
      </c>
      <c r="J531" s="935">
        <v>0</v>
      </c>
      <c r="K531" s="938">
        <v>0</v>
      </c>
      <c r="L531" s="940">
        <v>2</v>
      </c>
      <c r="M531" s="939">
        <v>4000</v>
      </c>
      <c r="N531" s="936">
        <f t="shared" si="13"/>
        <v>8000</v>
      </c>
      <c r="O531" s="940">
        <v>2</v>
      </c>
      <c r="P531" s="938"/>
      <c r="Q531" s="934"/>
      <c r="R531" s="934"/>
      <c r="S531" s="934"/>
      <c r="T531" s="935"/>
      <c r="U531" s="685"/>
    </row>
    <row r="532" spans="1:21" ht="22.5" customHeight="1">
      <c r="A532" s="684">
        <v>506</v>
      </c>
      <c r="B532" s="686"/>
      <c r="C532" s="941" t="s">
        <v>2453</v>
      </c>
      <c r="D532" s="938"/>
      <c r="E532" s="938"/>
      <c r="F532" s="938"/>
      <c r="G532" s="938"/>
      <c r="H532" s="938"/>
      <c r="I532" s="938">
        <v>0</v>
      </c>
      <c r="J532" s="935">
        <v>0</v>
      </c>
      <c r="K532" s="938">
        <v>0</v>
      </c>
      <c r="L532" s="940">
        <v>6</v>
      </c>
      <c r="M532" s="939">
        <v>1800</v>
      </c>
      <c r="N532" s="936">
        <f t="shared" si="13"/>
        <v>10800</v>
      </c>
      <c r="O532" s="940">
        <v>6</v>
      </c>
      <c r="P532" s="938"/>
      <c r="Q532" s="934"/>
      <c r="R532" s="934"/>
      <c r="S532" s="934"/>
      <c r="T532" s="935"/>
      <c r="U532" s="685"/>
    </row>
    <row r="533" spans="1:21" ht="22.5" customHeight="1">
      <c r="A533" s="684"/>
      <c r="B533" s="686"/>
      <c r="C533" s="933" t="s">
        <v>2454</v>
      </c>
      <c r="D533" s="938"/>
      <c r="E533" s="938"/>
      <c r="F533" s="938"/>
      <c r="G533" s="938"/>
      <c r="H533" s="938"/>
      <c r="I533" s="938"/>
      <c r="J533" s="935"/>
      <c r="K533" s="938"/>
      <c r="L533" s="940"/>
      <c r="M533" s="939"/>
      <c r="N533" s="936"/>
      <c r="O533" s="940"/>
      <c r="P533" s="938"/>
      <c r="Q533" s="934"/>
      <c r="R533" s="934"/>
      <c r="S533" s="934"/>
      <c r="T533" s="935"/>
      <c r="U533" s="685"/>
    </row>
    <row r="534" spans="1:21" ht="22.5" customHeight="1">
      <c r="A534" s="684">
        <v>507</v>
      </c>
      <c r="B534" s="686"/>
      <c r="C534" s="937" t="s">
        <v>2455</v>
      </c>
      <c r="D534" s="938"/>
      <c r="E534" s="938"/>
      <c r="F534" s="938"/>
      <c r="G534" s="938"/>
      <c r="H534" s="938"/>
      <c r="I534" s="938">
        <v>0</v>
      </c>
      <c r="J534" s="935">
        <v>0</v>
      </c>
      <c r="K534" s="938">
        <v>0</v>
      </c>
      <c r="L534" s="940">
        <v>2</v>
      </c>
      <c r="M534" s="939">
        <v>15000</v>
      </c>
      <c r="N534" s="936">
        <f t="shared" ref="N534:N549" si="14">L534*M534</f>
        <v>30000</v>
      </c>
      <c r="O534" s="940">
        <v>2</v>
      </c>
      <c r="P534" s="938"/>
      <c r="Q534" s="934"/>
      <c r="R534" s="934"/>
      <c r="S534" s="934"/>
      <c r="T534" s="935"/>
      <c r="U534" s="685"/>
    </row>
    <row r="535" spans="1:21" ht="22.5" customHeight="1">
      <c r="A535" s="684">
        <v>508</v>
      </c>
      <c r="B535" s="686"/>
      <c r="C535" s="937" t="s">
        <v>2456</v>
      </c>
      <c r="D535" s="938"/>
      <c r="E535" s="938"/>
      <c r="F535" s="938"/>
      <c r="G535" s="938"/>
      <c r="H535" s="938"/>
      <c r="I535" s="938">
        <v>0</v>
      </c>
      <c r="J535" s="935">
        <v>0</v>
      </c>
      <c r="K535" s="938">
        <v>0</v>
      </c>
      <c r="L535" s="940">
        <v>5</v>
      </c>
      <c r="M535" s="939">
        <v>2900</v>
      </c>
      <c r="N535" s="936">
        <f t="shared" si="14"/>
        <v>14500</v>
      </c>
      <c r="O535" s="940">
        <v>5</v>
      </c>
      <c r="P535" s="938"/>
      <c r="Q535" s="934"/>
      <c r="R535" s="934"/>
      <c r="S535" s="934"/>
      <c r="T535" s="935"/>
      <c r="U535" s="685"/>
    </row>
    <row r="536" spans="1:21" ht="22.5" customHeight="1">
      <c r="A536" s="684">
        <v>509</v>
      </c>
      <c r="B536" s="686"/>
      <c r="C536" s="937" t="s">
        <v>2457</v>
      </c>
      <c r="D536" s="938"/>
      <c r="E536" s="938"/>
      <c r="F536" s="938"/>
      <c r="G536" s="938"/>
      <c r="H536" s="938"/>
      <c r="I536" s="938">
        <v>0</v>
      </c>
      <c r="J536" s="935">
        <v>0</v>
      </c>
      <c r="K536" s="938">
        <v>0</v>
      </c>
      <c r="L536" s="940">
        <v>1</v>
      </c>
      <c r="M536" s="939">
        <v>35000</v>
      </c>
      <c r="N536" s="936">
        <f t="shared" si="14"/>
        <v>35000</v>
      </c>
      <c r="O536" s="940">
        <v>1</v>
      </c>
      <c r="P536" s="938"/>
      <c r="Q536" s="934"/>
      <c r="R536" s="934"/>
      <c r="S536" s="934"/>
      <c r="T536" s="935"/>
      <c r="U536" s="685"/>
    </row>
    <row r="537" spans="1:21" ht="22.5" customHeight="1">
      <c r="A537" s="684">
        <v>510</v>
      </c>
      <c r="B537" s="686"/>
      <c r="C537" s="937" t="s">
        <v>2458</v>
      </c>
      <c r="D537" s="938"/>
      <c r="E537" s="938"/>
      <c r="F537" s="938"/>
      <c r="G537" s="938"/>
      <c r="H537" s="938"/>
      <c r="I537" s="938">
        <v>0</v>
      </c>
      <c r="J537" s="935">
        <v>0</v>
      </c>
      <c r="K537" s="938">
        <v>0</v>
      </c>
      <c r="L537" s="940">
        <v>1</v>
      </c>
      <c r="M537" s="939">
        <v>35000</v>
      </c>
      <c r="N537" s="936">
        <f t="shared" si="14"/>
        <v>35000</v>
      </c>
      <c r="O537" s="940">
        <v>1</v>
      </c>
      <c r="P537" s="938"/>
      <c r="Q537" s="934"/>
      <c r="R537" s="934"/>
      <c r="S537" s="934"/>
      <c r="T537" s="935"/>
      <c r="U537" s="685"/>
    </row>
    <row r="538" spans="1:21" ht="22.5" customHeight="1">
      <c r="A538" s="684">
        <v>511</v>
      </c>
      <c r="B538" s="686"/>
      <c r="C538" s="937" t="s">
        <v>2459</v>
      </c>
      <c r="D538" s="938"/>
      <c r="E538" s="938"/>
      <c r="F538" s="938"/>
      <c r="G538" s="938"/>
      <c r="H538" s="938"/>
      <c r="I538" s="938">
        <v>0</v>
      </c>
      <c r="J538" s="935">
        <v>0</v>
      </c>
      <c r="K538" s="938">
        <v>0</v>
      </c>
      <c r="L538" s="940">
        <v>1</v>
      </c>
      <c r="M538" s="939">
        <v>16000</v>
      </c>
      <c r="N538" s="936">
        <f t="shared" si="14"/>
        <v>16000</v>
      </c>
      <c r="O538" s="940">
        <v>1</v>
      </c>
      <c r="P538" s="938"/>
      <c r="Q538" s="934"/>
      <c r="R538" s="934"/>
      <c r="S538" s="934"/>
      <c r="T538" s="935"/>
      <c r="U538" s="685"/>
    </row>
    <row r="539" spans="1:21" ht="22.5" customHeight="1">
      <c r="A539" s="684">
        <v>512</v>
      </c>
      <c r="B539" s="686"/>
      <c r="C539" s="937" t="s">
        <v>2460</v>
      </c>
      <c r="D539" s="938"/>
      <c r="E539" s="938"/>
      <c r="F539" s="938"/>
      <c r="G539" s="938"/>
      <c r="H539" s="938"/>
      <c r="I539" s="938">
        <v>0</v>
      </c>
      <c r="J539" s="935">
        <v>0</v>
      </c>
      <c r="K539" s="938">
        <v>0</v>
      </c>
      <c r="L539" s="940">
        <v>1</v>
      </c>
      <c r="M539" s="939">
        <v>40000</v>
      </c>
      <c r="N539" s="936">
        <f t="shared" si="14"/>
        <v>40000</v>
      </c>
      <c r="O539" s="940">
        <v>1</v>
      </c>
      <c r="P539" s="938"/>
      <c r="Q539" s="934"/>
      <c r="R539" s="934"/>
      <c r="S539" s="934"/>
      <c r="T539" s="935"/>
      <c r="U539" s="685"/>
    </row>
    <row r="540" spans="1:21" ht="22.5" customHeight="1">
      <c r="A540" s="684">
        <v>513</v>
      </c>
      <c r="B540" s="686"/>
      <c r="C540" s="937" t="s">
        <v>2461</v>
      </c>
      <c r="D540" s="938"/>
      <c r="E540" s="938"/>
      <c r="F540" s="938"/>
      <c r="G540" s="938"/>
      <c r="H540" s="938"/>
      <c r="I540" s="938">
        <v>0</v>
      </c>
      <c r="J540" s="935">
        <v>0</v>
      </c>
      <c r="K540" s="938">
        <v>0</v>
      </c>
      <c r="L540" s="940">
        <v>1</v>
      </c>
      <c r="M540" s="939">
        <v>40000</v>
      </c>
      <c r="N540" s="936">
        <f t="shared" si="14"/>
        <v>40000</v>
      </c>
      <c r="O540" s="940">
        <v>1</v>
      </c>
      <c r="P540" s="938"/>
      <c r="Q540" s="934"/>
      <c r="R540" s="934"/>
      <c r="S540" s="934"/>
      <c r="T540" s="935"/>
      <c r="U540" s="685"/>
    </row>
    <row r="541" spans="1:21" ht="22.5" customHeight="1">
      <c r="A541" s="684">
        <v>514</v>
      </c>
      <c r="B541" s="686"/>
      <c r="C541" s="937" t="s">
        <v>2462</v>
      </c>
      <c r="D541" s="938"/>
      <c r="E541" s="938"/>
      <c r="F541" s="938"/>
      <c r="G541" s="938"/>
      <c r="H541" s="938"/>
      <c r="I541" s="938">
        <v>0</v>
      </c>
      <c r="J541" s="935">
        <v>0</v>
      </c>
      <c r="K541" s="938">
        <v>0</v>
      </c>
      <c r="L541" s="940">
        <v>1</v>
      </c>
      <c r="M541" s="939">
        <v>12000</v>
      </c>
      <c r="N541" s="936">
        <f t="shared" si="14"/>
        <v>12000</v>
      </c>
      <c r="O541" s="940">
        <v>1</v>
      </c>
      <c r="P541" s="938"/>
      <c r="Q541" s="934"/>
      <c r="R541" s="934"/>
      <c r="S541" s="934"/>
      <c r="T541" s="935"/>
      <c r="U541" s="685"/>
    </row>
    <row r="542" spans="1:21" ht="22.5" customHeight="1">
      <c r="A542" s="684">
        <v>515</v>
      </c>
      <c r="B542" s="686"/>
      <c r="C542" s="937" t="s">
        <v>2463</v>
      </c>
      <c r="D542" s="938"/>
      <c r="E542" s="938"/>
      <c r="F542" s="938"/>
      <c r="G542" s="938"/>
      <c r="H542" s="938"/>
      <c r="I542" s="938">
        <v>0</v>
      </c>
      <c r="J542" s="935">
        <v>0</v>
      </c>
      <c r="K542" s="938">
        <v>0</v>
      </c>
      <c r="L542" s="940">
        <v>3</v>
      </c>
      <c r="M542" s="939">
        <v>7900</v>
      </c>
      <c r="N542" s="936">
        <f t="shared" si="14"/>
        <v>23700</v>
      </c>
      <c r="O542" s="940">
        <v>3</v>
      </c>
      <c r="P542" s="938"/>
      <c r="Q542" s="934"/>
      <c r="R542" s="934"/>
      <c r="S542" s="934"/>
      <c r="T542" s="935"/>
      <c r="U542" s="685"/>
    </row>
    <row r="543" spans="1:21" ht="22.5" customHeight="1">
      <c r="A543" s="684">
        <v>516</v>
      </c>
      <c r="B543" s="686"/>
      <c r="C543" s="937" t="s">
        <v>2464</v>
      </c>
      <c r="D543" s="938"/>
      <c r="E543" s="938"/>
      <c r="F543" s="938"/>
      <c r="G543" s="938"/>
      <c r="H543" s="938"/>
      <c r="I543" s="938">
        <v>0</v>
      </c>
      <c r="J543" s="935">
        <v>0</v>
      </c>
      <c r="K543" s="938">
        <v>0</v>
      </c>
      <c r="L543" s="940">
        <v>5</v>
      </c>
      <c r="M543" s="939">
        <v>650</v>
      </c>
      <c r="N543" s="936">
        <f t="shared" si="14"/>
        <v>3250</v>
      </c>
      <c r="O543" s="940">
        <v>5</v>
      </c>
      <c r="P543" s="938"/>
      <c r="Q543" s="934"/>
      <c r="R543" s="934"/>
      <c r="S543" s="934"/>
      <c r="T543" s="935"/>
      <c r="U543" s="685"/>
    </row>
    <row r="544" spans="1:21" ht="22.5" customHeight="1">
      <c r="A544" s="684">
        <v>517</v>
      </c>
      <c r="B544" s="686"/>
      <c r="C544" s="937" t="s">
        <v>2465</v>
      </c>
      <c r="D544" s="938"/>
      <c r="E544" s="938"/>
      <c r="F544" s="938"/>
      <c r="G544" s="938"/>
      <c r="H544" s="938"/>
      <c r="I544" s="938">
        <v>0</v>
      </c>
      <c r="J544" s="935">
        <v>0</v>
      </c>
      <c r="K544" s="938">
        <v>0</v>
      </c>
      <c r="L544" s="940">
        <v>1</v>
      </c>
      <c r="M544" s="939">
        <v>15000</v>
      </c>
      <c r="N544" s="936">
        <f t="shared" si="14"/>
        <v>15000</v>
      </c>
      <c r="O544" s="940">
        <v>1</v>
      </c>
      <c r="P544" s="938"/>
      <c r="Q544" s="934"/>
      <c r="R544" s="934"/>
      <c r="S544" s="934"/>
      <c r="T544" s="935"/>
      <c r="U544" s="685"/>
    </row>
    <row r="545" spans="1:21" ht="22.5" customHeight="1">
      <c r="A545" s="684">
        <v>518</v>
      </c>
      <c r="B545" s="686"/>
      <c r="C545" s="937" t="s">
        <v>2466</v>
      </c>
      <c r="D545" s="938"/>
      <c r="E545" s="938"/>
      <c r="F545" s="938"/>
      <c r="G545" s="938"/>
      <c r="H545" s="938"/>
      <c r="I545" s="938">
        <v>0</v>
      </c>
      <c r="J545" s="935">
        <v>0</v>
      </c>
      <c r="K545" s="938">
        <v>0</v>
      </c>
      <c r="L545" s="940">
        <v>1</v>
      </c>
      <c r="M545" s="939">
        <v>26000</v>
      </c>
      <c r="N545" s="936">
        <f t="shared" si="14"/>
        <v>26000</v>
      </c>
      <c r="O545" s="940">
        <v>1</v>
      </c>
      <c r="P545" s="938"/>
      <c r="Q545" s="934"/>
      <c r="R545" s="934"/>
      <c r="S545" s="934"/>
      <c r="T545" s="935"/>
      <c r="U545" s="685"/>
    </row>
    <row r="546" spans="1:21" ht="22.5" customHeight="1">
      <c r="A546" s="684">
        <v>519</v>
      </c>
      <c r="B546" s="686"/>
      <c r="C546" s="937" t="s">
        <v>2467</v>
      </c>
      <c r="D546" s="938"/>
      <c r="E546" s="938"/>
      <c r="F546" s="938"/>
      <c r="G546" s="938"/>
      <c r="H546" s="938"/>
      <c r="I546" s="938">
        <v>0</v>
      </c>
      <c r="J546" s="935">
        <v>0</v>
      </c>
      <c r="K546" s="938">
        <v>0</v>
      </c>
      <c r="L546" s="940">
        <v>3</v>
      </c>
      <c r="M546" s="939">
        <v>8000</v>
      </c>
      <c r="N546" s="936">
        <f t="shared" si="14"/>
        <v>24000</v>
      </c>
      <c r="O546" s="940">
        <v>3</v>
      </c>
      <c r="P546" s="938"/>
      <c r="Q546" s="934"/>
      <c r="R546" s="934"/>
      <c r="S546" s="934"/>
      <c r="T546" s="935"/>
      <c r="U546" s="685"/>
    </row>
    <row r="547" spans="1:21" ht="22.5" customHeight="1">
      <c r="A547" s="684">
        <v>520</v>
      </c>
      <c r="B547" s="686"/>
      <c r="C547" s="937" t="s">
        <v>2468</v>
      </c>
      <c r="D547" s="938"/>
      <c r="E547" s="938"/>
      <c r="F547" s="938"/>
      <c r="G547" s="938"/>
      <c r="H547" s="938"/>
      <c r="I547" s="938">
        <v>0</v>
      </c>
      <c r="J547" s="935">
        <v>0</v>
      </c>
      <c r="K547" s="938">
        <v>0</v>
      </c>
      <c r="L547" s="940">
        <v>10</v>
      </c>
      <c r="M547" s="939">
        <v>1800</v>
      </c>
      <c r="N547" s="936">
        <f t="shared" si="14"/>
        <v>18000</v>
      </c>
      <c r="O547" s="940">
        <v>10</v>
      </c>
      <c r="P547" s="938"/>
      <c r="Q547" s="934"/>
      <c r="R547" s="934"/>
      <c r="S547" s="934"/>
      <c r="T547" s="935"/>
      <c r="U547" s="685"/>
    </row>
    <row r="548" spans="1:21" ht="22.5" customHeight="1">
      <c r="A548" s="684">
        <v>521</v>
      </c>
      <c r="B548" s="686"/>
      <c r="C548" s="937" t="s">
        <v>2469</v>
      </c>
      <c r="D548" s="938"/>
      <c r="E548" s="938"/>
      <c r="F548" s="938"/>
      <c r="G548" s="938"/>
      <c r="H548" s="938"/>
      <c r="I548" s="938">
        <v>0</v>
      </c>
      <c r="J548" s="935">
        <v>0</v>
      </c>
      <c r="K548" s="938">
        <v>0</v>
      </c>
      <c r="L548" s="940">
        <v>3</v>
      </c>
      <c r="M548" s="939">
        <v>2200</v>
      </c>
      <c r="N548" s="936">
        <f t="shared" si="14"/>
        <v>6600</v>
      </c>
      <c r="O548" s="940">
        <v>3</v>
      </c>
      <c r="P548" s="938"/>
      <c r="Q548" s="934"/>
      <c r="R548" s="934"/>
      <c r="S548" s="934"/>
      <c r="T548" s="935"/>
      <c r="U548" s="685"/>
    </row>
    <row r="549" spans="1:21" ht="22.5" customHeight="1">
      <c r="A549" s="684">
        <v>522</v>
      </c>
      <c r="B549" s="686"/>
      <c r="C549" s="937" t="s">
        <v>2470</v>
      </c>
      <c r="D549" s="938"/>
      <c r="E549" s="938"/>
      <c r="F549" s="938"/>
      <c r="G549" s="938"/>
      <c r="H549" s="938"/>
      <c r="I549" s="938">
        <v>0</v>
      </c>
      <c r="J549" s="935">
        <v>0</v>
      </c>
      <c r="K549" s="938">
        <v>0</v>
      </c>
      <c r="L549" s="940">
        <v>2</v>
      </c>
      <c r="M549" s="939">
        <v>13200</v>
      </c>
      <c r="N549" s="936">
        <f t="shared" si="14"/>
        <v>26400</v>
      </c>
      <c r="O549" s="940">
        <v>2</v>
      </c>
      <c r="P549" s="938"/>
      <c r="Q549" s="934"/>
      <c r="R549" s="934"/>
      <c r="S549" s="934"/>
      <c r="T549" s="935"/>
      <c r="U549" s="685"/>
    </row>
    <row r="550" spans="1:21" ht="22.5" customHeight="1">
      <c r="A550" s="684"/>
      <c r="B550" s="686"/>
      <c r="C550" s="933" t="s">
        <v>2471</v>
      </c>
      <c r="D550" s="938"/>
      <c r="E550" s="938"/>
      <c r="F550" s="938"/>
      <c r="G550" s="938"/>
      <c r="H550" s="938"/>
      <c r="I550" s="938"/>
      <c r="J550" s="935"/>
      <c r="K550" s="938"/>
      <c r="L550" s="940"/>
      <c r="M550" s="939"/>
      <c r="N550" s="936"/>
      <c r="O550" s="940"/>
      <c r="P550" s="934"/>
      <c r="Q550" s="934"/>
      <c r="R550" s="934"/>
      <c r="S550" s="934"/>
      <c r="T550" s="935"/>
      <c r="U550" s="685"/>
    </row>
    <row r="551" spans="1:21" ht="22.5" customHeight="1">
      <c r="A551" s="684">
        <v>523</v>
      </c>
      <c r="B551" s="683"/>
      <c r="C551" s="941" t="s">
        <v>2472</v>
      </c>
      <c r="D551" s="938" t="s">
        <v>199</v>
      </c>
      <c r="E551" s="938"/>
      <c r="F551" s="938"/>
      <c r="G551" s="938"/>
      <c r="H551" s="938"/>
      <c r="I551" s="938">
        <v>10</v>
      </c>
      <c r="J551" s="935">
        <v>10</v>
      </c>
      <c r="K551" s="938">
        <v>0</v>
      </c>
      <c r="L551" s="940">
        <v>5</v>
      </c>
      <c r="M551" s="939">
        <v>3500</v>
      </c>
      <c r="N551" s="936">
        <f t="shared" ref="N551:N568" si="15">L551*M551</f>
        <v>17500</v>
      </c>
      <c r="O551" s="940">
        <v>5</v>
      </c>
      <c r="P551" s="938"/>
      <c r="Q551" s="934"/>
      <c r="R551" s="934"/>
      <c r="S551" s="934"/>
      <c r="T551" s="935"/>
      <c r="U551" s="685"/>
    </row>
    <row r="552" spans="1:21" ht="22.5" customHeight="1">
      <c r="A552" s="684">
        <v>524</v>
      </c>
      <c r="B552" s="686"/>
      <c r="C552" s="937" t="s">
        <v>2473</v>
      </c>
      <c r="D552" s="938" t="s">
        <v>46</v>
      </c>
      <c r="E552" s="938"/>
      <c r="F552" s="938"/>
      <c r="G552" s="938">
        <v>3</v>
      </c>
      <c r="H552" s="938">
        <v>2</v>
      </c>
      <c r="I552" s="938">
        <v>0</v>
      </c>
      <c r="J552" s="935">
        <v>0</v>
      </c>
      <c r="K552" s="938">
        <v>0</v>
      </c>
      <c r="L552" s="940">
        <v>5</v>
      </c>
      <c r="M552" s="939">
        <v>600</v>
      </c>
      <c r="N552" s="936">
        <f t="shared" si="15"/>
        <v>3000</v>
      </c>
      <c r="O552" s="940">
        <v>5</v>
      </c>
      <c r="P552" s="938"/>
      <c r="Q552" s="934"/>
      <c r="R552" s="934"/>
      <c r="S552" s="934"/>
      <c r="T552" s="935"/>
      <c r="U552" s="685"/>
    </row>
    <row r="553" spans="1:21" ht="22.5" customHeight="1">
      <c r="A553" s="684">
        <v>525</v>
      </c>
      <c r="B553" s="686"/>
      <c r="C553" s="937" t="s">
        <v>2474</v>
      </c>
      <c r="D553" s="938" t="s">
        <v>46</v>
      </c>
      <c r="E553" s="938"/>
      <c r="F553" s="938"/>
      <c r="G553" s="938">
        <v>3</v>
      </c>
      <c r="H553" s="938">
        <v>2</v>
      </c>
      <c r="I553" s="938">
        <v>0</v>
      </c>
      <c r="J553" s="935">
        <v>0</v>
      </c>
      <c r="K553" s="938">
        <v>0</v>
      </c>
      <c r="L553" s="940">
        <v>5</v>
      </c>
      <c r="M553" s="939">
        <v>650</v>
      </c>
      <c r="N553" s="936">
        <f t="shared" si="15"/>
        <v>3250</v>
      </c>
      <c r="O553" s="940">
        <v>5</v>
      </c>
      <c r="P553" s="938"/>
      <c r="Q553" s="934"/>
      <c r="R553" s="934"/>
      <c r="S553" s="934"/>
      <c r="T553" s="935"/>
      <c r="U553" s="685"/>
    </row>
    <row r="554" spans="1:21" ht="22.5" customHeight="1">
      <c r="A554" s="684">
        <v>526</v>
      </c>
      <c r="B554" s="686"/>
      <c r="C554" s="937" t="s">
        <v>2475</v>
      </c>
      <c r="D554" s="938" t="s">
        <v>46</v>
      </c>
      <c r="E554" s="938"/>
      <c r="F554" s="938"/>
      <c r="G554" s="938">
        <v>0</v>
      </c>
      <c r="H554" s="938">
        <v>2</v>
      </c>
      <c r="I554" s="938">
        <v>0</v>
      </c>
      <c r="J554" s="935">
        <v>0</v>
      </c>
      <c r="K554" s="938">
        <v>0</v>
      </c>
      <c r="L554" s="940">
        <v>5</v>
      </c>
      <c r="M554" s="939">
        <v>850</v>
      </c>
      <c r="N554" s="936">
        <f t="shared" si="15"/>
        <v>4250</v>
      </c>
      <c r="O554" s="940">
        <v>5</v>
      </c>
      <c r="P554" s="938"/>
      <c r="Q554" s="934"/>
      <c r="R554" s="934"/>
      <c r="S554" s="934"/>
      <c r="T554" s="935"/>
      <c r="U554" s="685"/>
    </row>
    <row r="555" spans="1:21" ht="22.5" customHeight="1">
      <c r="A555" s="684">
        <v>527</v>
      </c>
      <c r="B555" s="686"/>
      <c r="C555" s="937" t="s">
        <v>2476</v>
      </c>
      <c r="D555" s="938" t="s">
        <v>46</v>
      </c>
      <c r="E555" s="938"/>
      <c r="F555" s="938"/>
      <c r="G555" s="938">
        <v>20</v>
      </c>
      <c r="H555" s="938">
        <v>12</v>
      </c>
      <c r="I555" s="938">
        <v>30</v>
      </c>
      <c r="J555" s="935">
        <v>30</v>
      </c>
      <c r="K555" s="938">
        <v>0</v>
      </c>
      <c r="L555" s="940">
        <v>30</v>
      </c>
      <c r="M555" s="939">
        <v>1600</v>
      </c>
      <c r="N555" s="936">
        <f t="shared" si="15"/>
        <v>48000</v>
      </c>
      <c r="O555" s="940">
        <v>30</v>
      </c>
      <c r="P555" s="934"/>
      <c r="Q555" s="934"/>
      <c r="R555" s="934"/>
      <c r="S555" s="934"/>
      <c r="T555" s="935"/>
      <c r="U555" s="685"/>
    </row>
    <row r="556" spans="1:21" ht="22.5" customHeight="1">
      <c r="A556" s="684">
        <v>528</v>
      </c>
      <c r="B556" s="686"/>
      <c r="C556" s="937" t="s">
        <v>2477</v>
      </c>
      <c r="D556" s="938" t="s">
        <v>725</v>
      </c>
      <c r="E556" s="938"/>
      <c r="F556" s="938"/>
      <c r="G556" s="938"/>
      <c r="H556" s="938">
        <v>40</v>
      </c>
      <c r="I556" s="938">
        <v>45</v>
      </c>
      <c r="J556" s="935">
        <v>45</v>
      </c>
      <c r="K556" s="938">
        <v>0</v>
      </c>
      <c r="L556" s="940">
        <v>50</v>
      </c>
      <c r="M556" s="939">
        <v>1600</v>
      </c>
      <c r="N556" s="936">
        <f t="shared" si="15"/>
        <v>80000</v>
      </c>
      <c r="O556" s="940">
        <v>50</v>
      </c>
      <c r="P556" s="934"/>
      <c r="Q556" s="934"/>
      <c r="R556" s="934"/>
      <c r="S556" s="934"/>
      <c r="T556" s="935"/>
      <c r="U556" s="685"/>
    </row>
    <row r="557" spans="1:21" ht="22.5" customHeight="1">
      <c r="A557" s="684">
        <v>529</v>
      </c>
      <c r="B557" s="686"/>
      <c r="C557" s="937" t="s">
        <v>2478</v>
      </c>
      <c r="D557" s="938" t="s">
        <v>199</v>
      </c>
      <c r="E557" s="938"/>
      <c r="F557" s="938"/>
      <c r="G557" s="938"/>
      <c r="H557" s="938">
        <v>50</v>
      </c>
      <c r="I557" s="938">
        <v>180</v>
      </c>
      <c r="J557" s="935">
        <v>180</v>
      </c>
      <c r="K557" s="938">
        <v>0</v>
      </c>
      <c r="L557" s="940">
        <v>300</v>
      </c>
      <c r="M557" s="939">
        <v>260</v>
      </c>
      <c r="N557" s="936">
        <f t="shared" si="15"/>
        <v>78000</v>
      </c>
      <c r="O557" s="940">
        <v>300</v>
      </c>
      <c r="P557" s="934"/>
      <c r="Q557" s="934"/>
      <c r="R557" s="934"/>
      <c r="S557" s="934"/>
      <c r="T557" s="935"/>
      <c r="U557" s="685"/>
    </row>
    <row r="558" spans="1:21" ht="22.5" customHeight="1">
      <c r="A558" s="684">
        <v>530</v>
      </c>
      <c r="B558" s="686"/>
      <c r="C558" s="937" t="s">
        <v>2479</v>
      </c>
      <c r="D558" s="938" t="s">
        <v>199</v>
      </c>
      <c r="E558" s="938"/>
      <c r="F558" s="938"/>
      <c r="G558" s="938"/>
      <c r="H558" s="938">
        <v>50</v>
      </c>
      <c r="I558" s="938">
        <v>180</v>
      </c>
      <c r="J558" s="935">
        <v>180</v>
      </c>
      <c r="K558" s="938">
        <v>0</v>
      </c>
      <c r="L558" s="940">
        <v>300</v>
      </c>
      <c r="M558" s="939">
        <v>280</v>
      </c>
      <c r="N558" s="936">
        <f t="shared" si="15"/>
        <v>84000</v>
      </c>
      <c r="O558" s="940">
        <v>300</v>
      </c>
      <c r="P558" s="934"/>
      <c r="Q558" s="934"/>
      <c r="R558" s="934"/>
      <c r="S558" s="934"/>
      <c r="T558" s="935"/>
      <c r="U558" s="685"/>
    </row>
    <row r="559" spans="1:21" ht="22.5" customHeight="1">
      <c r="A559" s="684">
        <v>531</v>
      </c>
      <c r="B559" s="686"/>
      <c r="C559" s="937" t="s">
        <v>2480</v>
      </c>
      <c r="D559" s="938" t="s">
        <v>199</v>
      </c>
      <c r="E559" s="938"/>
      <c r="F559" s="938"/>
      <c r="G559" s="938"/>
      <c r="H559" s="938">
        <v>50</v>
      </c>
      <c r="I559" s="938">
        <v>180</v>
      </c>
      <c r="J559" s="935">
        <v>180</v>
      </c>
      <c r="K559" s="938">
        <v>0</v>
      </c>
      <c r="L559" s="940">
        <v>300</v>
      </c>
      <c r="M559" s="939">
        <v>280</v>
      </c>
      <c r="N559" s="936">
        <f t="shared" si="15"/>
        <v>84000</v>
      </c>
      <c r="O559" s="940">
        <v>300</v>
      </c>
      <c r="P559" s="934"/>
      <c r="Q559" s="934"/>
      <c r="R559" s="934"/>
      <c r="S559" s="934"/>
      <c r="T559" s="935"/>
      <c r="U559" s="685"/>
    </row>
    <row r="560" spans="1:21" ht="22.5" customHeight="1">
      <c r="A560" s="684">
        <v>532</v>
      </c>
      <c r="B560" s="686"/>
      <c r="C560" s="937" t="s">
        <v>2481</v>
      </c>
      <c r="D560" s="938" t="s">
        <v>199</v>
      </c>
      <c r="E560" s="938"/>
      <c r="F560" s="938"/>
      <c r="G560" s="938"/>
      <c r="H560" s="938">
        <v>50</v>
      </c>
      <c r="I560" s="938">
        <v>180</v>
      </c>
      <c r="J560" s="935">
        <v>180</v>
      </c>
      <c r="K560" s="938">
        <v>0</v>
      </c>
      <c r="L560" s="940">
        <v>300</v>
      </c>
      <c r="M560" s="939">
        <v>280</v>
      </c>
      <c r="N560" s="936">
        <f t="shared" si="15"/>
        <v>84000</v>
      </c>
      <c r="O560" s="940">
        <v>300</v>
      </c>
      <c r="P560" s="934"/>
      <c r="Q560" s="934"/>
      <c r="R560" s="934"/>
      <c r="S560" s="934"/>
      <c r="T560" s="935"/>
      <c r="U560" s="685"/>
    </row>
    <row r="561" spans="1:21" ht="22.5" customHeight="1">
      <c r="A561" s="684">
        <v>533</v>
      </c>
      <c r="B561" s="686"/>
      <c r="C561" s="937" t="s">
        <v>2482</v>
      </c>
      <c r="D561" s="938" t="s">
        <v>199</v>
      </c>
      <c r="E561" s="938"/>
      <c r="F561" s="938"/>
      <c r="G561" s="938"/>
      <c r="H561" s="938">
        <v>50</v>
      </c>
      <c r="I561" s="938">
        <v>180</v>
      </c>
      <c r="J561" s="935">
        <v>180</v>
      </c>
      <c r="K561" s="938">
        <v>0</v>
      </c>
      <c r="L561" s="940">
        <v>300</v>
      </c>
      <c r="M561" s="939">
        <v>290</v>
      </c>
      <c r="N561" s="936">
        <f t="shared" si="15"/>
        <v>87000</v>
      </c>
      <c r="O561" s="940">
        <v>300</v>
      </c>
      <c r="P561" s="934"/>
      <c r="Q561" s="934"/>
      <c r="R561" s="934"/>
      <c r="S561" s="934"/>
      <c r="T561" s="935"/>
      <c r="U561" s="685"/>
    </row>
    <row r="562" spans="1:21" ht="22.5" customHeight="1">
      <c r="A562" s="684">
        <v>534</v>
      </c>
      <c r="B562" s="686"/>
      <c r="C562" s="937" t="s">
        <v>2483</v>
      </c>
      <c r="D562" s="938" t="s">
        <v>725</v>
      </c>
      <c r="E562" s="938"/>
      <c r="F562" s="938"/>
      <c r="G562" s="938"/>
      <c r="H562" s="938"/>
      <c r="I562" s="938">
        <v>0</v>
      </c>
      <c r="J562" s="935">
        <v>10</v>
      </c>
      <c r="K562" s="938">
        <v>0</v>
      </c>
      <c r="L562" s="940">
        <v>10</v>
      </c>
      <c r="M562" s="939">
        <v>7000</v>
      </c>
      <c r="N562" s="936">
        <f t="shared" si="15"/>
        <v>70000</v>
      </c>
      <c r="O562" s="940">
        <v>10</v>
      </c>
      <c r="P562" s="934"/>
      <c r="Q562" s="934"/>
      <c r="R562" s="934"/>
      <c r="S562" s="934"/>
      <c r="T562" s="935"/>
      <c r="U562" s="685"/>
    </row>
    <row r="563" spans="1:21" ht="22.5" customHeight="1">
      <c r="A563" s="684">
        <v>535</v>
      </c>
      <c r="B563" s="686"/>
      <c r="C563" s="937" t="s">
        <v>2484</v>
      </c>
      <c r="D563" s="938" t="s">
        <v>725</v>
      </c>
      <c r="E563" s="938"/>
      <c r="F563" s="938"/>
      <c r="G563" s="938"/>
      <c r="H563" s="938"/>
      <c r="I563" s="938"/>
      <c r="J563" s="935"/>
      <c r="K563" s="938"/>
      <c r="L563" s="940">
        <v>10</v>
      </c>
      <c r="M563" s="939">
        <v>2800</v>
      </c>
      <c r="N563" s="936">
        <f t="shared" si="15"/>
        <v>28000</v>
      </c>
      <c r="O563" s="940">
        <v>10</v>
      </c>
      <c r="P563" s="934"/>
      <c r="Q563" s="934"/>
      <c r="R563" s="934"/>
      <c r="S563" s="934"/>
      <c r="T563" s="935"/>
      <c r="U563" s="685"/>
    </row>
    <row r="564" spans="1:21" ht="22.5" customHeight="1">
      <c r="A564" s="684">
        <v>536</v>
      </c>
      <c r="B564" s="686"/>
      <c r="C564" s="937" t="s">
        <v>2485</v>
      </c>
      <c r="D564" s="938" t="s">
        <v>199</v>
      </c>
      <c r="E564" s="938"/>
      <c r="F564" s="938"/>
      <c r="G564" s="938"/>
      <c r="H564" s="938"/>
      <c r="I564" s="938"/>
      <c r="J564" s="935"/>
      <c r="K564" s="938"/>
      <c r="L564" s="940">
        <v>100</v>
      </c>
      <c r="M564" s="939">
        <v>360</v>
      </c>
      <c r="N564" s="936">
        <f t="shared" si="15"/>
        <v>36000</v>
      </c>
      <c r="O564" s="940">
        <v>100</v>
      </c>
      <c r="P564" s="934"/>
      <c r="Q564" s="934"/>
      <c r="R564" s="934"/>
      <c r="S564" s="934"/>
      <c r="T564" s="935"/>
      <c r="U564" s="685"/>
    </row>
    <row r="565" spans="1:21" ht="22.5" customHeight="1">
      <c r="A565" s="684">
        <v>537</v>
      </c>
      <c r="B565" s="686"/>
      <c r="C565" s="937" t="s">
        <v>2486</v>
      </c>
      <c r="D565" s="938" t="s">
        <v>199</v>
      </c>
      <c r="E565" s="938"/>
      <c r="F565" s="938"/>
      <c r="G565" s="938"/>
      <c r="H565" s="938"/>
      <c r="I565" s="938"/>
      <c r="J565" s="935"/>
      <c r="K565" s="938"/>
      <c r="L565" s="940">
        <v>100</v>
      </c>
      <c r="M565" s="939">
        <v>360</v>
      </c>
      <c r="N565" s="936">
        <f t="shared" si="15"/>
        <v>36000</v>
      </c>
      <c r="O565" s="940">
        <v>100</v>
      </c>
      <c r="P565" s="934"/>
      <c r="Q565" s="934"/>
      <c r="R565" s="934"/>
      <c r="S565" s="934"/>
      <c r="T565" s="935"/>
      <c r="U565" s="685"/>
    </row>
    <row r="566" spans="1:21" ht="22.5" customHeight="1">
      <c r="A566" s="684">
        <v>538</v>
      </c>
      <c r="B566" s="686"/>
      <c r="C566" s="937" t="s">
        <v>2487</v>
      </c>
      <c r="D566" s="938" t="s">
        <v>199</v>
      </c>
      <c r="E566" s="938"/>
      <c r="F566" s="938"/>
      <c r="G566" s="938"/>
      <c r="H566" s="938"/>
      <c r="I566" s="938"/>
      <c r="J566" s="935"/>
      <c r="K566" s="938"/>
      <c r="L566" s="940">
        <v>100</v>
      </c>
      <c r="M566" s="939">
        <v>360</v>
      </c>
      <c r="N566" s="936">
        <f t="shared" si="15"/>
        <v>36000</v>
      </c>
      <c r="O566" s="940">
        <v>100</v>
      </c>
      <c r="P566" s="934"/>
      <c r="Q566" s="934"/>
      <c r="R566" s="934"/>
      <c r="S566" s="934"/>
      <c r="T566" s="935"/>
      <c r="U566" s="685"/>
    </row>
    <row r="567" spans="1:21" ht="22.5" customHeight="1">
      <c r="A567" s="684">
        <v>539</v>
      </c>
      <c r="B567" s="686"/>
      <c r="C567" s="937" t="s">
        <v>2488</v>
      </c>
      <c r="D567" s="938" t="s">
        <v>199</v>
      </c>
      <c r="E567" s="938"/>
      <c r="F567" s="938"/>
      <c r="G567" s="938"/>
      <c r="H567" s="938"/>
      <c r="I567" s="938"/>
      <c r="J567" s="935"/>
      <c r="K567" s="938"/>
      <c r="L567" s="940">
        <v>100</v>
      </c>
      <c r="M567" s="939">
        <v>380</v>
      </c>
      <c r="N567" s="936">
        <f t="shared" si="15"/>
        <v>38000</v>
      </c>
      <c r="O567" s="940">
        <v>100</v>
      </c>
      <c r="P567" s="934"/>
      <c r="Q567" s="934"/>
      <c r="R567" s="934"/>
      <c r="S567" s="934"/>
      <c r="T567" s="935"/>
      <c r="U567" s="685"/>
    </row>
    <row r="568" spans="1:21" ht="22.5" customHeight="1">
      <c r="A568" s="684">
        <v>540</v>
      </c>
      <c r="B568" s="686"/>
      <c r="C568" s="937" t="s">
        <v>2489</v>
      </c>
      <c r="D568" s="938" t="s">
        <v>199</v>
      </c>
      <c r="E568" s="938"/>
      <c r="F568" s="938"/>
      <c r="G568" s="938"/>
      <c r="H568" s="938"/>
      <c r="I568" s="938"/>
      <c r="J568" s="935"/>
      <c r="K568" s="938"/>
      <c r="L568" s="940">
        <v>100</v>
      </c>
      <c r="M568" s="939">
        <v>390</v>
      </c>
      <c r="N568" s="936">
        <f t="shared" si="15"/>
        <v>39000</v>
      </c>
      <c r="O568" s="940">
        <v>100</v>
      </c>
      <c r="P568" s="934"/>
      <c r="Q568" s="934"/>
      <c r="R568" s="934"/>
      <c r="S568" s="934"/>
      <c r="T568" s="935"/>
      <c r="U568" s="685"/>
    </row>
    <row r="569" spans="1:21" ht="22.5" customHeight="1">
      <c r="A569" s="684"/>
      <c r="B569" s="686"/>
      <c r="C569" s="933" t="s">
        <v>2490</v>
      </c>
      <c r="D569" s="938"/>
      <c r="E569" s="938"/>
      <c r="F569" s="938"/>
      <c r="G569" s="938"/>
      <c r="H569" s="938"/>
      <c r="I569" s="938"/>
      <c r="J569" s="935"/>
      <c r="K569" s="938"/>
      <c r="L569" s="940"/>
      <c r="M569" s="939"/>
      <c r="N569" s="936"/>
      <c r="O569" s="940"/>
      <c r="P569" s="934"/>
      <c r="Q569" s="934"/>
      <c r="R569" s="934"/>
      <c r="S569" s="934"/>
      <c r="T569" s="935"/>
      <c r="U569" s="685"/>
    </row>
    <row r="570" spans="1:21" ht="22.5" customHeight="1">
      <c r="A570" s="684">
        <v>541</v>
      </c>
      <c r="B570" s="686"/>
      <c r="C570" s="937" t="s">
        <v>2491</v>
      </c>
      <c r="D570" s="938" t="s">
        <v>199</v>
      </c>
      <c r="E570" s="938"/>
      <c r="F570" s="938"/>
      <c r="G570" s="938"/>
      <c r="H570" s="938">
        <v>7</v>
      </c>
      <c r="I570" s="938">
        <v>36</v>
      </c>
      <c r="J570" s="935">
        <v>36</v>
      </c>
      <c r="K570" s="938">
        <v>0</v>
      </c>
      <c r="L570" s="935">
        <v>26</v>
      </c>
      <c r="M570" s="939">
        <v>10700</v>
      </c>
      <c r="N570" s="936">
        <f t="shared" ref="N570:N577" si="16">L570*M570</f>
        <v>278200</v>
      </c>
      <c r="O570" s="935">
        <v>26</v>
      </c>
      <c r="P570" s="934"/>
      <c r="Q570" s="934"/>
      <c r="R570" s="934"/>
      <c r="S570" s="934"/>
      <c r="T570" s="935"/>
      <c r="U570" s="685"/>
    </row>
    <row r="571" spans="1:21" ht="22.5" customHeight="1">
      <c r="A571" s="684">
        <v>542</v>
      </c>
      <c r="B571" s="686"/>
      <c r="C571" s="937" t="s">
        <v>2492</v>
      </c>
      <c r="D571" s="938" t="s">
        <v>199</v>
      </c>
      <c r="E571" s="938"/>
      <c r="F571" s="938"/>
      <c r="G571" s="938"/>
      <c r="H571" s="938">
        <v>7</v>
      </c>
      <c r="I571" s="938">
        <v>36</v>
      </c>
      <c r="J571" s="935">
        <v>36</v>
      </c>
      <c r="K571" s="938">
        <v>0</v>
      </c>
      <c r="L571" s="935">
        <v>26</v>
      </c>
      <c r="M571" s="939">
        <v>10700</v>
      </c>
      <c r="N571" s="936">
        <f t="shared" si="16"/>
        <v>278200</v>
      </c>
      <c r="O571" s="935">
        <v>26</v>
      </c>
      <c r="P571" s="934"/>
      <c r="Q571" s="934"/>
      <c r="R571" s="934"/>
      <c r="S571" s="934"/>
      <c r="T571" s="935"/>
      <c r="U571" s="685"/>
    </row>
    <row r="572" spans="1:21" ht="45" customHeight="1">
      <c r="A572" s="703">
        <v>543</v>
      </c>
      <c r="B572" s="686"/>
      <c r="C572" s="946" t="s">
        <v>2493</v>
      </c>
      <c r="D572" s="632" t="s">
        <v>43</v>
      </c>
      <c r="E572" s="632"/>
      <c r="F572" s="632"/>
      <c r="G572" s="632"/>
      <c r="H572" s="632">
        <v>1</v>
      </c>
      <c r="I572" s="632">
        <v>1</v>
      </c>
      <c r="J572" s="947">
        <v>0.9</v>
      </c>
      <c r="K572" s="632">
        <v>0</v>
      </c>
      <c r="L572" s="634">
        <v>1</v>
      </c>
      <c r="M572" s="948">
        <v>34240</v>
      </c>
      <c r="N572" s="949">
        <f t="shared" si="16"/>
        <v>34240</v>
      </c>
      <c r="O572" s="634">
        <v>1</v>
      </c>
      <c r="P572" s="934"/>
      <c r="Q572" s="934"/>
      <c r="R572" s="934"/>
      <c r="S572" s="934"/>
      <c r="T572" s="935"/>
      <c r="U572" s="685"/>
    </row>
    <row r="573" spans="1:21" s="883" customFormat="1" ht="51" customHeight="1">
      <c r="A573" s="703">
        <v>544</v>
      </c>
      <c r="B573" s="688"/>
      <c r="C573" s="950" t="s">
        <v>2494</v>
      </c>
      <c r="D573" s="632" t="s">
        <v>43</v>
      </c>
      <c r="E573" s="632"/>
      <c r="F573" s="632"/>
      <c r="G573" s="632"/>
      <c r="H573" s="632">
        <v>1</v>
      </c>
      <c r="I573" s="632">
        <v>1</v>
      </c>
      <c r="J573" s="947">
        <v>0.9</v>
      </c>
      <c r="K573" s="632">
        <v>0</v>
      </c>
      <c r="L573" s="634">
        <v>1</v>
      </c>
      <c r="M573" s="948">
        <v>47508</v>
      </c>
      <c r="N573" s="949">
        <f t="shared" si="16"/>
        <v>47508</v>
      </c>
      <c r="O573" s="634">
        <v>1</v>
      </c>
      <c r="P573" s="951"/>
      <c r="Q573" s="951"/>
      <c r="R573" s="951"/>
      <c r="S573" s="951"/>
      <c r="T573" s="947"/>
      <c r="U573" s="882"/>
    </row>
    <row r="574" spans="1:21" s="883" customFormat="1" ht="64.5" customHeight="1">
      <c r="A574" s="703">
        <v>545</v>
      </c>
      <c r="B574" s="688"/>
      <c r="C574" s="950" t="s">
        <v>2495</v>
      </c>
      <c r="D574" s="632" t="s">
        <v>43</v>
      </c>
      <c r="E574" s="632"/>
      <c r="F574" s="632"/>
      <c r="G574" s="632"/>
      <c r="H574" s="632">
        <v>1</v>
      </c>
      <c r="I574" s="632">
        <v>1</v>
      </c>
      <c r="J574" s="947">
        <v>0.9</v>
      </c>
      <c r="K574" s="632">
        <v>0</v>
      </c>
      <c r="L574" s="634">
        <v>1</v>
      </c>
      <c r="M574" s="948">
        <v>47508</v>
      </c>
      <c r="N574" s="949">
        <f t="shared" si="16"/>
        <v>47508</v>
      </c>
      <c r="O574" s="634">
        <v>1</v>
      </c>
      <c r="P574" s="951"/>
      <c r="Q574" s="951"/>
      <c r="R574" s="951"/>
      <c r="S574" s="951"/>
      <c r="T574" s="947"/>
      <c r="U574" s="882"/>
    </row>
    <row r="575" spans="1:21" s="883" customFormat="1" ht="48" customHeight="1">
      <c r="A575" s="703">
        <v>546</v>
      </c>
      <c r="B575" s="688"/>
      <c r="C575" s="950" t="s">
        <v>2496</v>
      </c>
      <c r="D575" s="632" t="s">
        <v>43</v>
      </c>
      <c r="E575" s="632"/>
      <c r="F575" s="632"/>
      <c r="G575" s="632"/>
      <c r="H575" s="632">
        <v>1</v>
      </c>
      <c r="I575" s="632">
        <v>1</v>
      </c>
      <c r="J575" s="947">
        <v>0.9</v>
      </c>
      <c r="K575" s="632">
        <v>0</v>
      </c>
      <c r="L575" s="634">
        <v>1</v>
      </c>
      <c r="M575" s="948">
        <v>47609.319999989566</v>
      </c>
      <c r="N575" s="949">
        <f t="shared" si="16"/>
        <v>47609.319999989566</v>
      </c>
      <c r="O575" s="634">
        <v>1</v>
      </c>
      <c r="P575" s="951"/>
      <c r="Q575" s="951"/>
      <c r="R575" s="951"/>
      <c r="S575" s="951"/>
      <c r="T575" s="947"/>
      <c r="U575" s="882"/>
    </row>
    <row r="576" spans="1:21" s="883" customFormat="1" ht="72.75" customHeight="1">
      <c r="A576" s="703">
        <v>547</v>
      </c>
      <c r="B576" s="688"/>
      <c r="C576" s="950" t="s">
        <v>2497</v>
      </c>
      <c r="D576" s="632" t="s">
        <v>43</v>
      </c>
      <c r="E576" s="632"/>
      <c r="F576" s="632"/>
      <c r="G576" s="632"/>
      <c r="H576" s="632">
        <v>1</v>
      </c>
      <c r="I576" s="632">
        <v>1</v>
      </c>
      <c r="J576" s="947">
        <v>0.9</v>
      </c>
      <c r="K576" s="632">
        <v>0</v>
      </c>
      <c r="L576" s="634">
        <v>1</v>
      </c>
      <c r="M576" s="948">
        <v>85600</v>
      </c>
      <c r="N576" s="949">
        <f t="shared" si="16"/>
        <v>85600</v>
      </c>
      <c r="O576" s="634">
        <v>1</v>
      </c>
      <c r="P576" s="951"/>
      <c r="Q576" s="951"/>
      <c r="R576" s="951"/>
      <c r="S576" s="951"/>
      <c r="T576" s="947"/>
      <c r="U576" s="882"/>
    </row>
    <row r="577" spans="1:21" ht="22.5" customHeight="1">
      <c r="A577" s="684">
        <v>548</v>
      </c>
      <c r="B577" s="686"/>
      <c r="C577" s="937" t="s">
        <v>2498</v>
      </c>
      <c r="D577" s="938" t="s">
        <v>199</v>
      </c>
      <c r="E577" s="938"/>
      <c r="F577" s="938"/>
      <c r="G577" s="938"/>
      <c r="H577" s="938">
        <v>10</v>
      </c>
      <c r="I577" s="938">
        <v>9</v>
      </c>
      <c r="J577" s="935">
        <v>9</v>
      </c>
      <c r="K577" s="938">
        <v>0</v>
      </c>
      <c r="L577" s="940">
        <v>10</v>
      </c>
      <c r="M577" s="939">
        <v>1070</v>
      </c>
      <c r="N577" s="936">
        <f t="shared" si="16"/>
        <v>10700</v>
      </c>
      <c r="O577" s="940">
        <v>10</v>
      </c>
      <c r="P577" s="934"/>
      <c r="Q577" s="934"/>
      <c r="R577" s="934"/>
      <c r="S577" s="934"/>
      <c r="T577" s="935"/>
      <c r="U577" s="685"/>
    </row>
    <row r="578" spans="1:21" s="805" customFormat="1" ht="22.5" customHeight="1">
      <c r="A578" s="684"/>
      <c r="B578" s="686"/>
      <c r="C578" s="937"/>
      <c r="D578" s="938"/>
      <c r="E578" s="938"/>
      <c r="F578" s="938"/>
      <c r="G578" s="938"/>
      <c r="H578" s="938"/>
      <c r="I578" s="938"/>
      <c r="J578" s="935"/>
      <c r="K578" s="938"/>
      <c r="L578" s="940"/>
      <c r="M578" s="939"/>
      <c r="N578" s="952">
        <f>SUM(N9:N577)</f>
        <v>35000000</v>
      </c>
      <c r="O578" s="939"/>
      <c r="P578" s="934"/>
      <c r="Q578" s="934"/>
      <c r="R578" s="934"/>
      <c r="S578" s="934"/>
      <c r="T578" s="953"/>
      <c r="U578" s="685"/>
    </row>
    <row r="579" spans="1:21" ht="22.5" customHeight="1">
      <c r="A579" s="681"/>
      <c r="B579" s="681"/>
      <c r="C579" s="692" t="s">
        <v>3982</v>
      </c>
      <c r="D579" s="681"/>
      <c r="E579" s="681"/>
      <c r="F579" s="681"/>
      <c r="G579" s="681"/>
      <c r="H579" s="681"/>
      <c r="I579" s="680"/>
      <c r="J579" s="690"/>
      <c r="K579" s="681"/>
      <c r="L579" s="690"/>
      <c r="M579" s="691"/>
      <c r="N579" s="690"/>
      <c r="O579" s="680"/>
      <c r="P579" s="680"/>
      <c r="Q579" s="682"/>
      <c r="R579" s="680"/>
      <c r="S579" s="680"/>
      <c r="T579" s="693"/>
      <c r="U579" s="657"/>
    </row>
    <row r="580" spans="1:21" s="702" customFormat="1" ht="22.5" customHeight="1">
      <c r="A580" s="694"/>
      <c r="B580" s="695"/>
      <c r="C580" s="696" t="s">
        <v>2500</v>
      </c>
      <c r="D580" s="696"/>
      <c r="E580" s="696"/>
      <c r="F580" s="696"/>
      <c r="G580" s="696"/>
      <c r="H580" s="696"/>
      <c r="I580" s="696"/>
      <c r="J580" s="695"/>
      <c r="K580" s="695"/>
      <c r="L580" s="696"/>
      <c r="M580" s="697"/>
      <c r="N580" s="698"/>
      <c r="O580" s="699"/>
      <c r="P580" s="699"/>
      <c r="Q580" s="699"/>
      <c r="R580" s="699"/>
      <c r="S580" s="699"/>
      <c r="T580" s="700"/>
      <c r="U580" s="701"/>
    </row>
    <row r="581" spans="1:21" s="709" customFormat="1" ht="22.5" customHeight="1">
      <c r="A581" s="703">
        <v>549</v>
      </c>
      <c r="B581" s="686"/>
      <c r="C581" s="704" t="s">
        <v>2501</v>
      </c>
      <c r="D581" s="684" t="s">
        <v>411</v>
      </c>
      <c r="E581" s="684">
        <v>12</v>
      </c>
      <c r="F581" s="684" t="s">
        <v>199</v>
      </c>
      <c r="G581" s="705">
        <v>30</v>
      </c>
      <c r="H581" s="705">
        <v>45</v>
      </c>
      <c r="I581" s="705">
        <v>50</v>
      </c>
      <c r="J581" s="684">
        <v>40</v>
      </c>
      <c r="K581" s="684">
        <v>0</v>
      </c>
      <c r="L581" s="684">
        <v>40</v>
      </c>
      <c r="M581" s="706">
        <v>416.23</v>
      </c>
      <c r="N581" s="707">
        <f t="shared" ref="N581:N835" si="17">L581*M581</f>
        <v>16649.2</v>
      </c>
      <c r="O581" s="708">
        <v>20</v>
      </c>
      <c r="P581" s="708"/>
      <c r="Q581" s="708">
        <v>20</v>
      </c>
      <c r="R581" s="708"/>
      <c r="S581" s="708"/>
      <c r="T581" s="708"/>
      <c r="U581" s="657"/>
    </row>
    <row r="582" spans="1:21" s="709" customFormat="1" ht="22.5" customHeight="1">
      <c r="A582" s="703">
        <v>550</v>
      </c>
      <c r="B582" s="686"/>
      <c r="C582" s="704" t="s">
        <v>2502</v>
      </c>
      <c r="D582" s="684" t="s">
        <v>411</v>
      </c>
      <c r="E582" s="684">
        <v>12</v>
      </c>
      <c r="F582" s="684" t="s">
        <v>199</v>
      </c>
      <c r="G582" s="705">
        <v>5</v>
      </c>
      <c r="H582" s="705">
        <v>5</v>
      </c>
      <c r="I582" s="705">
        <v>5</v>
      </c>
      <c r="J582" s="684">
        <v>10</v>
      </c>
      <c r="K582" s="684">
        <v>0</v>
      </c>
      <c r="L582" s="684">
        <v>10</v>
      </c>
      <c r="M582" s="706">
        <v>416.23</v>
      </c>
      <c r="N582" s="707">
        <f t="shared" si="17"/>
        <v>4162.3</v>
      </c>
      <c r="O582" s="708">
        <v>10</v>
      </c>
      <c r="P582" s="708"/>
      <c r="Q582" s="708"/>
      <c r="R582" s="708"/>
      <c r="S582" s="708"/>
      <c r="T582" s="708"/>
      <c r="U582" s="657"/>
    </row>
    <row r="583" spans="1:21" s="709" customFormat="1" ht="22.5" customHeight="1">
      <c r="A583" s="703">
        <v>551</v>
      </c>
      <c r="B583" s="686"/>
      <c r="C583" s="704" t="s">
        <v>2503</v>
      </c>
      <c r="D583" s="684" t="s">
        <v>411</v>
      </c>
      <c r="E583" s="684">
        <v>12</v>
      </c>
      <c r="F583" s="684" t="s">
        <v>199</v>
      </c>
      <c r="G583" s="705">
        <v>86</v>
      </c>
      <c r="H583" s="705">
        <v>103</v>
      </c>
      <c r="I583" s="705">
        <v>103</v>
      </c>
      <c r="J583" s="684">
        <v>120</v>
      </c>
      <c r="K583" s="684">
        <v>10</v>
      </c>
      <c r="L583" s="684">
        <v>120</v>
      </c>
      <c r="M583" s="706">
        <v>470.8</v>
      </c>
      <c r="N583" s="707">
        <f t="shared" si="17"/>
        <v>56496</v>
      </c>
      <c r="O583" s="708">
        <v>60</v>
      </c>
      <c r="P583" s="708"/>
      <c r="Q583" s="708">
        <v>60</v>
      </c>
      <c r="R583" s="708"/>
      <c r="S583" s="708"/>
      <c r="T583" s="708"/>
      <c r="U583" s="657"/>
    </row>
    <row r="584" spans="1:21" s="709" customFormat="1" ht="22.5" customHeight="1">
      <c r="A584" s="703">
        <v>552</v>
      </c>
      <c r="B584" s="686"/>
      <c r="C584" s="704" t="s">
        <v>2504</v>
      </c>
      <c r="D584" s="684" t="s">
        <v>411</v>
      </c>
      <c r="E584" s="684">
        <v>12</v>
      </c>
      <c r="F584" s="684" t="s">
        <v>199</v>
      </c>
      <c r="G584" s="705">
        <v>112</v>
      </c>
      <c r="H584" s="705">
        <v>134</v>
      </c>
      <c r="I584" s="705">
        <v>134</v>
      </c>
      <c r="J584" s="684">
        <v>30</v>
      </c>
      <c r="K584" s="684">
        <v>5</v>
      </c>
      <c r="L584" s="684">
        <v>60</v>
      </c>
      <c r="M584" s="706">
        <v>556.4</v>
      </c>
      <c r="N584" s="707">
        <f t="shared" si="17"/>
        <v>33384</v>
      </c>
      <c r="O584" s="708">
        <v>30</v>
      </c>
      <c r="P584" s="708"/>
      <c r="Q584" s="708">
        <v>30</v>
      </c>
      <c r="R584" s="708"/>
      <c r="S584" s="708"/>
      <c r="T584" s="708"/>
      <c r="U584" s="657"/>
    </row>
    <row r="585" spans="1:21" s="709" customFormat="1" ht="22.5" customHeight="1">
      <c r="A585" s="703">
        <v>553</v>
      </c>
      <c r="B585" s="686"/>
      <c r="C585" s="704" t="s">
        <v>2505</v>
      </c>
      <c r="D585" s="684" t="s">
        <v>34</v>
      </c>
      <c r="E585" s="684">
        <v>10</v>
      </c>
      <c r="F585" s="684" t="s">
        <v>199</v>
      </c>
      <c r="G585" s="705">
        <v>3</v>
      </c>
      <c r="H585" s="705">
        <v>4</v>
      </c>
      <c r="I585" s="705">
        <v>4</v>
      </c>
      <c r="J585" s="684">
        <v>4</v>
      </c>
      <c r="K585" s="684">
        <v>0</v>
      </c>
      <c r="L585" s="684">
        <v>2</v>
      </c>
      <c r="M585" s="710">
        <v>11770</v>
      </c>
      <c r="N585" s="707">
        <f t="shared" si="17"/>
        <v>23540</v>
      </c>
      <c r="O585" s="708">
        <v>2</v>
      </c>
      <c r="P585" s="708"/>
      <c r="Q585" s="708"/>
      <c r="R585" s="708"/>
      <c r="S585" s="708"/>
      <c r="T585" s="708"/>
      <c r="U585" s="657"/>
    </row>
    <row r="586" spans="1:21" s="709" customFormat="1" ht="22.5" customHeight="1">
      <c r="A586" s="703">
        <v>554</v>
      </c>
      <c r="B586" s="686"/>
      <c r="C586" s="704" t="s">
        <v>2506</v>
      </c>
      <c r="D586" s="684" t="s">
        <v>34</v>
      </c>
      <c r="E586" s="684">
        <v>10</v>
      </c>
      <c r="F586" s="684" t="s">
        <v>199</v>
      </c>
      <c r="G586" s="705">
        <v>4</v>
      </c>
      <c r="H586" s="705">
        <v>5</v>
      </c>
      <c r="I586" s="705">
        <v>5</v>
      </c>
      <c r="J586" s="684">
        <v>6</v>
      </c>
      <c r="K586" s="684">
        <v>0</v>
      </c>
      <c r="L586" s="684">
        <v>2</v>
      </c>
      <c r="M586" s="710">
        <v>22470</v>
      </c>
      <c r="N586" s="707">
        <f t="shared" si="17"/>
        <v>44940</v>
      </c>
      <c r="O586" s="708">
        <v>2</v>
      </c>
      <c r="P586" s="708"/>
      <c r="Q586" s="708"/>
      <c r="R586" s="708"/>
      <c r="S586" s="708"/>
      <c r="T586" s="708"/>
      <c r="U586" s="657"/>
    </row>
    <row r="587" spans="1:21" s="709" customFormat="1" ht="22.5" customHeight="1">
      <c r="A587" s="703">
        <v>555</v>
      </c>
      <c r="B587" s="686"/>
      <c r="C587" s="704" t="s">
        <v>2507</v>
      </c>
      <c r="D587" s="684" t="s">
        <v>411</v>
      </c>
      <c r="E587" s="684">
        <v>36</v>
      </c>
      <c r="F587" s="684" t="s">
        <v>199</v>
      </c>
      <c r="G587" s="705">
        <v>48</v>
      </c>
      <c r="H587" s="705">
        <v>90</v>
      </c>
      <c r="I587" s="705">
        <v>60</v>
      </c>
      <c r="J587" s="684">
        <v>30</v>
      </c>
      <c r="K587" s="684">
        <v>0</v>
      </c>
      <c r="L587" s="684">
        <v>60</v>
      </c>
      <c r="M587" s="710">
        <v>1445.5</v>
      </c>
      <c r="N587" s="707">
        <f t="shared" si="17"/>
        <v>86730</v>
      </c>
      <c r="O587" s="708">
        <v>30</v>
      </c>
      <c r="P587" s="708"/>
      <c r="Q587" s="708">
        <v>30</v>
      </c>
      <c r="R587" s="708"/>
      <c r="S587" s="708"/>
      <c r="T587" s="708"/>
      <c r="U587" s="657"/>
    </row>
    <row r="588" spans="1:21" s="709" customFormat="1" ht="22.5" customHeight="1">
      <c r="A588" s="703">
        <v>556</v>
      </c>
      <c r="B588" s="686"/>
      <c r="C588" s="704" t="s">
        <v>2508</v>
      </c>
      <c r="D588" s="684" t="s">
        <v>411</v>
      </c>
      <c r="E588" s="684">
        <v>36</v>
      </c>
      <c r="F588" s="684" t="s">
        <v>199</v>
      </c>
      <c r="G588" s="705">
        <v>180</v>
      </c>
      <c r="H588" s="705">
        <v>200</v>
      </c>
      <c r="I588" s="705">
        <v>360</v>
      </c>
      <c r="J588" s="684">
        <v>90</v>
      </c>
      <c r="K588" s="684">
        <v>6</v>
      </c>
      <c r="L588" s="684">
        <v>120</v>
      </c>
      <c r="M588" s="706">
        <v>963</v>
      </c>
      <c r="N588" s="707">
        <f t="shared" si="17"/>
        <v>115560</v>
      </c>
      <c r="O588" s="708">
        <v>60</v>
      </c>
      <c r="P588" s="708"/>
      <c r="Q588" s="708">
        <v>60</v>
      </c>
      <c r="R588" s="708"/>
      <c r="S588" s="708"/>
      <c r="T588" s="708"/>
      <c r="U588" s="657"/>
    </row>
    <row r="589" spans="1:21" s="702" customFormat="1" ht="22.5" customHeight="1">
      <c r="A589" s="694"/>
      <c r="B589" s="695"/>
      <c r="C589" s="711" t="s">
        <v>2509</v>
      </c>
      <c r="D589" s="696"/>
      <c r="E589" s="696"/>
      <c r="F589" s="696"/>
      <c r="G589" s="696"/>
      <c r="H589" s="696"/>
      <c r="I589" s="696"/>
      <c r="J589" s="697"/>
      <c r="K589" s="696"/>
      <c r="L589" s="696"/>
      <c r="M589" s="697"/>
      <c r="N589" s="712">
        <f t="shared" si="17"/>
        <v>0</v>
      </c>
      <c r="O589" s="713"/>
      <c r="P589" s="713"/>
      <c r="Q589" s="713"/>
      <c r="R589" s="713"/>
      <c r="S589" s="713"/>
      <c r="T589" s="713"/>
      <c r="U589" s="714"/>
    </row>
    <row r="590" spans="1:21" s="709" customFormat="1" ht="22.5" customHeight="1">
      <c r="A590" s="703">
        <v>557</v>
      </c>
      <c r="B590" s="686"/>
      <c r="C590" s="683" t="s">
        <v>2510</v>
      </c>
      <c r="D590" s="684" t="s">
        <v>214</v>
      </c>
      <c r="E590" s="684">
        <v>1</v>
      </c>
      <c r="F590" s="684" t="s">
        <v>214</v>
      </c>
      <c r="G590" s="684"/>
      <c r="H590" s="705">
        <v>0</v>
      </c>
      <c r="I590" s="705">
        <v>0</v>
      </c>
      <c r="J590" s="684">
        <v>1</v>
      </c>
      <c r="K590" s="684">
        <v>0</v>
      </c>
      <c r="L590" s="684">
        <v>1</v>
      </c>
      <c r="M590" s="715">
        <v>8500</v>
      </c>
      <c r="N590" s="707">
        <f t="shared" si="17"/>
        <v>8500</v>
      </c>
      <c r="O590" s="684">
        <v>1</v>
      </c>
      <c r="P590" s="708"/>
      <c r="Q590" s="708"/>
      <c r="R590" s="708"/>
      <c r="S590" s="708"/>
      <c r="T590" s="708"/>
      <c r="U590" s="657"/>
    </row>
    <row r="591" spans="1:21" s="709" customFormat="1" ht="22.5" customHeight="1">
      <c r="A591" s="703">
        <v>558</v>
      </c>
      <c r="B591" s="686"/>
      <c r="C591" s="716" t="s">
        <v>2511</v>
      </c>
      <c r="D591" s="703" t="s">
        <v>411</v>
      </c>
      <c r="E591" s="703"/>
      <c r="F591" s="703" t="s">
        <v>199</v>
      </c>
      <c r="G591" s="684"/>
      <c r="H591" s="705"/>
      <c r="I591" s="705"/>
      <c r="J591" s="703">
        <v>20</v>
      </c>
      <c r="K591" s="703">
        <v>0</v>
      </c>
      <c r="L591" s="703">
        <v>10</v>
      </c>
      <c r="M591" s="717">
        <v>500</v>
      </c>
      <c r="N591" s="707">
        <f t="shared" si="17"/>
        <v>5000</v>
      </c>
      <c r="O591" s="703">
        <v>10</v>
      </c>
      <c r="P591" s="708"/>
      <c r="Q591" s="708"/>
      <c r="R591" s="708"/>
      <c r="S591" s="708"/>
      <c r="T591" s="708"/>
      <c r="U591" s="657"/>
    </row>
    <row r="592" spans="1:21" s="709" customFormat="1" ht="22.5" customHeight="1">
      <c r="A592" s="703">
        <v>559</v>
      </c>
      <c r="B592" s="686"/>
      <c r="C592" s="716" t="s">
        <v>2512</v>
      </c>
      <c r="D592" s="703" t="s">
        <v>411</v>
      </c>
      <c r="E592" s="703"/>
      <c r="F592" s="703" t="s">
        <v>199</v>
      </c>
      <c r="G592" s="684"/>
      <c r="H592" s="684"/>
      <c r="I592" s="705"/>
      <c r="J592" s="703">
        <v>5</v>
      </c>
      <c r="K592" s="703">
        <v>0</v>
      </c>
      <c r="L592" s="703">
        <v>5</v>
      </c>
      <c r="M592" s="717">
        <v>375</v>
      </c>
      <c r="N592" s="707">
        <f t="shared" si="17"/>
        <v>1875</v>
      </c>
      <c r="O592" s="703">
        <v>5</v>
      </c>
      <c r="P592" s="708"/>
      <c r="Q592" s="708"/>
      <c r="R592" s="708"/>
      <c r="S592" s="708"/>
      <c r="T592" s="708"/>
      <c r="U592" s="657"/>
    </row>
    <row r="593" spans="1:21" s="709" customFormat="1" ht="22.5" customHeight="1">
      <c r="A593" s="703">
        <v>560</v>
      </c>
      <c r="B593" s="686"/>
      <c r="C593" s="716" t="s">
        <v>2513</v>
      </c>
      <c r="D593" s="703" t="s">
        <v>411</v>
      </c>
      <c r="E593" s="703"/>
      <c r="F593" s="703" t="s">
        <v>199</v>
      </c>
      <c r="G593" s="684"/>
      <c r="H593" s="684"/>
      <c r="I593" s="705"/>
      <c r="J593" s="703">
        <v>5</v>
      </c>
      <c r="K593" s="703">
        <v>0</v>
      </c>
      <c r="L593" s="703">
        <v>5</v>
      </c>
      <c r="M593" s="717">
        <v>375</v>
      </c>
      <c r="N593" s="707">
        <f t="shared" si="17"/>
        <v>1875</v>
      </c>
      <c r="O593" s="703">
        <v>5</v>
      </c>
      <c r="P593" s="708"/>
      <c r="Q593" s="708"/>
      <c r="R593" s="708"/>
      <c r="S593" s="708"/>
      <c r="T593" s="708"/>
      <c r="U593" s="657"/>
    </row>
    <row r="594" spans="1:21" s="709" customFormat="1" ht="22.5" customHeight="1">
      <c r="A594" s="703">
        <v>561</v>
      </c>
      <c r="B594" s="686"/>
      <c r="C594" s="683" t="s">
        <v>2514</v>
      </c>
      <c r="D594" s="684" t="s">
        <v>100</v>
      </c>
      <c r="E594" s="684"/>
      <c r="F594" s="684" t="s">
        <v>100</v>
      </c>
      <c r="G594" s="684"/>
      <c r="H594" s="684"/>
      <c r="I594" s="705"/>
      <c r="J594" s="684">
        <v>5</v>
      </c>
      <c r="K594" s="684">
        <v>0</v>
      </c>
      <c r="L594" s="684">
        <v>5</v>
      </c>
      <c r="M594" s="715">
        <v>1400</v>
      </c>
      <c r="N594" s="707">
        <f t="shared" si="17"/>
        <v>7000</v>
      </c>
      <c r="O594" s="684">
        <v>5</v>
      </c>
      <c r="P594" s="708"/>
      <c r="Q594" s="708"/>
      <c r="R594" s="708"/>
      <c r="S594" s="708"/>
      <c r="T594" s="708"/>
      <c r="U594" s="657"/>
    </row>
    <row r="595" spans="1:21" s="709" customFormat="1" ht="22.5" customHeight="1">
      <c r="A595" s="703">
        <v>562</v>
      </c>
      <c r="B595" s="686"/>
      <c r="C595" s="683" t="s">
        <v>2515</v>
      </c>
      <c r="D595" s="684" t="s">
        <v>199</v>
      </c>
      <c r="E595" s="684"/>
      <c r="F595" s="684" t="s">
        <v>199</v>
      </c>
      <c r="G595" s="684"/>
      <c r="H595" s="684"/>
      <c r="I595" s="705"/>
      <c r="J595" s="684">
        <v>5</v>
      </c>
      <c r="K595" s="684">
        <v>0</v>
      </c>
      <c r="L595" s="684">
        <v>5</v>
      </c>
      <c r="M595" s="715">
        <v>9000</v>
      </c>
      <c r="N595" s="707">
        <f t="shared" si="17"/>
        <v>45000</v>
      </c>
      <c r="O595" s="684">
        <v>5</v>
      </c>
      <c r="P595" s="708"/>
      <c r="Q595" s="708"/>
      <c r="R595" s="708"/>
      <c r="S595" s="708"/>
      <c r="T595" s="708"/>
      <c r="U595" s="657"/>
    </row>
    <row r="596" spans="1:21" s="709" customFormat="1" ht="22.5" customHeight="1">
      <c r="A596" s="703">
        <v>563</v>
      </c>
      <c r="B596" s="686"/>
      <c r="C596" s="683" t="s">
        <v>2516</v>
      </c>
      <c r="D596" s="684" t="s">
        <v>34</v>
      </c>
      <c r="E596" s="684"/>
      <c r="F596" s="684" t="s">
        <v>34</v>
      </c>
      <c r="G596" s="684"/>
      <c r="H596" s="684"/>
      <c r="I596" s="705"/>
      <c r="J596" s="684">
        <v>2</v>
      </c>
      <c r="K596" s="684">
        <v>0</v>
      </c>
      <c r="L596" s="684">
        <v>2</v>
      </c>
      <c r="M596" s="715">
        <v>16500</v>
      </c>
      <c r="N596" s="707">
        <f t="shared" si="17"/>
        <v>33000</v>
      </c>
      <c r="O596" s="684">
        <v>2</v>
      </c>
      <c r="P596" s="708"/>
      <c r="Q596" s="708"/>
      <c r="R596" s="708"/>
      <c r="S596" s="708"/>
      <c r="T596" s="708"/>
      <c r="U596" s="657"/>
    </row>
    <row r="597" spans="1:21" s="709" customFormat="1" ht="22.5" customHeight="1">
      <c r="A597" s="703">
        <v>564</v>
      </c>
      <c r="B597" s="686"/>
      <c r="C597" s="683" t="s">
        <v>2517</v>
      </c>
      <c r="D597" s="684" t="s">
        <v>34</v>
      </c>
      <c r="E597" s="684"/>
      <c r="F597" s="684" t="s">
        <v>34</v>
      </c>
      <c r="G597" s="684"/>
      <c r="H597" s="684"/>
      <c r="I597" s="705"/>
      <c r="J597" s="684">
        <v>2</v>
      </c>
      <c r="K597" s="684">
        <v>0</v>
      </c>
      <c r="L597" s="684">
        <v>2</v>
      </c>
      <c r="M597" s="715">
        <v>12000</v>
      </c>
      <c r="N597" s="707">
        <f t="shared" si="17"/>
        <v>24000</v>
      </c>
      <c r="O597" s="684">
        <v>2</v>
      </c>
      <c r="P597" s="708"/>
      <c r="Q597" s="708"/>
      <c r="R597" s="708"/>
      <c r="S597" s="708"/>
      <c r="T597" s="708"/>
      <c r="U597" s="657"/>
    </row>
    <row r="598" spans="1:21" s="709" customFormat="1" ht="22.5" customHeight="1">
      <c r="A598" s="703">
        <v>565</v>
      </c>
      <c r="B598" s="686"/>
      <c r="C598" s="683" t="s">
        <v>2518</v>
      </c>
      <c r="D598" s="684" t="s">
        <v>34</v>
      </c>
      <c r="E598" s="684"/>
      <c r="F598" s="684" t="s">
        <v>34</v>
      </c>
      <c r="G598" s="684"/>
      <c r="H598" s="684"/>
      <c r="I598" s="705"/>
      <c r="J598" s="684">
        <v>2</v>
      </c>
      <c r="K598" s="684">
        <v>0</v>
      </c>
      <c r="L598" s="684">
        <v>2</v>
      </c>
      <c r="M598" s="715">
        <v>15000</v>
      </c>
      <c r="N598" s="707">
        <f t="shared" si="17"/>
        <v>30000</v>
      </c>
      <c r="O598" s="684">
        <v>2</v>
      </c>
      <c r="P598" s="708"/>
      <c r="Q598" s="708"/>
      <c r="R598" s="708"/>
      <c r="S598" s="708"/>
      <c r="T598" s="708"/>
      <c r="U598" s="657"/>
    </row>
    <row r="599" spans="1:21" s="702" customFormat="1" ht="22.5" customHeight="1">
      <c r="A599" s="694"/>
      <c r="B599" s="695"/>
      <c r="C599" s="711" t="s">
        <v>2519</v>
      </c>
      <c r="D599" s="695"/>
      <c r="E599" s="695"/>
      <c r="F599" s="696"/>
      <c r="G599" s="696"/>
      <c r="H599" s="696"/>
      <c r="I599" s="696"/>
      <c r="J599" s="696"/>
      <c r="K599" s="696"/>
      <c r="L599" s="696"/>
      <c r="M599" s="697"/>
      <c r="N599" s="712">
        <f t="shared" si="17"/>
        <v>0</v>
      </c>
      <c r="O599" s="713"/>
      <c r="P599" s="713"/>
      <c r="Q599" s="713"/>
      <c r="R599" s="713"/>
      <c r="S599" s="713"/>
      <c r="T599" s="713"/>
      <c r="U599" s="714"/>
    </row>
    <row r="600" spans="1:21" s="709" customFormat="1" ht="22.5" customHeight="1">
      <c r="A600" s="703">
        <v>566</v>
      </c>
      <c r="B600" s="686"/>
      <c r="C600" s="704" t="s">
        <v>2520</v>
      </c>
      <c r="D600" s="718"/>
      <c r="E600" s="718"/>
      <c r="F600" s="705" t="s">
        <v>199</v>
      </c>
      <c r="G600" s="705">
        <v>1</v>
      </c>
      <c r="H600" s="705">
        <v>1</v>
      </c>
      <c r="I600" s="705">
        <v>2</v>
      </c>
      <c r="J600" s="705">
        <v>4</v>
      </c>
      <c r="K600" s="705">
        <v>1</v>
      </c>
      <c r="L600" s="684">
        <v>1</v>
      </c>
      <c r="M600" s="710">
        <v>4200</v>
      </c>
      <c r="N600" s="707">
        <f t="shared" si="17"/>
        <v>4200</v>
      </c>
      <c r="O600" s="684">
        <v>1</v>
      </c>
      <c r="P600" s="708"/>
      <c r="Q600" s="708"/>
      <c r="R600" s="708"/>
      <c r="S600" s="708"/>
      <c r="T600" s="708"/>
      <c r="U600" s="657"/>
    </row>
    <row r="601" spans="1:21" s="709" customFormat="1" ht="22.5" customHeight="1">
      <c r="A601" s="703">
        <v>567</v>
      </c>
      <c r="B601" s="686"/>
      <c r="C601" s="704" t="s">
        <v>2521</v>
      </c>
      <c r="D601" s="718"/>
      <c r="E601" s="718"/>
      <c r="F601" s="705" t="s">
        <v>199</v>
      </c>
      <c r="G601" s="705">
        <v>1</v>
      </c>
      <c r="H601" s="705">
        <v>1</v>
      </c>
      <c r="I601" s="705">
        <v>2</v>
      </c>
      <c r="J601" s="705">
        <v>4</v>
      </c>
      <c r="K601" s="705">
        <v>1</v>
      </c>
      <c r="L601" s="684">
        <v>1</v>
      </c>
      <c r="M601" s="710">
        <v>1875</v>
      </c>
      <c r="N601" s="707">
        <f t="shared" si="17"/>
        <v>1875</v>
      </c>
      <c r="O601" s="684">
        <v>1</v>
      </c>
      <c r="P601" s="708"/>
      <c r="Q601" s="708"/>
      <c r="R601" s="708"/>
      <c r="S601" s="708"/>
      <c r="T601" s="708"/>
      <c r="U601" s="657"/>
    </row>
    <row r="602" spans="1:21" s="709" customFormat="1" ht="22.5" customHeight="1">
      <c r="A602" s="703">
        <v>568</v>
      </c>
      <c r="B602" s="686"/>
      <c r="C602" s="704" t="s">
        <v>2522</v>
      </c>
      <c r="D602" s="718"/>
      <c r="E602" s="718"/>
      <c r="F602" s="705" t="s">
        <v>199</v>
      </c>
      <c r="G602" s="705">
        <v>2</v>
      </c>
      <c r="H602" s="705">
        <v>2</v>
      </c>
      <c r="I602" s="705">
        <v>3</v>
      </c>
      <c r="J602" s="705">
        <v>4</v>
      </c>
      <c r="K602" s="705">
        <v>0</v>
      </c>
      <c r="L602" s="684">
        <v>1</v>
      </c>
      <c r="M602" s="710">
        <v>1875</v>
      </c>
      <c r="N602" s="707">
        <f t="shared" si="17"/>
        <v>1875</v>
      </c>
      <c r="O602" s="684">
        <v>1</v>
      </c>
      <c r="P602" s="708"/>
      <c r="Q602" s="708"/>
      <c r="R602" s="708"/>
      <c r="S602" s="708"/>
      <c r="T602" s="708"/>
      <c r="U602" s="657"/>
    </row>
    <row r="603" spans="1:21" s="709" customFormat="1" ht="22.5" customHeight="1">
      <c r="A603" s="703">
        <v>569</v>
      </c>
      <c r="B603" s="686"/>
      <c r="C603" s="704" t="s">
        <v>2523</v>
      </c>
      <c r="D603" s="718"/>
      <c r="E603" s="718"/>
      <c r="F603" s="705" t="s">
        <v>199</v>
      </c>
      <c r="G603" s="705">
        <v>3</v>
      </c>
      <c r="H603" s="705">
        <v>2</v>
      </c>
      <c r="I603" s="705">
        <v>2</v>
      </c>
      <c r="J603" s="705">
        <v>4</v>
      </c>
      <c r="K603" s="705">
        <v>1</v>
      </c>
      <c r="L603" s="684">
        <v>1</v>
      </c>
      <c r="M603" s="710">
        <v>1875</v>
      </c>
      <c r="N603" s="707">
        <f t="shared" si="17"/>
        <v>1875</v>
      </c>
      <c r="O603" s="684">
        <v>1</v>
      </c>
      <c r="P603" s="708"/>
      <c r="Q603" s="708"/>
      <c r="R603" s="708"/>
      <c r="S603" s="708"/>
      <c r="T603" s="708"/>
      <c r="U603" s="657"/>
    </row>
    <row r="604" spans="1:21" s="709" customFormat="1" ht="22.5" customHeight="1">
      <c r="A604" s="703">
        <v>570</v>
      </c>
      <c r="B604" s="686"/>
      <c r="C604" s="704" t="s">
        <v>2524</v>
      </c>
      <c r="D604" s="718"/>
      <c r="E604" s="718"/>
      <c r="F604" s="705" t="s">
        <v>199</v>
      </c>
      <c r="G604" s="705">
        <v>1</v>
      </c>
      <c r="H604" s="705">
        <v>1</v>
      </c>
      <c r="I604" s="705">
        <v>2</v>
      </c>
      <c r="J604" s="705">
        <v>4</v>
      </c>
      <c r="K604" s="705">
        <v>1</v>
      </c>
      <c r="L604" s="684">
        <v>1</v>
      </c>
      <c r="M604" s="710">
        <v>1875</v>
      </c>
      <c r="N604" s="707">
        <f t="shared" si="17"/>
        <v>1875</v>
      </c>
      <c r="O604" s="684">
        <v>1</v>
      </c>
      <c r="P604" s="708"/>
      <c r="Q604" s="708"/>
      <c r="R604" s="708"/>
      <c r="S604" s="708"/>
      <c r="T604" s="708"/>
      <c r="U604" s="657"/>
    </row>
    <row r="605" spans="1:21" s="709" customFormat="1" ht="22.5" customHeight="1">
      <c r="A605" s="703">
        <v>571</v>
      </c>
      <c r="B605" s="686"/>
      <c r="C605" s="704" t="s">
        <v>2525</v>
      </c>
      <c r="D605" s="718"/>
      <c r="E605" s="718"/>
      <c r="F605" s="705" t="s">
        <v>199</v>
      </c>
      <c r="G605" s="705">
        <v>10</v>
      </c>
      <c r="H605" s="705">
        <v>9</v>
      </c>
      <c r="I605" s="705">
        <v>10</v>
      </c>
      <c r="J605" s="705">
        <v>20</v>
      </c>
      <c r="K605" s="705">
        <v>2</v>
      </c>
      <c r="L605" s="684">
        <v>10</v>
      </c>
      <c r="M605" s="706">
        <v>825</v>
      </c>
      <c r="N605" s="707">
        <f t="shared" si="17"/>
        <v>8250</v>
      </c>
      <c r="O605" s="708"/>
      <c r="P605" s="684">
        <v>10</v>
      </c>
      <c r="Q605" s="708"/>
      <c r="R605" s="708"/>
      <c r="S605" s="708"/>
      <c r="T605" s="708"/>
      <c r="U605" s="657"/>
    </row>
    <row r="606" spans="1:21" s="709" customFormat="1" ht="22.5" customHeight="1">
      <c r="A606" s="703">
        <v>572</v>
      </c>
      <c r="B606" s="686"/>
      <c r="C606" s="704" t="s">
        <v>2526</v>
      </c>
      <c r="D606" s="718"/>
      <c r="E606" s="718"/>
      <c r="F606" s="705" t="s">
        <v>199</v>
      </c>
      <c r="G606" s="705">
        <v>10</v>
      </c>
      <c r="H606" s="705">
        <v>8</v>
      </c>
      <c r="I606" s="705">
        <v>9</v>
      </c>
      <c r="J606" s="705">
        <v>20</v>
      </c>
      <c r="K606" s="705">
        <v>2</v>
      </c>
      <c r="L606" s="684">
        <v>10</v>
      </c>
      <c r="M606" s="706">
        <v>900</v>
      </c>
      <c r="N606" s="707">
        <f t="shared" si="17"/>
        <v>9000</v>
      </c>
      <c r="O606" s="708"/>
      <c r="P606" s="684">
        <v>10</v>
      </c>
      <c r="Q606" s="708"/>
      <c r="R606" s="708"/>
      <c r="S606" s="708"/>
      <c r="T606" s="708"/>
      <c r="U606" s="657"/>
    </row>
    <row r="607" spans="1:21" s="709" customFormat="1" ht="22.5" customHeight="1">
      <c r="A607" s="703">
        <v>573</v>
      </c>
      <c r="B607" s="686"/>
      <c r="C607" s="704" t="s">
        <v>2527</v>
      </c>
      <c r="D607" s="718"/>
      <c r="E607" s="718"/>
      <c r="F607" s="705" t="s">
        <v>199</v>
      </c>
      <c r="G607" s="705">
        <v>9</v>
      </c>
      <c r="H607" s="705">
        <v>10</v>
      </c>
      <c r="I607" s="705">
        <v>8</v>
      </c>
      <c r="J607" s="705">
        <v>20</v>
      </c>
      <c r="K607" s="705">
        <v>2</v>
      </c>
      <c r="L607" s="684">
        <v>5</v>
      </c>
      <c r="M607" s="706">
        <v>375</v>
      </c>
      <c r="N607" s="707">
        <f t="shared" si="17"/>
        <v>1875</v>
      </c>
      <c r="O607" s="708"/>
      <c r="P607" s="684">
        <v>5</v>
      </c>
      <c r="Q607" s="708"/>
      <c r="R607" s="708"/>
      <c r="S607" s="708"/>
      <c r="T607" s="708"/>
      <c r="U607" s="657"/>
    </row>
    <row r="608" spans="1:21" s="709" customFormat="1" ht="22.5" customHeight="1">
      <c r="A608" s="703">
        <v>574</v>
      </c>
      <c r="B608" s="686"/>
      <c r="C608" s="704" t="s">
        <v>2528</v>
      </c>
      <c r="D608" s="718"/>
      <c r="E608" s="718"/>
      <c r="F608" s="705" t="s">
        <v>199</v>
      </c>
      <c r="G608" s="705">
        <v>9</v>
      </c>
      <c r="H608" s="705">
        <v>10</v>
      </c>
      <c r="I608" s="705">
        <v>8</v>
      </c>
      <c r="J608" s="705">
        <v>20</v>
      </c>
      <c r="K608" s="705">
        <v>2</v>
      </c>
      <c r="L608" s="684">
        <v>5</v>
      </c>
      <c r="M608" s="706">
        <v>450</v>
      </c>
      <c r="N608" s="707">
        <f t="shared" si="17"/>
        <v>2250</v>
      </c>
      <c r="O608" s="708"/>
      <c r="P608" s="684">
        <v>5</v>
      </c>
      <c r="Q608" s="708"/>
      <c r="R608" s="708"/>
      <c r="S608" s="708"/>
      <c r="T608" s="708"/>
      <c r="U608" s="657"/>
    </row>
    <row r="609" spans="1:21" s="709" customFormat="1" ht="22.5" customHeight="1">
      <c r="A609" s="703">
        <v>575</v>
      </c>
      <c r="B609" s="686"/>
      <c r="C609" s="704" t="s">
        <v>2529</v>
      </c>
      <c r="D609" s="718"/>
      <c r="E609" s="718"/>
      <c r="F609" s="705" t="s">
        <v>199</v>
      </c>
      <c r="G609" s="684"/>
      <c r="H609" s="684"/>
      <c r="I609" s="684"/>
      <c r="J609" s="705">
        <v>1</v>
      </c>
      <c r="K609" s="684">
        <v>0</v>
      </c>
      <c r="L609" s="705">
        <v>1</v>
      </c>
      <c r="M609" s="706">
        <v>6300</v>
      </c>
      <c r="N609" s="707">
        <f t="shared" si="17"/>
        <v>6300</v>
      </c>
      <c r="O609" s="705">
        <v>1</v>
      </c>
      <c r="P609" s="708"/>
      <c r="Q609" s="708"/>
      <c r="R609" s="708"/>
      <c r="S609" s="708"/>
      <c r="T609" s="708"/>
      <c r="U609" s="657"/>
    </row>
    <row r="610" spans="1:21" s="709" customFormat="1" ht="22.5" customHeight="1">
      <c r="A610" s="703">
        <v>576</v>
      </c>
      <c r="B610" s="686"/>
      <c r="C610" s="704" t="s">
        <v>2530</v>
      </c>
      <c r="D610" s="718"/>
      <c r="E610" s="718"/>
      <c r="F610" s="705" t="s">
        <v>199</v>
      </c>
      <c r="G610" s="684"/>
      <c r="H610" s="684"/>
      <c r="I610" s="684"/>
      <c r="J610" s="684">
        <v>1</v>
      </c>
      <c r="K610" s="684">
        <v>0</v>
      </c>
      <c r="L610" s="684">
        <v>1</v>
      </c>
      <c r="M610" s="706">
        <v>26000</v>
      </c>
      <c r="N610" s="707">
        <f t="shared" si="17"/>
        <v>26000</v>
      </c>
      <c r="O610" s="684">
        <v>1</v>
      </c>
      <c r="P610" s="708"/>
      <c r="Q610" s="708"/>
      <c r="R610" s="708"/>
      <c r="S610" s="708"/>
      <c r="T610" s="708"/>
      <c r="U610" s="657"/>
    </row>
    <row r="611" spans="1:21" s="709" customFormat="1" ht="22.5" customHeight="1">
      <c r="A611" s="703">
        <v>577</v>
      </c>
      <c r="B611" s="686"/>
      <c r="C611" s="704" t="s">
        <v>2531</v>
      </c>
      <c r="D611" s="718"/>
      <c r="E611" s="718"/>
      <c r="F611" s="705" t="s">
        <v>199</v>
      </c>
      <c r="G611" s="684"/>
      <c r="H611" s="684"/>
      <c r="I611" s="684"/>
      <c r="J611" s="684">
        <v>2</v>
      </c>
      <c r="K611" s="684">
        <v>0</v>
      </c>
      <c r="L611" s="684">
        <v>2</v>
      </c>
      <c r="M611" s="706">
        <v>18000</v>
      </c>
      <c r="N611" s="707">
        <f t="shared" si="17"/>
        <v>36000</v>
      </c>
      <c r="O611" s="684">
        <v>2</v>
      </c>
      <c r="P611" s="708"/>
      <c r="Q611" s="708"/>
      <c r="R611" s="708"/>
      <c r="S611" s="708"/>
      <c r="T611" s="708"/>
      <c r="U611" s="657"/>
    </row>
    <row r="612" spans="1:21" s="709" customFormat="1" ht="22.5" customHeight="1">
      <c r="A612" s="703">
        <v>578</v>
      </c>
      <c r="B612" s="686"/>
      <c r="C612" s="704" t="s">
        <v>2532</v>
      </c>
      <c r="D612" s="718"/>
      <c r="E612" s="718"/>
      <c r="F612" s="705" t="s">
        <v>199</v>
      </c>
      <c r="G612" s="684"/>
      <c r="H612" s="684"/>
      <c r="I612" s="684"/>
      <c r="J612" s="684">
        <v>1</v>
      </c>
      <c r="K612" s="684">
        <v>0</v>
      </c>
      <c r="L612" s="684">
        <v>1</v>
      </c>
      <c r="M612" s="706">
        <v>18000</v>
      </c>
      <c r="N612" s="707">
        <f t="shared" si="17"/>
        <v>18000</v>
      </c>
      <c r="O612" s="684">
        <v>1</v>
      </c>
      <c r="P612" s="708"/>
      <c r="Q612" s="708"/>
      <c r="R612" s="708"/>
      <c r="S612" s="708"/>
      <c r="T612" s="708"/>
      <c r="U612" s="657"/>
    </row>
    <row r="613" spans="1:21" s="709" customFormat="1" ht="22.5" customHeight="1">
      <c r="A613" s="703">
        <v>579</v>
      </c>
      <c r="B613" s="686"/>
      <c r="C613" s="704" t="s">
        <v>2533</v>
      </c>
      <c r="D613" s="718"/>
      <c r="E613" s="718"/>
      <c r="F613" s="705" t="s">
        <v>199</v>
      </c>
      <c r="G613" s="684"/>
      <c r="H613" s="684"/>
      <c r="I613" s="684"/>
      <c r="J613" s="684">
        <v>1</v>
      </c>
      <c r="K613" s="684">
        <v>0</v>
      </c>
      <c r="L613" s="684">
        <v>1</v>
      </c>
      <c r="M613" s="706">
        <v>18000</v>
      </c>
      <c r="N613" s="707">
        <f t="shared" si="17"/>
        <v>18000</v>
      </c>
      <c r="O613" s="684">
        <v>1</v>
      </c>
      <c r="P613" s="708"/>
      <c r="Q613" s="708"/>
      <c r="R613" s="708"/>
      <c r="S613" s="708"/>
      <c r="T613" s="708"/>
      <c r="U613" s="657"/>
    </row>
    <row r="614" spans="1:21" s="709" customFormat="1" ht="22.5" customHeight="1">
      <c r="A614" s="703">
        <v>580</v>
      </c>
      <c r="B614" s="686"/>
      <c r="C614" s="704" t="s">
        <v>2534</v>
      </c>
      <c r="D614" s="718"/>
      <c r="E614" s="718"/>
      <c r="F614" s="705" t="s">
        <v>199</v>
      </c>
      <c r="G614" s="684"/>
      <c r="H614" s="684"/>
      <c r="I614" s="684"/>
      <c r="J614" s="684">
        <v>1</v>
      </c>
      <c r="K614" s="684">
        <v>0</v>
      </c>
      <c r="L614" s="684">
        <v>1</v>
      </c>
      <c r="M614" s="706">
        <v>18000</v>
      </c>
      <c r="N614" s="707">
        <f t="shared" si="17"/>
        <v>18000</v>
      </c>
      <c r="O614" s="684">
        <v>1</v>
      </c>
      <c r="P614" s="708"/>
      <c r="Q614" s="708"/>
      <c r="R614" s="708"/>
      <c r="S614" s="708"/>
      <c r="T614" s="708"/>
      <c r="U614" s="657"/>
    </row>
    <row r="615" spans="1:21" s="709" customFormat="1" ht="22.5" customHeight="1">
      <c r="A615" s="703">
        <v>581</v>
      </c>
      <c r="B615" s="686"/>
      <c r="C615" s="704" t="s">
        <v>2535</v>
      </c>
      <c r="D615" s="718"/>
      <c r="E615" s="718"/>
      <c r="F615" s="705" t="s">
        <v>199</v>
      </c>
      <c r="G615" s="684"/>
      <c r="H615" s="684"/>
      <c r="I615" s="684"/>
      <c r="J615" s="684">
        <v>1</v>
      </c>
      <c r="K615" s="684">
        <v>0</v>
      </c>
      <c r="L615" s="684">
        <v>1</v>
      </c>
      <c r="M615" s="706">
        <v>18000</v>
      </c>
      <c r="N615" s="707">
        <f t="shared" si="17"/>
        <v>18000</v>
      </c>
      <c r="O615" s="684">
        <v>1</v>
      </c>
      <c r="P615" s="708"/>
      <c r="Q615" s="708"/>
      <c r="R615" s="708"/>
      <c r="S615" s="708"/>
      <c r="T615" s="708"/>
      <c r="U615" s="657"/>
    </row>
    <row r="616" spans="1:21" s="709" customFormat="1" ht="22.5" customHeight="1">
      <c r="A616" s="703">
        <v>582</v>
      </c>
      <c r="B616" s="686"/>
      <c r="C616" s="704" t="s">
        <v>2536</v>
      </c>
      <c r="D616" s="718"/>
      <c r="E616" s="718"/>
      <c r="F616" s="705" t="s">
        <v>199</v>
      </c>
      <c r="G616" s="684"/>
      <c r="H616" s="684"/>
      <c r="I616" s="684"/>
      <c r="J616" s="684">
        <v>2</v>
      </c>
      <c r="K616" s="684">
        <v>0</v>
      </c>
      <c r="L616" s="684">
        <v>2</v>
      </c>
      <c r="M616" s="706">
        <v>21300</v>
      </c>
      <c r="N616" s="707">
        <f t="shared" si="17"/>
        <v>42600</v>
      </c>
      <c r="O616" s="684">
        <v>2</v>
      </c>
      <c r="P616" s="708"/>
      <c r="Q616" s="708"/>
      <c r="R616" s="708"/>
      <c r="S616" s="708"/>
      <c r="T616" s="708"/>
      <c r="U616" s="657"/>
    </row>
    <row r="617" spans="1:21" s="709" customFormat="1" ht="22.5" customHeight="1">
      <c r="A617" s="703">
        <v>583</v>
      </c>
      <c r="B617" s="686"/>
      <c r="C617" s="704" t="s">
        <v>2537</v>
      </c>
      <c r="D617" s="718"/>
      <c r="E617" s="718"/>
      <c r="F617" s="705" t="s">
        <v>199</v>
      </c>
      <c r="G617" s="684"/>
      <c r="H617" s="684"/>
      <c r="I617" s="684"/>
      <c r="J617" s="684">
        <v>1</v>
      </c>
      <c r="K617" s="684">
        <v>0</v>
      </c>
      <c r="L617" s="684">
        <v>1</v>
      </c>
      <c r="M617" s="706">
        <v>10900</v>
      </c>
      <c r="N617" s="707">
        <f t="shared" si="17"/>
        <v>10900</v>
      </c>
      <c r="O617" s="684">
        <v>1</v>
      </c>
      <c r="P617" s="708"/>
      <c r="Q617" s="708"/>
      <c r="R617" s="708"/>
      <c r="S617" s="708"/>
      <c r="T617" s="708"/>
      <c r="U617" s="657"/>
    </row>
    <row r="618" spans="1:21" s="709" customFormat="1" ht="22.5" customHeight="1">
      <c r="A618" s="703">
        <v>584</v>
      </c>
      <c r="B618" s="686"/>
      <c r="C618" s="704" t="s">
        <v>2538</v>
      </c>
      <c r="D618" s="718"/>
      <c r="E618" s="718"/>
      <c r="F618" s="705" t="s">
        <v>199</v>
      </c>
      <c r="G618" s="684"/>
      <c r="H618" s="684"/>
      <c r="I618" s="684"/>
      <c r="J618" s="684">
        <v>3</v>
      </c>
      <c r="K618" s="684">
        <v>0</v>
      </c>
      <c r="L618" s="684">
        <v>2</v>
      </c>
      <c r="M618" s="706">
        <v>14000</v>
      </c>
      <c r="N618" s="707">
        <f t="shared" si="17"/>
        <v>28000</v>
      </c>
      <c r="O618" s="684">
        <v>2</v>
      </c>
      <c r="P618" s="708"/>
      <c r="Q618" s="708"/>
      <c r="R618" s="708"/>
      <c r="S618" s="708"/>
      <c r="T618" s="708"/>
      <c r="U618" s="657"/>
    </row>
    <row r="619" spans="1:21" s="709" customFormat="1" ht="22.5" customHeight="1">
      <c r="A619" s="703">
        <v>585</v>
      </c>
      <c r="B619" s="686"/>
      <c r="C619" s="704" t="s">
        <v>2539</v>
      </c>
      <c r="D619" s="718"/>
      <c r="E619" s="718"/>
      <c r="F619" s="705" t="s">
        <v>199</v>
      </c>
      <c r="G619" s="684"/>
      <c r="H619" s="684"/>
      <c r="I619" s="684"/>
      <c r="J619" s="684">
        <v>1</v>
      </c>
      <c r="K619" s="684">
        <v>0</v>
      </c>
      <c r="L619" s="684">
        <v>1</v>
      </c>
      <c r="M619" s="706">
        <v>11200</v>
      </c>
      <c r="N619" s="707">
        <f t="shared" si="17"/>
        <v>11200</v>
      </c>
      <c r="O619" s="684">
        <v>1</v>
      </c>
      <c r="P619" s="708"/>
      <c r="Q619" s="708"/>
      <c r="R619" s="708"/>
      <c r="S619" s="708"/>
      <c r="T619" s="708"/>
      <c r="U619" s="657"/>
    </row>
    <row r="620" spans="1:21" s="709" customFormat="1" ht="22.5" customHeight="1">
      <c r="A620" s="703">
        <v>586</v>
      </c>
      <c r="B620" s="686"/>
      <c r="C620" s="704" t="s">
        <v>2540</v>
      </c>
      <c r="D620" s="718"/>
      <c r="E620" s="718"/>
      <c r="F620" s="705" t="s">
        <v>199</v>
      </c>
      <c r="G620" s="684"/>
      <c r="H620" s="684"/>
      <c r="I620" s="684"/>
      <c r="J620" s="684">
        <v>1</v>
      </c>
      <c r="K620" s="684">
        <v>0</v>
      </c>
      <c r="L620" s="684">
        <v>1</v>
      </c>
      <c r="M620" s="706">
        <v>11000</v>
      </c>
      <c r="N620" s="707">
        <f t="shared" si="17"/>
        <v>11000</v>
      </c>
      <c r="O620" s="684">
        <v>1</v>
      </c>
      <c r="P620" s="708"/>
      <c r="Q620" s="708"/>
      <c r="R620" s="708"/>
      <c r="S620" s="708"/>
      <c r="T620" s="708"/>
      <c r="U620" s="657"/>
    </row>
    <row r="621" spans="1:21" s="709" customFormat="1" ht="22.5" customHeight="1">
      <c r="A621" s="703">
        <v>587</v>
      </c>
      <c r="B621" s="686"/>
      <c r="C621" s="704" t="s">
        <v>2541</v>
      </c>
      <c r="D621" s="718"/>
      <c r="E621" s="718"/>
      <c r="F621" s="705" t="s">
        <v>199</v>
      </c>
      <c r="G621" s="684"/>
      <c r="H621" s="684"/>
      <c r="I621" s="684"/>
      <c r="J621" s="684">
        <v>1</v>
      </c>
      <c r="K621" s="684">
        <v>0</v>
      </c>
      <c r="L621" s="684">
        <v>1</v>
      </c>
      <c r="M621" s="706">
        <v>18000</v>
      </c>
      <c r="N621" s="707">
        <f t="shared" si="17"/>
        <v>18000</v>
      </c>
      <c r="O621" s="684">
        <v>1</v>
      </c>
      <c r="P621" s="708"/>
      <c r="Q621" s="708"/>
      <c r="R621" s="708"/>
      <c r="S621" s="708"/>
      <c r="T621" s="708"/>
      <c r="U621" s="657"/>
    </row>
    <row r="622" spans="1:21" s="709" customFormat="1" ht="22.5" customHeight="1">
      <c r="A622" s="703">
        <v>588</v>
      </c>
      <c r="B622" s="686"/>
      <c r="C622" s="704" t="s">
        <v>2542</v>
      </c>
      <c r="D622" s="718"/>
      <c r="E622" s="718"/>
      <c r="F622" s="705" t="s">
        <v>199</v>
      </c>
      <c r="G622" s="684"/>
      <c r="H622" s="684"/>
      <c r="I622" s="684"/>
      <c r="J622" s="684">
        <v>1</v>
      </c>
      <c r="K622" s="684">
        <v>0</v>
      </c>
      <c r="L622" s="684">
        <v>1</v>
      </c>
      <c r="M622" s="706">
        <v>18000</v>
      </c>
      <c r="N622" s="707">
        <f t="shared" si="17"/>
        <v>18000</v>
      </c>
      <c r="O622" s="684">
        <v>1</v>
      </c>
      <c r="P622" s="708"/>
      <c r="Q622" s="708"/>
      <c r="R622" s="708"/>
      <c r="S622" s="708"/>
      <c r="T622" s="708"/>
      <c r="U622" s="657"/>
    </row>
    <row r="623" spans="1:21" s="709" customFormat="1" ht="22.5" customHeight="1">
      <c r="A623" s="703">
        <v>589</v>
      </c>
      <c r="B623" s="686"/>
      <c r="C623" s="704" t="s">
        <v>2543</v>
      </c>
      <c r="D623" s="718"/>
      <c r="E623" s="718"/>
      <c r="F623" s="705" t="s">
        <v>34</v>
      </c>
      <c r="G623" s="684"/>
      <c r="H623" s="684"/>
      <c r="I623" s="684"/>
      <c r="J623" s="684">
        <v>1</v>
      </c>
      <c r="K623" s="684">
        <v>0</v>
      </c>
      <c r="L623" s="684">
        <v>1</v>
      </c>
      <c r="M623" s="706">
        <v>8500</v>
      </c>
      <c r="N623" s="707">
        <f t="shared" si="17"/>
        <v>8500</v>
      </c>
      <c r="O623" s="684">
        <v>1</v>
      </c>
      <c r="P623" s="708"/>
      <c r="Q623" s="708"/>
      <c r="R623" s="708"/>
      <c r="S623" s="708"/>
      <c r="T623" s="708"/>
      <c r="U623" s="657"/>
    </row>
    <row r="624" spans="1:21" s="709" customFormat="1" ht="22.5" customHeight="1">
      <c r="A624" s="703">
        <v>590</v>
      </c>
      <c r="B624" s="686"/>
      <c r="C624" s="704" t="s">
        <v>2544</v>
      </c>
      <c r="D624" s="718"/>
      <c r="E624" s="718"/>
      <c r="F624" s="705" t="s">
        <v>199</v>
      </c>
      <c r="G624" s="684"/>
      <c r="H624" s="684"/>
      <c r="I624" s="684"/>
      <c r="J624" s="684">
        <v>4</v>
      </c>
      <c r="K624" s="684">
        <v>0</v>
      </c>
      <c r="L624" s="684">
        <v>4</v>
      </c>
      <c r="M624" s="706">
        <v>8900</v>
      </c>
      <c r="N624" s="707">
        <f t="shared" si="17"/>
        <v>35600</v>
      </c>
      <c r="O624" s="684">
        <v>4</v>
      </c>
      <c r="P624" s="708"/>
      <c r="Q624" s="708"/>
      <c r="R624" s="708"/>
      <c r="S624" s="708"/>
      <c r="T624" s="708"/>
      <c r="U624" s="657"/>
    </row>
    <row r="625" spans="1:21" s="709" customFormat="1" ht="22.5" customHeight="1">
      <c r="A625" s="703">
        <v>591</v>
      </c>
      <c r="B625" s="686"/>
      <c r="C625" s="704" t="s">
        <v>2545</v>
      </c>
      <c r="D625" s="718"/>
      <c r="E625" s="718"/>
      <c r="F625" s="705" t="s">
        <v>199</v>
      </c>
      <c r="G625" s="684"/>
      <c r="H625" s="684"/>
      <c r="I625" s="684"/>
      <c r="J625" s="684">
        <v>1</v>
      </c>
      <c r="K625" s="684">
        <v>0</v>
      </c>
      <c r="L625" s="684">
        <v>1</v>
      </c>
      <c r="M625" s="706">
        <v>8900</v>
      </c>
      <c r="N625" s="707">
        <f t="shared" si="17"/>
        <v>8900</v>
      </c>
      <c r="O625" s="684">
        <v>1</v>
      </c>
      <c r="P625" s="708"/>
      <c r="Q625" s="708"/>
      <c r="R625" s="708"/>
      <c r="S625" s="708"/>
      <c r="T625" s="708"/>
      <c r="U625" s="657"/>
    </row>
    <row r="626" spans="1:21" s="709" customFormat="1" ht="22.5" customHeight="1">
      <c r="A626" s="703">
        <v>592</v>
      </c>
      <c r="B626" s="686"/>
      <c r="C626" s="704" t="s">
        <v>2546</v>
      </c>
      <c r="D626" s="718"/>
      <c r="E626" s="718"/>
      <c r="F626" s="705" t="s">
        <v>199</v>
      </c>
      <c r="G626" s="684"/>
      <c r="H626" s="684"/>
      <c r="I626" s="684"/>
      <c r="J626" s="684">
        <v>2</v>
      </c>
      <c r="K626" s="684">
        <v>0</v>
      </c>
      <c r="L626" s="684">
        <v>1</v>
      </c>
      <c r="M626" s="706">
        <v>25000</v>
      </c>
      <c r="N626" s="707">
        <f t="shared" si="17"/>
        <v>25000</v>
      </c>
      <c r="O626" s="684">
        <v>1</v>
      </c>
      <c r="P626" s="708"/>
      <c r="Q626" s="708"/>
      <c r="R626" s="708"/>
      <c r="S626" s="708"/>
      <c r="T626" s="708"/>
      <c r="U626" s="657"/>
    </row>
    <row r="627" spans="1:21" s="709" customFormat="1" ht="22.5" customHeight="1">
      <c r="A627" s="703">
        <v>593</v>
      </c>
      <c r="B627" s="686"/>
      <c r="C627" s="704" t="s">
        <v>2547</v>
      </c>
      <c r="D627" s="718"/>
      <c r="E627" s="718"/>
      <c r="F627" s="705" t="s">
        <v>199</v>
      </c>
      <c r="G627" s="684"/>
      <c r="H627" s="684"/>
      <c r="I627" s="684"/>
      <c r="J627" s="684">
        <v>1</v>
      </c>
      <c r="K627" s="684">
        <v>0</v>
      </c>
      <c r="L627" s="684">
        <v>1</v>
      </c>
      <c r="M627" s="706">
        <v>11000</v>
      </c>
      <c r="N627" s="707">
        <f t="shared" si="17"/>
        <v>11000</v>
      </c>
      <c r="O627" s="684">
        <v>1</v>
      </c>
      <c r="P627" s="708"/>
      <c r="Q627" s="708"/>
      <c r="R627" s="708"/>
      <c r="S627" s="708"/>
      <c r="T627" s="708"/>
      <c r="U627" s="657"/>
    </row>
    <row r="628" spans="1:21" s="709" customFormat="1" ht="22.5" customHeight="1">
      <c r="A628" s="703">
        <v>594</v>
      </c>
      <c r="B628" s="686"/>
      <c r="C628" s="704" t="s">
        <v>2548</v>
      </c>
      <c r="D628" s="718"/>
      <c r="E628" s="718"/>
      <c r="F628" s="705" t="s">
        <v>199</v>
      </c>
      <c r="G628" s="684"/>
      <c r="H628" s="684"/>
      <c r="I628" s="684"/>
      <c r="J628" s="684">
        <v>1</v>
      </c>
      <c r="K628" s="684">
        <v>0</v>
      </c>
      <c r="L628" s="684">
        <v>1</v>
      </c>
      <c r="M628" s="706">
        <v>270000</v>
      </c>
      <c r="N628" s="707">
        <f t="shared" si="17"/>
        <v>270000</v>
      </c>
      <c r="O628" s="684">
        <v>1</v>
      </c>
      <c r="P628" s="708"/>
      <c r="Q628" s="708"/>
      <c r="R628" s="708"/>
      <c r="S628" s="708"/>
      <c r="T628" s="708"/>
      <c r="U628" s="657"/>
    </row>
    <row r="629" spans="1:21" s="709" customFormat="1" ht="22.5" customHeight="1">
      <c r="A629" s="703">
        <v>595</v>
      </c>
      <c r="B629" s="686"/>
      <c r="C629" s="704" t="s">
        <v>2549</v>
      </c>
      <c r="D629" s="718"/>
      <c r="E629" s="718"/>
      <c r="F629" s="705" t="s">
        <v>199</v>
      </c>
      <c r="G629" s="684"/>
      <c r="H629" s="684"/>
      <c r="I629" s="684"/>
      <c r="J629" s="684">
        <v>1</v>
      </c>
      <c r="K629" s="684">
        <v>0</v>
      </c>
      <c r="L629" s="684">
        <v>1</v>
      </c>
      <c r="M629" s="706">
        <v>32000</v>
      </c>
      <c r="N629" s="707">
        <f t="shared" si="17"/>
        <v>32000</v>
      </c>
      <c r="O629" s="684">
        <v>1</v>
      </c>
      <c r="P629" s="708"/>
      <c r="Q629" s="708"/>
      <c r="R629" s="708"/>
      <c r="S629" s="708"/>
      <c r="T629" s="708"/>
      <c r="U629" s="657"/>
    </row>
    <row r="630" spans="1:21" s="709" customFormat="1" ht="22.5" customHeight="1">
      <c r="A630" s="703">
        <v>596</v>
      </c>
      <c r="B630" s="686"/>
      <c r="C630" s="704" t="s">
        <v>2550</v>
      </c>
      <c r="D630" s="718"/>
      <c r="E630" s="718"/>
      <c r="F630" s="705" t="s">
        <v>199</v>
      </c>
      <c r="G630" s="684"/>
      <c r="H630" s="684"/>
      <c r="I630" s="684"/>
      <c r="J630" s="684">
        <v>1</v>
      </c>
      <c r="K630" s="684">
        <v>0</v>
      </c>
      <c r="L630" s="684">
        <v>1</v>
      </c>
      <c r="M630" s="706">
        <v>26000</v>
      </c>
      <c r="N630" s="707">
        <f t="shared" si="17"/>
        <v>26000</v>
      </c>
      <c r="O630" s="684">
        <v>1</v>
      </c>
      <c r="P630" s="708"/>
      <c r="Q630" s="708"/>
      <c r="R630" s="708"/>
      <c r="S630" s="708"/>
      <c r="T630" s="708"/>
      <c r="U630" s="657"/>
    </row>
    <row r="631" spans="1:21" s="709" customFormat="1" ht="22.5" customHeight="1">
      <c r="A631" s="703">
        <v>597</v>
      </c>
      <c r="B631" s="686"/>
      <c r="C631" s="704" t="s">
        <v>2551</v>
      </c>
      <c r="D631" s="718"/>
      <c r="E631" s="718"/>
      <c r="F631" s="705" t="s">
        <v>199</v>
      </c>
      <c r="G631" s="684"/>
      <c r="H631" s="684"/>
      <c r="I631" s="684"/>
      <c r="J631" s="684">
        <v>1</v>
      </c>
      <c r="K631" s="684">
        <v>0</v>
      </c>
      <c r="L631" s="684">
        <v>1</v>
      </c>
      <c r="M631" s="706">
        <v>45000</v>
      </c>
      <c r="N631" s="707">
        <f t="shared" si="17"/>
        <v>45000</v>
      </c>
      <c r="O631" s="684">
        <v>1</v>
      </c>
      <c r="P631" s="708"/>
      <c r="Q631" s="708"/>
      <c r="R631" s="708"/>
      <c r="S631" s="708"/>
      <c r="T631" s="708"/>
      <c r="U631" s="657"/>
    </row>
    <row r="632" spans="1:21" s="709" customFormat="1" ht="22.5" customHeight="1">
      <c r="A632" s="703">
        <v>598</v>
      </c>
      <c r="B632" s="686"/>
      <c r="C632" s="704" t="s">
        <v>2552</v>
      </c>
      <c r="D632" s="718"/>
      <c r="E632" s="718"/>
      <c r="F632" s="705" t="s">
        <v>199</v>
      </c>
      <c r="G632" s="684"/>
      <c r="H632" s="684"/>
      <c r="I632" s="684"/>
      <c r="J632" s="684">
        <v>1</v>
      </c>
      <c r="K632" s="684">
        <v>0</v>
      </c>
      <c r="L632" s="684">
        <v>1</v>
      </c>
      <c r="M632" s="706">
        <v>5500</v>
      </c>
      <c r="N632" s="707">
        <f t="shared" si="17"/>
        <v>5500</v>
      </c>
      <c r="O632" s="684">
        <v>1</v>
      </c>
      <c r="P632" s="708"/>
      <c r="Q632" s="708"/>
      <c r="R632" s="708"/>
      <c r="S632" s="708"/>
      <c r="T632" s="708"/>
      <c r="U632" s="657"/>
    </row>
    <row r="633" spans="1:21" s="709" customFormat="1" ht="22.5" customHeight="1">
      <c r="A633" s="703">
        <v>599</v>
      </c>
      <c r="B633" s="686"/>
      <c r="C633" s="704" t="s">
        <v>2553</v>
      </c>
      <c r="D633" s="718"/>
      <c r="E633" s="718"/>
      <c r="F633" s="705" t="s">
        <v>199</v>
      </c>
      <c r="G633" s="684"/>
      <c r="H633" s="684"/>
      <c r="I633" s="684"/>
      <c r="J633" s="684">
        <v>3</v>
      </c>
      <c r="K633" s="684">
        <v>0</v>
      </c>
      <c r="L633" s="684">
        <v>1</v>
      </c>
      <c r="M633" s="706">
        <v>4000</v>
      </c>
      <c r="N633" s="707">
        <f t="shared" si="17"/>
        <v>4000</v>
      </c>
      <c r="O633" s="684">
        <v>1</v>
      </c>
      <c r="P633" s="708"/>
      <c r="Q633" s="708"/>
      <c r="R633" s="708"/>
      <c r="S633" s="708"/>
      <c r="T633" s="708"/>
      <c r="U633" s="657"/>
    </row>
    <row r="634" spans="1:21" s="709" customFormat="1" ht="22.5" customHeight="1">
      <c r="A634" s="703">
        <v>600</v>
      </c>
      <c r="B634" s="686"/>
      <c r="C634" s="704" t="s">
        <v>2554</v>
      </c>
      <c r="D634" s="718"/>
      <c r="E634" s="718"/>
      <c r="F634" s="705" t="s">
        <v>199</v>
      </c>
      <c r="G634" s="684"/>
      <c r="H634" s="684"/>
      <c r="I634" s="684"/>
      <c r="J634" s="684">
        <v>3</v>
      </c>
      <c r="K634" s="684">
        <v>0</v>
      </c>
      <c r="L634" s="684">
        <v>1</v>
      </c>
      <c r="M634" s="706">
        <v>4000</v>
      </c>
      <c r="N634" s="707">
        <f t="shared" si="17"/>
        <v>4000</v>
      </c>
      <c r="O634" s="684">
        <v>1</v>
      </c>
      <c r="P634" s="708"/>
      <c r="Q634" s="708"/>
      <c r="R634" s="708"/>
      <c r="S634" s="708"/>
      <c r="T634" s="708"/>
      <c r="U634" s="657"/>
    </row>
    <row r="635" spans="1:21" s="709" customFormat="1" ht="22.5" customHeight="1">
      <c r="A635" s="703">
        <v>601</v>
      </c>
      <c r="B635" s="686"/>
      <c r="C635" s="704" t="s">
        <v>2555</v>
      </c>
      <c r="D635" s="718"/>
      <c r="E635" s="718"/>
      <c r="F635" s="705" t="s">
        <v>199</v>
      </c>
      <c r="G635" s="684"/>
      <c r="H635" s="684"/>
      <c r="I635" s="684"/>
      <c r="J635" s="684">
        <v>1</v>
      </c>
      <c r="K635" s="684">
        <v>0</v>
      </c>
      <c r="L635" s="684">
        <v>1</v>
      </c>
      <c r="M635" s="706">
        <v>4500</v>
      </c>
      <c r="N635" s="707">
        <f t="shared" si="17"/>
        <v>4500</v>
      </c>
      <c r="O635" s="684">
        <v>1</v>
      </c>
      <c r="P635" s="708"/>
      <c r="Q635" s="708"/>
      <c r="R635" s="708"/>
      <c r="S635" s="708"/>
      <c r="T635" s="708"/>
      <c r="U635" s="657"/>
    </row>
    <row r="636" spans="1:21" s="709" customFormat="1" ht="22.5" customHeight="1">
      <c r="A636" s="703">
        <v>602</v>
      </c>
      <c r="B636" s="686"/>
      <c r="C636" s="704" t="s">
        <v>2556</v>
      </c>
      <c r="D636" s="718"/>
      <c r="E636" s="718"/>
      <c r="F636" s="705" t="s">
        <v>199</v>
      </c>
      <c r="G636" s="684"/>
      <c r="H636" s="684"/>
      <c r="I636" s="684"/>
      <c r="J636" s="684">
        <v>1</v>
      </c>
      <c r="K636" s="684">
        <v>0</v>
      </c>
      <c r="L636" s="684">
        <v>1</v>
      </c>
      <c r="M636" s="706">
        <v>4000</v>
      </c>
      <c r="N636" s="707">
        <f t="shared" si="17"/>
        <v>4000</v>
      </c>
      <c r="O636" s="684">
        <v>1</v>
      </c>
      <c r="P636" s="708"/>
      <c r="Q636" s="708"/>
      <c r="R636" s="708"/>
      <c r="S636" s="708"/>
      <c r="T636" s="708"/>
      <c r="U636" s="657"/>
    </row>
    <row r="637" spans="1:21" s="702" customFormat="1" ht="22.5" customHeight="1">
      <c r="A637" s="694"/>
      <c r="B637" s="695"/>
      <c r="C637" s="711" t="s">
        <v>2557</v>
      </c>
      <c r="D637" s="695"/>
      <c r="E637" s="695"/>
      <c r="F637" s="695"/>
      <c r="G637" s="696"/>
      <c r="H637" s="696"/>
      <c r="I637" s="696"/>
      <c r="J637" s="696"/>
      <c r="K637" s="696"/>
      <c r="L637" s="696"/>
      <c r="M637" s="697"/>
      <c r="N637" s="712">
        <f t="shared" si="17"/>
        <v>0</v>
      </c>
      <c r="O637" s="713"/>
      <c r="P637" s="713"/>
      <c r="Q637" s="713"/>
      <c r="R637" s="713"/>
      <c r="S637" s="713"/>
      <c r="T637" s="713"/>
      <c r="U637" s="714"/>
    </row>
    <row r="638" spans="1:21" s="702" customFormat="1" ht="22.5" customHeight="1">
      <c r="A638" s="694">
        <v>603</v>
      </c>
      <c r="B638" s="695"/>
      <c r="C638" s="719" t="s">
        <v>2558</v>
      </c>
      <c r="D638" s="696" t="s">
        <v>411</v>
      </c>
      <c r="E638" s="696">
        <v>12</v>
      </c>
      <c r="F638" s="696" t="s">
        <v>199</v>
      </c>
      <c r="G638" s="696">
        <v>433</v>
      </c>
      <c r="H638" s="696">
        <v>580</v>
      </c>
      <c r="I638" s="696">
        <v>600</v>
      </c>
      <c r="J638" s="696">
        <v>720</v>
      </c>
      <c r="K638" s="696">
        <v>22</v>
      </c>
      <c r="L638" s="696">
        <v>600</v>
      </c>
      <c r="M638" s="697">
        <v>620.6</v>
      </c>
      <c r="N638" s="712">
        <f t="shared" si="17"/>
        <v>372360</v>
      </c>
      <c r="O638" s="696">
        <v>600</v>
      </c>
      <c r="P638" s="713"/>
      <c r="Q638" s="713"/>
      <c r="R638" s="713"/>
      <c r="S638" s="713"/>
      <c r="T638" s="713"/>
      <c r="U638" s="720"/>
    </row>
    <row r="639" spans="1:21" s="702" customFormat="1" ht="22.5" customHeight="1">
      <c r="A639" s="694">
        <v>604</v>
      </c>
      <c r="B639" s="695"/>
      <c r="C639" s="719" t="s">
        <v>2559</v>
      </c>
      <c r="D639" s="696" t="s">
        <v>411</v>
      </c>
      <c r="E639" s="696">
        <v>12</v>
      </c>
      <c r="F639" s="696" t="s">
        <v>199</v>
      </c>
      <c r="G639" s="696">
        <v>269</v>
      </c>
      <c r="H639" s="696">
        <v>442</v>
      </c>
      <c r="I639" s="696">
        <v>500</v>
      </c>
      <c r="J639" s="696">
        <v>600</v>
      </c>
      <c r="K639" s="696">
        <v>108</v>
      </c>
      <c r="L639" s="696">
        <v>500</v>
      </c>
      <c r="M639" s="697">
        <v>588.5</v>
      </c>
      <c r="N639" s="712">
        <f t="shared" si="17"/>
        <v>294250</v>
      </c>
      <c r="O639" s="696">
        <v>500</v>
      </c>
      <c r="P639" s="713"/>
      <c r="Q639" s="713"/>
      <c r="R639" s="713"/>
      <c r="S639" s="713"/>
      <c r="T639" s="713"/>
      <c r="U639" s="720"/>
    </row>
    <row r="640" spans="1:21" s="702" customFormat="1" ht="22.5" customHeight="1">
      <c r="A640" s="694"/>
      <c r="B640" s="695"/>
      <c r="C640" s="711" t="s">
        <v>2560</v>
      </c>
      <c r="D640" s="719"/>
      <c r="E640" s="719"/>
      <c r="F640" s="719"/>
      <c r="G640" s="696"/>
      <c r="H640" s="696"/>
      <c r="I640" s="696"/>
      <c r="J640" s="695"/>
      <c r="K640" s="695"/>
      <c r="L640" s="696"/>
      <c r="M640" s="697"/>
      <c r="N640" s="712">
        <f t="shared" si="17"/>
        <v>0</v>
      </c>
      <c r="O640" s="713"/>
      <c r="P640" s="713"/>
      <c r="Q640" s="713"/>
      <c r="R640" s="713"/>
      <c r="S640" s="713"/>
      <c r="T640" s="713"/>
      <c r="U640" s="714"/>
    </row>
    <row r="641" spans="1:21" s="709" customFormat="1" ht="22.5" customHeight="1">
      <c r="A641" s="703">
        <v>605</v>
      </c>
      <c r="B641" s="686"/>
      <c r="C641" s="683" t="s">
        <v>2561</v>
      </c>
      <c r="D641" s="684" t="s">
        <v>411</v>
      </c>
      <c r="E641" s="684">
        <v>12</v>
      </c>
      <c r="F641" s="684" t="s">
        <v>199</v>
      </c>
      <c r="G641" s="684">
        <v>0</v>
      </c>
      <c r="H641" s="684">
        <v>0</v>
      </c>
      <c r="I641" s="684">
        <v>1</v>
      </c>
      <c r="J641" s="684">
        <v>3</v>
      </c>
      <c r="K641" s="684">
        <v>1</v>
      </c>
      <c r="L641" s="684">
        <v>2</v>
      </c>
      <c r="M641" s="715">
        <v>4859</v>
      </c>
      <c r="N641" s="707">
        <f t="shared" si="17"/>
        <v>9718</v>
      </c>
      <c r="O641" s="684">
        <v>2</v>
      </c>
      <c r="P641" s="708"/>
      <c r="Q641" s="708"/>
      <c r="R641" s="708"/>
      <c r="S641" s="708"/>
      <c r="T641" s="708"/>
      <c r="U641" s="657"/>
    </row>
    <row r="642" spans="1:21" s="709" customFormat="1" ht="22.5" customHeight="1">
      <c r="A642" s="703">
        <v>606</v>
      </c>
      <c r="B642" s="686"/>
      <c r="C642" s="704" t="s">
        <v>2562</v>
      </c>
      <c r="D642" s="684" t="s">
        <v>411</v>
      </c>
      <c r="E642" s="684">
        <v>12</v>
      </c>
      <c r="F642" s="705" t="s">
        <v>199</v>
      </c>
      <c r="G642" s="705">
        <v>1</v>
      </c>
      <c r="H642" s="705">
        <v>1</v>
      </c>
      <c r="I642" s="705">
        <v>1</v>
      </c>
      <c r="J642" s="684">
        <v>1</v>
      </c>
      <c r="K642" s="684">
        <v>0</v>
      </c>
      <c r="L642" s="684">
        <v>1</v>
      </c>
      <c r="M642" s="710">
        <v>3424</v>
      </c>
      <c r="N642" s="707">
        <f t="shared" si="17"/>
        <v>3424</v>
      </c>
      <c r="O642" s="684">
        <v>1</v>
      </c>
      <c r="P642" s="708"/>
      <c r="Q642" s="708"/>
      <c r="R642" s="708"/>
      <c r="S642" s="708"/>
      <c r="T642" s="708"/>
      <c r="U642" s="657"/>
    </row>
    <row r="643" spans="1:21" s="709" customFormat="1" ht="22.5" customHeight="1">
      <c r="A643" s="703">
        <v>607</v>
      </c>
      <c r="B643" s="686"/>
      <c r="C643" s="704" t="s">
        <v>2563</v>
      </c>
      <c r="D643" s="684" t="s">
        <v>411</v>
      </c>
      <c r="E643" s="684">
        <v>12</v>
      </c>
      <c r="F643" s="705" t="s">
        <v>199</v>
      </c>
      <c r="G643" s="705">
        <v>2</v>
      </c>
      <c r="H643" s="705">
        <v>6</v>
      </c>
      <c r="I643" s="705">
        <v>7</v>
      </c>
      <c r="J643" s="684">
        <v>12</v>
      </c>
      <c r="K643" s="684">
        <v>2</v>
      </c>
      <c r="L643" s="684">
        <v>5</v>
      </c>
      <c r="M643" s="710">
        <v>5007.6000000000004</v>
      </c>
      <c r="N643" s="707">
        <f t="shared" si="17"/>
        <v>25038</v>
      </c>
      <c r="O643" s="684">
        <v>5</v>
      </c>
      <c r="P643" s="708"/>
      <c r="Q643" s="708"/>
      <c r="R643" s="708"/>
      <c r="S643" s="708"/>
      <c r="T643" s="708"/>
      <c r="U643" s="657"/>
    </row>
    <row r="644" spans="1:21" s="709" customFormat="1" ht="22.5" customHeight="1">
      <c r="A644" s="703">
        <v>608</v>
      </c>
      <c r="B644" s="686"/>
      <c r="C644" s="704" t="s">
        <v>2564</v>
      </c>
      <c r="D644" s="684" t="s">
        <v>411</v>
      </c>
      <c r="E644" s="684">
        <v>12</v>
      </c>
      <c r="F644" s="705" t="s">
        <v>199</v>
      </c>
      <c r="G644" s="705">
        <v>5</v>
      </c>
      <c r="H644" s="705">
        <v>6</v>
      </c>
      <c r="I644" s="705">
        <v>7</v>
      </c>
      <c r="J644" s="684">
        <v>11</v>
      </c>
      <c r="K644" s="684">
        <v>3</v>
      </c>
      <c r="L644" s="684">
        <v>5</v>
      </c>
      <c r="M644" s="710">
        <v>5510.5</v>
      </c>
      <c r="N644" s="707">
        <f t="shared" si="17"/>
        <v>27552.5</v>
      </c>
      <c r="O644" s="684">
        <v>5</v>
      </c>
      <c r="P644" s="708"/>
      <c r="Q644" s="708"/>
      <c r="R644" s="708"/>
      <c r="S644" s="708"/>
      <c r="T644" s="708"/>
      <c r="U644" s="657"/>
    </row>
    <row r="645" spans="1:21" s="709" customFormat="1" ht="22.5" customHeight="1">
      <c r="A645" s="703">
        <v>609</v>
      </c>
      <c r="B645" s="686"/>
      <c r="C645" s="683" t="s">
        <v>2565</v>
      </c>
      <c r="D645" s="684" t="s">
        <v>411</v>
      </c>
      <c r="E645" s="684">
        <v>12</v>
      </c>
      <c r="F645" s="684" t="s">
        <v>199</v>
      </c>
      <c r="G645" s="684">
        <v>12</v>
      </c>
      <c r="H645" s="684">
        <v>12</v>
      </c>
      <c r="I645" s="684">
        <v>12</v>
      </c>
      <c r="J645" s="684">
        <v>23</v>
      </c>
      <c r="K645" s="684">
        <v>4</v>
      </c>
      <c r="L645" s="684">
        <v>16</v>
      </c>
      <c r="M645" s="715">
        <v>5897</v>
      </c>
      <c r="N645" s="707">
        <f t="shared" si="17"/>
        <v>94352</v>
      </c>
      <c r="O645" s="684">
        <v>16</v>
      </c>
      <c r="P645" s="708"/>
      <c r="Q645" s="708"/>
      <c r="R645" s="708"/>
      <c r="S645" s="708"/>
      <c r="T645" s="708"/>
      <c r="U645" s="657"/>
    </row>
    <row r="646" spans="1:21" s="709" customFormat="1" ht="22.5" customHeight="1">
      <c r="A646" s="703">
        <v>610</v>
      </c>
      <c r="B646" s="686"/>
      <c r="C646" s="704" t="s">
        <v>2566</v>
      </c>
      <c r="D646" s="684" t="s">
        <v>411</v>
      </c>
      <c r="E646" s="684">
        <v>12</v>
      </c>
      <c r="F646" s="705" t="s">
        <v>199</v>
      </c>
      <c r="G646" s="705">
        <v>0</v>
      </c>
      <c r="H646" s="705">
        <v>0</v>
      </c>
      <c r="I646" s="705">
        <v>1</v>
      </c>
      <c r="J646" s="684">
        <v>2</v>
      </c>
      <c r="K646" s="684">
        <v>1</v>
      </c>
      <c r="L646" s="684">
        <v>1</v>
      </c>
      <c r="M646" s="710">
        <v>4280</v>
      </c>
      <c r="N646" s="707">
        <f t="shared" si="17"/>
        <v>4280</v>
      </c>
      <c r="O646" s="684">
        <v>1</v>
      </c>
      <c r="P646" s="708"/>
      <c r="Q646" s="708"/>
      <c r="R646" s="708"/>
      <c r="S646" s="708"/>
      <c r="T646" s="708"/>
      <c r="U646" s="657"/>
    </row>
    <row r="647" spans="1:21" s="709" customFormat="1" ht="22.5" customHeight="1">
      <c r="A647" s="703">
        <v>611</v>
      </c>
      <c r="B647" s="686"/>
      <c r="C647" s="704" t="s">
        <v>3983</v>
      </c>
      <c r="D647" s="684" t="s">
        <v>411</v>
      </c>
      <c r="E647" s="684">
        <v>12</v>
      </c>
      <c r="F647" s="684" t="s">
        <v>199</v>
      </c>
      <c r="G647" s="705"/>
      <c r="H647" s="705"/>
      <c r="I647" s="705"/>
      <c r="J647" s="684"/>
      <c r="K647" s="684"/>
      <c r="L647" s="684">
        <v>2</v>
      </c>
      <c r="M647" s="710">
        <v>4293</v>
      </c>
      <c r="N647" s="707">
        <f t="shared" si="17"/>
        <v>8586</v>
      </c>
      <c r="O647" s="684">
        <v>2</v>
      </c>
      <c r="P647" s="708"/>
      <c r="Q647" s="708"/>
      <c r="R647" s="708"/>
      <c r="S647" s="708"/>
      <c r="T647" s="708"/>
      <c r="U647" s="657"/>
    </row>
    <row r="648" spans="1:21" s="702" customFormat="1" ht="22.5" customHeight="1">
      <c r="A648" s="694"/>
      <c r="B648" s="695"/>
      <c r="C648" s="711" t="s">
        <v>2567</v>
      </c>
      <c r="D648" s="696"/>
      <c r="E648" s="696"/>
      <c r="F648" s="696"/>
      <c r="G648" s="696"/>
      <c r="H648" s="696"/>
      <c r="I648" s="696"/>
      <c r="J648" s="697"/>
      <c r="K648" s="696"/>
      <c r="L648" s="696"/>
      <c r="M648" s="697"/>
      <c r="N648" s="712">
        <f t="shared" si="17"/>
        <v>0</v>
      </c>
      <c r="O648" s="696"/>
      <c r="P648" s="713"/>
      <c r="Q648" s="713"/>
      <c r="R648" s="713"/>
      <c r="S648" s="713"/>
      <c r="T648" s="713"/>
      <c r="U648" s="714"/>
    </row>
    <row r="649" spans="1:21" s="709" customFormat="1" ht="22.5" customHeight="1">
      <c r="A649" s="703">
        <v>612</v>
      </c>
      <c r="B649" s="686"/>
      <c r="C649" s="683" t="s">
        <v>2568</v>
      </c>
      <c r="D649" s="684" t="s">
        <v>34</v>
      </c>
      <c r="E649" s="684">
        <v>6</v>
      </c>
      <c r="F649" s="684" t="s">
        <v>199</v>
      </c>
      <c r="G649" s="705">
        <v>112</v>
      </c>
      <c r="H649" s="705">
        <v>134</v>
      </c>
      <c r="I649" s="705">
        <v>134</v>
      </c>
      <c r="J649" s="684">
        <v>30</v>
      </c>
      <c r="K649" s="705">
        <v>10</v>
      </c>
      <c r="L649" s="684">
        <v>10</v>
      </c>
      <c r="M649" s="715">
        <v>1284</v>
      </c>
      <c r="N649" s="707">
        <f t="shared" si="17"/>
        <v>12840</v>
      </c>
      <c r="O649" s="684">
        <v>10</v>
      </c>
      <c r="P649" s="708"/>
      <c r="Q649" s="708"/>
      <c r="R649" s="708"/>
      <c r="S649" s="708"/>
      <c r="T649" s="708"/>
      <c r="U649" s="657"/>
    </row>
    <row r="650" spans="1:21" s="709" customFormat="1" ht="22.5" customHeight="1">
      <c r="A650" s="703">
        <v>613</v>
      </c>
      <c r="B650" s="686"/>
      <c r="C650" s="683" t="s">
        <v>2569</v>
      </c>
      <c r="D650" s="684" t="s">
        <v>34</v>
      </c>
      <c r="E650" s="684">
        <v>6</v>
      </c>
      <c r="F650" s="684" t="s">
        <v>199</v>
      </c>
      <c r="G650" s="705">
        <v>4</v>
      </c>
      <c r="H650" s="705">
        <v>5</v>
      </c>
      <c r="I650" s="705">
        <v>5</v>
      </c>
      <c r="J650" s="684">
        <v>5</v>
      </c>
      <c r="K650" s="705">
        <v>1</v>
      </c>
      <c r="L650" s="684">
        <v>2</v>
      </c>
      <c r="M650" s="715">
        <v>1712</v>
      </c>
      <c r="N650" s="707">
        <f t="shared" si="17"/>
        <v>3424</v>
      </c>
      <c r="O650" s="684">
        <v>2</v>
      </c>
      <c r="P650" s="708"/>
      <c r="Q650" s="708"/>
      <c r="R650" s="708"/>
      <c r="S650" s="708"/>
      <c r="T650" s="708"/>
      <c r="U650" s="657"/>
    </row>
    <row r="651" spans="1:21" s="709" customFormat="1" ht="22.5" customHeight="1">
      <c r="A651" s="703">
        <v>614</v>
      </c>
      <c r="B651" s="686"/>
      <c r="C651" s="683" t="s">
        <v>2570</v>
      </c>
      <c r="D651" s="684" t="s">
        <v>485</v>
      </c>
      <c r="E651" s="684">
        <v>1</v>
      </c>
      <c r="F651" s="684" t="s">
        <v>485</v>
      </c>
      <c r="G651" s="684">
        <v>28</v>
      </c>
      <c r="H651" s="684">
        <v>32</v>
      </c>
      <c r="I651" s="684">
        <v>40</v>
      </c>
      <c r="J651" s="684">
        <v>20</v>
      </c>
      <c r="K651" s="684">
        <v>20</v>
      </c>
      <c r="L651" s="684">
        <v>15</v>
      </c>
      <c r="M651" s="722">
        <v>200</v>
      </c>
      <c r="N651" s="707">
        <f t="shared" si="17"/>
        <v>3000</v>
      </c>
      <c r="O651" s="684">
        <v>15</v>
      </c>
      <c r="P651" s="708"/>
      <c r="Q651" s="708"/>
      <c r="R651" s="708"/>
      <c r="S651" s="708"/>
      <c r="T651" s="708"/>
      <c r="U651" s="657"/>
    </row>
    <row r="652" spans="1:21" s="709" customFormat="1" ht="22.5" customHeight="1">
      <c r="A652" s="703">
        <v>615</v>
      </c>
      <c r="B652" s="686"/>
      <c r="C652" s="683" t="s">
        <v>2571</v>
      </c>
      <c r="D652" s="684" t="s">
        <v>485</v>
      </c>
      <c r="E652" s="684">
        <v>1</v>
      </c>
      <c r="F652" s="684" t="s">
        <v>485</v>
      </c>
      <c r="G652" s="705">
        <v>19</v>
      </c>
      <c r="H652" s="705">
        <v>30</v>
      </c>
      <c r="I652" s="705">
        <v>35</v>
      </c>
      <c r="J652" s="684">
        <v>20</v>
      </c>
      <c r="K652" s="705">
        <v>20</v>
      </c>
      <c r="L652" s="684">
        <v>15</v>
      </c>
      <c r="M652" s="722">
        <v>200</v>
      </c>
      <c r="N652" s="707">
        <f t="shared" si="17"/>
        <v>3000</v>
      </c>
      <c r="O652" s="684">
        <v>15</v>
      </c>
      <c r="P652" s="708"/>
      <c r="Q652" s="708"/>
      <c r="R652" s="708"/>
      <c r="S652" s="708"/>
      <c r="T652" s="708"/>
      <c r="U652" s="657"/>
    </row>
    <row r="653" spans="1:21" s="709" customFormat="1" ht="22.5" customHeight="1">
      <c r="A653" s="703">
        <v>616</v>
      </c>
      <c r="B653" s="686"/>
      <c r="C653" s="683" t="s">
        <v>2572</v>
      </c>
      <c r="D653" s="684" t="s">
        <v>199</v>
      </c>
      <c r="E653" s="684">
        <v>1</v>
      </c>
      <c r="F653" s="684" t="s">
        <v>199</v>
      </c>
      <c r="G653" s="705">
        <v>48</v>
      </c>
      <c r="H653" s="705">
        <v>65</v>
      </c>
      <c r="I653" s="705">
        <v>70</v>
      </c>
      <c r="J653" s="684">
        <v>200</v>
      </c>
      <c r="K653" s="705">
        <v>200</v>
      </c>
      <c r="L653" s="684">
        <v>35</v>
      </c>
      <c r="M653" s="722">
        <v>40</v>
      </c>
      <c r="N653" s="707">
        <f t="shared" si="17"/>
        <v>1400</v>
      </c>
      <c r="O653" s="684">
        <v>35</v>
      </c>
      <c r="P653" s="708"/>
      <c r="Q653" s="708"/>
      <c r="R653" s="708"/>
      <c r="S653" s="708"/>
      <c r="T653" s="708"/>
      <c r="U653" s="657"/>
    </row>
    <row r="654" spans="1:21" s="709" customFormat="1" ht="22.5" customHeight="1">
      <c r="A654" s="703">
        <v>617</v>
      </c>
      <c r="B654" s="686"/>
      <c r="C654" s="683" t="s">
        <v>2573</v>
      </c>
      <c r="D654" s="684" t="s">
        <v>34</v>
      </c>
      <c r="E654" s="684">
        <v>50</v>
      </c>
      <c r="F654" s="684" t="s">
        <v>199</v>
      </c>
      <c r="G654" s="705">
        <v>10</v>
      </c>
      <c r="H654" s="705">
        <v>12</v>
      </c>
      <c r="I654" s="705">
        <v>12</v>
      </c>
      <c r="J654" s="684">
        <v>15</v>
      </c>
      <c r="K654" s="705">
        <v>5</v>
      </c>
      <c r="L654" s="684">
        <v>10</v>
      </c>
      <c r="M654" s="722">
        <v>481.5</v>
      </c>
      <c r="N654" s="707">
        <f t="shared" si="17"/>
        <v>4815</v>
      </c>
      <c r="O654" s="684">
        <v>10</v>
      </c>
      <c r="P654" s="708"/>
      <c r="Q654" s="708"/>
      <c r="R654" s="708"/>
      <c r="S654" s="708"/>
      <c r="T654" s="708"/>
      <c r="U654" s="657"/>
    </row>
    <row r="655" spans="1:21" s="709" customFormat="1" ht="22.5" customHeight="1">
      <c r="A655" s="703">
        <v>618</v>
      </c>
      <c r="B655" s="686"/>
      <c r="C655" s="683" t="s">
        <v>2574</v>
      </c>
      <c r="D655" s="684" t="s">
        <v>34</v>
      </c>
      <c r="E655" s="684">
        <v>25</v>
      </c>
      <c r="F655" s="684" t="s">
        <v>305</v>
      </c>
      <c r="G655" s="705">
        <v>0</v>
      </c>
      <c r="H655" s="705">
        <v>0</v>
      </c>
      <c r="I655" s="705">
        <v>0</v>
      </c>
      <c r="J655" s="684">
        <v>15</v>
      </c>
      <c r="K655" s="705">
        <v>0</v>
      </c>
      <c r="L655" s="684">
        <v>12</v>
      </c>
      <c r="M655" s="722">
        <v>980</v>
      </c>
      <c r="N655" s="707">
        <f t="shared" si="17"/>
        <v>11760</v>
      </c>
      <c r="O655" s="684">
        <v>12</v>
      </c>
      <c r="P655" s="708"/>
      <c r="Q655" s="708"/>
      <c r="R655" s="708"/>
      <c r="S655" s="708"/>
      <c r="T655" s="708"/>
      <c r="U655" s="657"/>
    </row>
    <row r="656" spans="1:21" s="709" customFormat="1" ht="22.5" customHeight="1">
      <c r="A656" s="703">
        <v>619</v>
      </c>
      <c r="B656" s="686"/>
      <c r="C656" s="683" t="s">
        <v>2575</v>
      </c>
      <c r="D656" s="684" t="s">
        <v>34</v>
      </c>
      <c r="E656" s="684">
        <v>100</v>
      </c>
      <c r="F656" s="684" t="s">
        <v>199</v>
      </c>
      <c r="G656" s="705">
        <v>8</v>
      </c>
      <c r="H656" s="705">
        <v>8</v>
      </c>
      <c r="I656" s="705">
        <v>8</v>
      </c>
      <c r="J656" s="684">
        <v>12</v>
      </c>
      <c r="K656" s="705">
        <v>2</v>
      </c>
      <c r="L656" s="684">
        <v>10</v>
      </c>
      <c r="M656" s="706">
        <v>750</v>
      </c>
      <c r="N656" s="707">
        <f t="shared" si="17"/>
        <v>7500</v>
      </c>
      <c r="O656" s="684">
        <v>10</v>
      </c>
      <c r="P656" s="708"/>
      <c r="Q656" s="708"/>
      <c r="R656" s="708"/>
      <c r="S656" s="708"/>
      <c r="T656" s="708"/>
      <c r="U656" s="657"/>
    </row>
    <row r="657" spans="1:21" s="709" customFormat="1" ht="22.5" customHeight="1">
      <c r="A657" s="703">
        <v>620</v>
      </c>
      <c r="B657" s="686"/>
      <c r="C657" s="683" t="s">
        <v>2576</v>
      </c>
      <c r="D657" s="684" t="s">
        <v>199</v>
      </c>
      <c r="E657" s="684">
        <v>1</v>
      </c>
      <c r="F657" s="684" t="s">
        <v>199</v>
      </c>
      <c r="G657" s="705">
        <v>2</v>
      </c>
      <c r="H657" s="705">
        <v>4</v>
      </c>
      <c r="I657" s="705">
        <v>4</v>
      </c>
      <c r="J657" s="684">
        <v>6</v>
      </c>
      <c r="K657" s="705">
        <v>1</v>
      </c>
      <c r="L657" s="684">
        <v>3</v>
      </c>
      <c r="M657" s="715">
        <v>1712</v>
      </c>
      <c r="N657" s="707">
        <f t="shared" si="17"/>
        <v>5136</v>
      </c>
      <c r="O657" s="684">
        <v>3</v>
      </c>
      <c r="P657" s="708"/>
      <c r="Q657" s="708"/>
      <c r="R657" s="708"/>
      <c r="S657" s="708"/>
      <c r="T657" s="708"/>
      <c r="U657" s="657"/>
    </row>
    <row r="658" spans="1:21" s="709" customFormat="1" ht="22.5" customHeight="1">
      <c r="A658" s="703">
        <v>621</v>
      </c>
      <c r="B658" s="686"/>
      <c r="C658" s="683" t="s">
        <v>2577</v>
      </c>
      <c r="D658" s="684" t="s">
        <v>199</v>
      </c>
      <c r="E658" s="684">
        <v>1</v>
      </c>
      <c r="F658" s="684" t="s">
        <v>199</v>
      </c>
      <c r="G658" s="705">
        <v>5</v>
      </c>
      <c r="H658" s="705">
        <v>5</v>
      </c>
      <c r="I658" s="705">
        <v>4</v>
      </c>
      <c r="J658" s="684">
        <v>5</v>
      </c>
      <c r="K658" s="705">
        <v>5</v>
      </c>
      <c r="L658" s="684">
        <v>5</v>
      </c>
      <c r="M658" s="722">
        <v>856</v>
      </c>
      <c r="N658" s="707">
        <f t="shared" si="17"/>
        <v>4280</v>
      </c>
      <c r="O658" s="684">
        <v>5</v>
      </c>
      <c r="P658" s="708"/>
      <c r="Q658" s="708"/>
      <c r="R658" s="708"/>
      <c r="S658" s="708"/>
      <c r="T658" s="708"/>
      <c r="U658" s="657"/>
    </row>
    <row r="659" spans="1:21" s="709" customFormat="1" ht="22.5" customHeight="1">
      <c r="A659" s="703">
        <v>622</v>
      </c>
      <c r="B659" s="686"/>
      <c r="C659" s="683" t="s">
        <v>2578</v>
      </c>
      <c r="D659" s="684" t="s">
        <v>199</v>
      </c>
      <c r="E659" s="684">
        <v>1</v>
      </c>
      <c r="F659" s="684" t="s">
        <v>199</v>
      </c>
      <c r="G659" s="705">
        <v>0</v>
      </c>
      <c r="H659" s="705">
        <v>1</v>
      </c>
      <c r="I659" s="705">
        <v>1</v>
      </c>
      <c r="J659" s="684">
        <v>2</v>
      </c>
      <c r="K659" s="705">
        <v>0</v>
      </c>
      <c r="L659" s="684">
        <v>2</v>
      </c>
      <c r="M659" s="715">
        <v>8239</v>
      </c>
      <c r="N659" s="707">
        <f t="shared" si="17"/>
        <v>16478</v>
      </c>
      <c r="O659" s="684">
        <v>2</v>
      </c>
      <c r="P659" s="708"/>
      <c r="Q659" s="708"/>
      <c r="R659" s="708"/>
      <c r="S659" s="708"/>
      <c r="T659" s="708"/>
      <c r="U659" s="657"/>
    </row>
    <row r="660" spans="1:21" s="709" customFormat="1" ht="22.5" customHeight="1">
      <c r="A660" s="703">
        <v>623</v>
      </c>
      <c r="B660" s="686"/>
      <c r="C660" s="683" t="s">
        <v>2579</v>
      </c>
      <c r="D660" s="684" t="s">
        <v>199</v>
      </c>
      <c r="E660" s="684">
        <v>1</v>
      </c>
      <c r="F660" s="684" t="s">
        <v>199</v>
      </c>
      <c r="G660" s="705">
        <v>4</v>
      </c>
      <c r="H660" s="705">
        <v>4</v>
      </c>
      <c r="I660" s="705">
        <v>3</v>
      </c>
      <c r="J660" s="684">
        <v>3</v>
      </c>
      <c r="K660" s="705">
        <v>0</v>
      </c>
      <c r="L660" s="684">
        <v>5</v>
      </c>
      <c r="M660" s="715">
        <v>5293.68</v>
      </c>
      <c r="N660" s="707">
        <f t="shared" si="17"/>
        <v>26468.400000000001</v>
      </c>
      <c r="O660" s="684">
        <v>5</v>
      </c>
      <c r="P660" s="708"/>
      <c r="Q660" s="708"/>
      <c r="R660" s="708"/>
      <c r="S660" s="708"/>
      <c r="T660" s="708"/>
      <c r="U660" s="657"/>
    </row>
    <row r="661" spans="1:21" s="709" customFormat="1" ht="22.5" customHeight="1">
      <c r="A661" s="703">
        <v>624</v>
      </c>
      <c r="B661" s="686"/>
      <c r="C661" s="704" t="s">
        <v>2580</v>
      </c>
      <c r="D661" s="705" t="s">
        <v>43</v>
      </c>
      <c r="E661" s="705">
        <v>1</v>
      </c>
      <c r="F661" s="684" t="s">
        <v>43</v>
      </c>
      <c r="G661" s="705">
        <v>0</v>
      </c>
      <c r="H661" s="705">
        <v>20</v>
      </c>
      <c r="I661" s="705">
        <v>35</v>
      </c>
      <c r="J661" s="684">
        <v>42</v>
      </c>
      <c r="K661" s="705">
        <v>2</v>
      </c>
      <c r="L661" s="684">
        <v>10</v>
      </c>
      <c r="M661" s="710">
        <v>1284</v>
      </c>
      <c r="N661" s="707">
        <f t="shared" si="17"/>
        <v>12840</v>
      </c>
      <c r="O661" s="684">
        <v>10</v>
      </c>
      <c r="P661" s="708"/>
      <c r="Q661" s="708"/>
      <c r="R661" s="708"/>
      <c r="S661" s="708"/>
      <c r="T661" s="708"/>
      <c r="U661" s="657"/>
    </row>
    <row r="662" spans="1:21" s="709" customFormat="1" ht="22.5" customHeight="1">
      <c r="A662" s="703">
        <v>625</v>
      </c>
      <c r="B662" s="686"/>
      <c r="C662" s="704" t="s">
        <v>2581</v>
      </c>
      <c r="D662" s="684" t="s">
        <v>199</v>
      </c>
      <c r="E662" s="705">
        <v>1</v>
      </c>
      <c r="F662" s="684" t="s">
        <v>199</v>
      </c>
      <c r="G662" s="705">
        <v>0</v>
      </c>
      <c r="H662" s="705">
        <v>5</v>
      </c>
      <c r="I662" s="705">
        <v>0</v>
      </c>
      <c r="J662" s="721">
        <v>2</v>
      </c>
      <c r="K662" s="705">
        <v>0</v>
      </c>
      <c r="L662" s="684">
        <v>2</v>
      </c>
      <c r="M662" s="710">
        <v>12500</v>
      </c>
      <c r="N662" s="707">
        <f t="shared" si="17"/>
        <v>25000</v>
      </c>
      <c r="O662" s="684">
        <v>2</v>
      </c>
      <c r="P662" s="708"/>
      <c r="Q662" s="708"/>
      <c r="R662" s="708"/>
      <c r="S662" s="708"/>
      <c r="T662" s="708"/>
      <c r="U662" s="657"/>
    </row>
    <row r="663" spans="1:21" s="709" customFormat="1" ht="22.5" customHeight="1">
      <c r="A663" s="703">
        <v>626</v>
      </c>
      <c r="B663" s="686"/>
      <c r="C663" s="704" t="s">
        <v>2583</v>
      </c>
      <c r="D663" s="705" t="s">
        <v>214</v>
      </c>
      <c r="E663" s="705">
        <v>1</v>
      </c>
      <c r="F663" s="684" t="s">
        <v>2582</v>
      </c>
      <c r="G663" s="705">
        <v>0</v>
      </c>
      <c r="H663" s="705">
        <v>0</v>
      </c>
      <c r="I663" s="705">
        <v>0</v>
      </c>
      <c r="J663" s="684">
        <v>6</v>
      </c>
      <c r="K663" s="705">
        <v>0</v>
      </c>
      <c r="L663" s="684">
        <v>6</v>
      </c>
      <c r="M663" s="710">
        <v>5500</v>
      </c>
      <c r="N663" s="707">
        <f t="shared" si="17"/>
        <v>33000</v>
      </c>
      <c r="O663" s="684">
        <v>6</v>
      </c>
      <c r="P663" s="708"/>
      <c r="Q663" s="708"/>
      <c r="R663" s="708"/>
      <c r="S663" s="708"/>
      <c r="T663" s="708"/>
      <c r="U663" s="657"/>
    </row>
    <row r="664" spans="1:21" s="709" customFormat="1" ht="22.5" customHeight="1">
      <c r="A664" s="703">
        <v>627</v>
      </c>
      <c r="B664" s="686"/>
      <c r="C664" s="704" t="s">
        <v>2584</v>
      </c>
      <c r="D664" s="705" t="s">
        <v>199</v>
      </c>
      <c r="E664" s="705">
        <v>1</v>
      </c>
      <c r="F664" s="684" t="s">
        <v>199</v>
      </c>
      <c r="G664" s="705">
        <v>0</v>
      </c>
      <c r="H664" s="705">
        <v>3</v>
      </c>
      <c r="I664" s="705">
        <v>3</v>
      </c>
      <c r="J664" s="684">
        <v>5</v>
      </c>
      <c r="K664" s="705">
        <v>2</v>
      </c>
      <c r="L664" s="684">
        <v>3</v>
      </c>
      <c r="M664" s="710">
        <v>1712</v>
      </c>
      <c r="N664" s="707">
        <f t="shared" si="17"/>
        <v>5136</v>
      </c>
      <c r="O664" s="684">
        <v>3</v>
      </c>
      <c r="P664" s="708"/>
      <c r="Q664" s="708"/>
      <c r="R664" s="708"/>
      <c r="S664" s="708"/>
      <c r="T664" s="708"/>
      <c r="U664" s="657"/>
    </row>
    <row r="665" spans="1:21" s="709" customFormat="1" ht="22.5" customHeight="1">
      <c r="A665" s="703">
        <v>628</v>
      </c>
      <c r="B665" s="686"/>
      <c r="C665" s="704" t="s">
        <v>2585</v>
      </c>
      <c r="D665" s="705" t="s">
        <v>34</v>
      </c>
      <c r="E665" s="705">
        <v>5</v>
      </c>
      <c r="F665" s="684" t="s">
        <v>199</v>
      </c>
      <c r="G665" s="705">
        <v>0</v>
      </c>
      <c r="H665" s="705">
        <v>0</v>
      </c>
      <c r="I665" s="705">
        <v>0</v>
      </c>
      <c r="J665" s="684">
        <v>1</v>
      </c>
      <c r="K665" s="705">
        <v>0</v>
      </c>
      <c r="L665" s="684">
        <v>1</v>
      </c>
      <c r="M665" s="710">
        <v>4900</v>
      </c>
      <c r="N665" s="707">
        <f t="shared" si="17"/>
        <v>4900</v>
      </c>
      <c r="O665" s="684">
        <v>1</v>
      </c>
      <c r="P665" s="708"/>
      <c r="Q665" s="708"/>
      <c r="R665" s="708"/>
      <c r="S665" s="708"/>
      <c r="T665" s="708"/>
      <c r="U665" s="657"/>
    </row>
    <row r="666" spans="1:21" s="709" customFormat="1" ht="22.5" customHeight="1">
      <c r="A666" s="703">
        <v>629</v>
      </c>
      <c r="B666" s="686"/>
      <c r="C666" s="704" t="s">
        <v>2586</v>
      </c>
      <c r="D666" s="684" t="s">
        <v>100</v>
      </c>
      <c r="E666" s="705">
        <v>1</v>
      </c>
      <c r="F666" s="684" t="s">
        <v>100</v>
      </c>
      <c r="G666" s="705">
        <v>0</v>
      </c>
      <c r="H666" s="705">
        <v>0</v>
      </c>
      <c r="I666" s="705">
        <v>0</v>
      </c>
      <c r="J666" s="684">
        <v>5</v>
      </c>
      <c r="K666" s="705">
        <v>0</v>
      </c>
      <c r="L666" s="684">
        <v>5</v>
      </c>
      <c r="M666" s="710">
        <v>9000</v>
      </c>
      <c r="N666" s="707">
        <f t="shared" si="17"/>
        <v>45000</v>
      </c>
      <c r="O666" s="684">
        <v>5</v>
      </c>
      <c r="P666" s="708"/>
      <c r="Q666" s="708"/>
      <c r="R666" s="708"/>
      <c r="S666" s="708"/>
      <c r="T666" s="708"/>
      <c r="U666" s="657"/>
    </row>
    <row r="667" spans="1:21" s="709" customFormat="1" ht="22.5" customHeight="1">
      <c r="A667" s="703">
        <v>630</v>
      </c>
      <c r="B667" s="686"/>
      <c r="C667" s="704" t="s">
        <v>2587</v>
      </c>
      <c r="D667" s="684" t="s">
        <v>100</v>
      </c>
      <c r="E667" s="705">
        <v>1</v>
      </c>
      <c r="F667" s="684" t="s">
        <v>100</v>
      </c>
      <c r="G667" s="705">
        <v>0</v>
      </c>
      <c r="H667" s="705">
        <v>0</v>
      </c>
      <c r="I667" s="705">
        <v>0</v>
      </c>
      <c r="J667" s="684">
        <v>0</v>
      </c>
      <c r="K667" s="705">
        <v>0</v>
      </c>
      <c r="L667" s="684">
        <v>5</v>
      </c>
      <c r="M667" s="706">
        <v>9000</v>
      </c>
      <c r="N667" s="707">
        <f t="shared" si="17"/>
        <v>45000</v>
      </c>
      <c r="O667" s="684">
        <v>5</v>
      </c>
      <c r="P667" s="708"/>
      <c r="Q667" s="708"/>
      <c r="R667" s="708"/>
      <c r="S667" s="708"/>
      <c r="T667" s="708"/>
      <c r="U667" s="657"/>
    </row>
    <row r="668" spans="1:21" s="709" customFormat="1" ht="22.5" customHeight="1">
      <c r="A668" s="703">
        <v>631</v>
      </c>
      <c r="B668" s="686"/>
      <c r="C668" s="704" t="s">
        <v>2588</v>
      </c>
      <c r="D668" s="684" t="s">
        <v>100</v>
      </c>
      <c r="E668" s="705">
        <v>1</v>
      </c>
      <c r="F668" s="684" t="s">
        <v>100</v>
      </c>
      <c r="G668" s="705">
        <v>5</v>
      </c>
      <c r="H668" s="705">
        <v>8</v>
      </c>
      <c r="I668" s="705">
        <v>10</v>
      </c>
      <c r="J668" s="684">
        <v>12</v>
      </c>
      <c r="K668" s="705">
        <v>0</v>
      </c>
      <c r="L668" s="684">
        <v>5</v>
      </c>
      <c r="M668" s="706">
        <v>400</v>
      </c>
      <c r="N668" s="707">
        <f t="shared" si="17"/>
        <v>2000</v>
      </c>
      <c r="O668" s="684">
        <v>5</v>
      </c>
      <c r="P668" s="708"/>
      <c r="Q668" s="708"/>
      <c r="R668" s="708"/>
      <c r="S668" s="708"/>
      <c r="T668" s="708"/>
      <c r="U668" s="657"/>
    </row>
    <row r="669" spans="1:21" s="709" customFormat="1" ht="22.5" customHeight="1">
      <c r="A669" s="703">
        <v>632</v>
      </c>
      <c r="B669" s="686"/>
      <c r="C669" s="683" t="s">
        <v>2589</v>
      </c>
      <c r="D669" s="683" t="s">
        <v>34</v>
      </c>
      <c r="E669" s="684">
        <v>10</v>
      </c>
      <c r="F669" s="684" t="s">
        <v>199</v>
      </c>
      <c r="G669" s="705">
        <v>79</v>
      </c>
      <c r="H669" s="705">
        <v>95</v>
      </c>
      <c r="I669" s="705">
        <v>95</v>
      </c>
      <c r="J669" s="705">
        <v>140</v>
      </c>
      <c r="K669" s="705">
        <v>5</v>
      </c>
      <c r="L669" s="684">
        <v>90</v>
      </c>
      <c r="M669" s="706">
        <v>774.68</v>
      </c>
      <c r="N669" s="707">
        <f t="shared" si="17"/>
        <v>69721.2</v>
      </c>
      <c r="O669" s="684">
        <v>90</v>
      </c>
      <c r="P669" s="708"/>
      <c r="Q669" s="708"/>
      <c r="R669" s="708"/>
      <c r="S669" s="708"/>
      <c r="T669" s="708"/>
      <c r="U669" s="657"/>
    </row>
    <row r="670" spans="1:21" s="709" customFormat="1" ht="22.5" customHeight="1">
      <c r="A670" s="703">
        <v>633</v>
      </c>
      <c r="B670" s="686"/>
      <c r="C670" s="704" t="s">
        <v>2590</v>
      </c>
      <c r="D670" s="684" t="s">
        <v>214</v>
      </c>
      <c r="E670" s="705">
        <v>1</v>
      </c>
      <c r="F670" s="684" t="s">
        <v>214</v>
      </c>
      <c r="G670" s="705">
        <v>0</v>
      </c>
      <c r="H670" s="705">
        <v>80</v>
      </c>
      <c r="I670" s="705">
        <v>96</v>
      </c>
      <c r="J670" s="705">
        <v>150</v>
      </c>
      <c r="K670" s="705">
        <v>20</v>
      </c>
      <c r="L670" s="684">
        <v>90</v>
      </c>
      <c r="M670" s="706">
        <v>823.9</v>
      </c>
      <c r="N670" s="707">
        <f t="shared" si="17"/>
        <v>74151</v>
      </c>
      <c r="O670" s="684">
        <v>90</v>
      </c>
      <c r="P670" s="708"/>
      <c r="Q670" s="708"/>
      <c r="R670" s="708"/>
      <c r="S670" s="708"/>
      <c r="T670" s="708"/>
      <c r="U670" s="657"/>
    </row>
    <row r="671" spans="1:21" s="709" customFormat="1" ht="22.5" customHeight="1">
      <c r="A671" s="703">
        <v>634</v>
      </c>
      <c r="B671" s="686"/>
      <c r="C671" s="704" t="s">
        <v>2591</v>
      </c>
      <c r="D671" s="705" t="s">
        <v>754</v>
      </c>
      <c r="E671" s="705">
        <v>1</v>
      </c>
      <c r="F671" s="684" t="s">
        <v>754</v>
      </c>
      <c r="G671" s="705">
        <v>0</v>
      </c>
      <c r="H671" s="705">
        <v>1</v>
      </c>
      <c r="I671" s="705">
        <v>0</v>
      </c>
      <c r="J671" s="684">
        <v>1</v>
      </c>
      <c r="K671" s="705">
        <v>0</v>
      </c>
      <c r="L671" s="684">
        <v>1</v>
      </c>
      <c r="M671" s="710">
        <v>35310</v>
      </c>
      <c r="N671" s="707">
        <f t="shared" si="17"/>
        <v>35310</v>
      </c>
      <c r="O671" s="684">
        <v>1</v>
      </c>
      <c r="P671" s="708"/>
      <c r="Q671" s="708"/>
      <c r="R671" s="708"/>
      <c r="S671" s="708"/>
      <c r="T671" s="708"/>
      <c r="U671" s="657"/>
    </row>
    <row r="672" spans="1:21" s="702" customFormat="1" ht="22.5" customHeight="1">
      <c r="A672" s="694"/>
      <c r="B672" s="695"/>
      <c r="C672" s="723" t="s">
        <v>2592</v>
      </c>
      <c r="D672" s="696"/>
      <c r="E672" s="696"/>
      <c r="F672" s="696"/>
      <c r="G672" s="696"/>
      <c r="H672" s="696"/>
      <c r="I672" s="696"/>
      <c r="J672" s="696">
        <v>0</v>
      </c>
      <c r="K672" s="696"/>
      <c r="L672" s="696"/>
      <c r="M672" s="697"/>
      <c r="N672" s="712">
        <f t="shared" si="17"/>
        <v>0</v>
      </c>
      <c r="O672" s="696"/>
      <c r="P672" s="713"/>
      <c r="Q672" s="713"/>
      <c r="R672" s="713"/>
      <c r="S672" s="713"/>
      <c r="T672" s="713"/>
      <c r="U672" s="714"/>
    </row>
    <row r="673" spans="1:21" s="709" customFormat="1" ht="22.5" customHeight="1">
      <c r="A673" s="703">
        <v>635</v>
      </c>
      <c r="B673" s="686"/>
      <c r="C673" s="683" t="s">
        <v>2593</v>
      </c>
      <c r="D673" s="684" t="s">
        <v>199</v>
      </c>
      <c r="E673" s="684">
        <v>1</v>
      </c>
      <c r="F673" s="684" t="s">
        <v>199</v>
      </c>
      <c r="G673" s="684">
        <v>50</v>
      </c>
      <c r="H673" s="684">
        <v>50</v>
      </c>
      <c r="I673" s="684">
        <v>40</v>
      </c>
      <c r="J673" s="684">
        <v>80</v>
      </c>
      <c r="K673" s="684">
        <v>20</v>
      </c>
      <c r="L673" s="684">
        <v>60</v>
      </c>
      <c r="M673" s="722">
        <v>630</v>
      </c>
      <c r="N673" s="707">
        <f t="shared" si="17"/>
        <v>37800</v>
      </c>
      <c r="O673" s="684">
        <v>60</v>
      </c>
      <c r="P673" s="708"/>
      <c r="Q673" s="708"/>
      <c r="R673" s="708"/>
      <c r="S673" s="708"/>
      <c r="T673" s="708"/>
      <c r="U673" s="657"/>
    </row>
    <row r="674" spans="1:21" s="702" customFormat="1" ht="22.5" customHeight="1">
      <c r="A674" s="694"/>
      <c r="B674" s="695"/>
      <c r="C674" s="723" t="s">
        <v>2594</v>
      </c>
      <c r="D674" s="696"/>
      <c r="E674" s="696"/>
      <c r="F674" s="696"/>
      <c r="G674" s="696"/>
      <c r="H674" s="696"/>
      <c r="I674" s="696"/>
      <c r="J674" s="696"/>
      <c r="K674" s="696"/>
      <c r="L674" s="696"/>
      <c r="M674" s="697"/>
      <c r="N674" s="712">
        <f t="shared" si="17"/>
        <v>0</v>
      </c>
      <c r="O674" s="696"/>
      <c r="P674" s="713"/>
      <c r="Q674" s="713"/>
      <c r="R674" s="713"/>
      <c r="S674" s="713"/>
      <c r="T674" s="713"/>
      <c r="U674" s="714"/>
    </row>
    <row r="675" spans="1:21" s="709" customFormat="1" ht="22.5" customHeight="1">
      <c r="A675" s="703">
        <v>636</v>
      </c>
      <c r="B675" s="686"/>
      <c r="C675" s="683" t="s">
        <v>2595</v>
      </c>
      <c r="D675" s="684" t="s">
        <v>199</v>
      </c>
      <c r="E675" s="684">
        <v>1</v>
      </c>
      <c r="F675" s="684" t="s">
        <v>199</v>
      </c>
      <c r="G675" s="684">
        <v>8</v>
      </c>
      <c r="H675" s="705">
        <v>8</v>
      </c>
      <c r="I675" s="705">
        <v>9</v>
      </c>
      <c r="J675" s="705">
        <v>10</v>
      </c>
      <c r="K675" s="705">
        <v>0</v>
      </c>
      <c r="L675" s="684">
        <v>6</v>
      </c>
      <c r="M675" s="710">
        <v>2040</v>
      </c>
      <c r="N675" s="707">
        <f t="shared" si="17"/>
        <v>12240</v>
      </c>
      <c r="O675" s="684">
        <v>4</v>
      </c>
      <c r="P675" s="708"/>
      <c r="Q675" s="708">
        <v>2</v>
      </c>
      <c r="R675" s="708"/>
      <c r="S675" s="708"/>
      <c r="T675" s="708"/>
      <c r="U675" s="657"/>
    </row>
    <row r="676" spans="1:21" s="709" customFormat="1" ht="22.5" customHeight="1">
      <c r="A676" s="703">
        <v>637</v>
      </c>
      <c r="B676" s="686"/>
      <c r="C676" s="683" t="s">
        <v>2596</v>
      </c>
      <c r="D676" s="684" t="s">
        <v>199</v>
      </c>
      <c r="E676" s="684">
        <v>1</v>
      </c>
      <c r="F676" s="684" t="s">
        <v>199</v>
      </c>
      <c r="G676" s="684">
        <v>3</v>
      </c>
      <c r="H676" s="705">
        <v>4</v>
      </c>
      <c r="I676" s="705">
        <v>5</v>
      </c>
      <c r="J676" s="705">
        <v>4</v>
      </c>
      <c r="K676" s="705">
        <v>1</v>
      </c>
      <c r="L676" s="684">
        <v>2</v>
      </c>
      <c r="M676" s="715">
        <v>17900</v>
      </c>
      <c r="N676" s="707">
        <f t="shared" si="17"/>
        <v>35800</v>
      </c>
      <c r="O676" s="684">
        <v>1</v>
      </c>
      <c r="P676" s="708"/>
      <c r="Q676" s="708">
        <v>1</v>
      </c>
      <c r="R676" s="708"/>
      <c r="S676" s="708"/>
      <c r="T676" s="708"/>
      <c r="U676" s="657"/>
    </row>
    <row r="677" spans="1:21" s="709" customFormat="1" ht="22.5" customHeight="1">
      <c r="A677" s="703">
        <v>638</v>
      </c>
      <c r="B677" s="686"/>
      <c r="C677" s="683" t="s">
        <v>2597</v>
      </c>
      <c r="D677" s="684" t="s">
        <v>199</v>
      </c>
      <c r="E677" s="684">
        <v>1</v>
      </c>
      <c r="F677" s="684" t="s">
        <v>199</v>
      </c>
      <c r="G677" s="684">
        <v>4</v>
      </c>
      <c r="H677" s="705">
        <v>4</v>
      </c>
      <c r="I677" s="705">
        <v>3</v>
      </c>
      <c r="J677" s="705">
        <v>4</v>
      </c>
      <c r="K677" s="705">
        <v>2</v>
      </c>
      <c r="L677" s="684">
        <v>1</v>
      </c>
      <c r="M677" s="710">
        <v>17170</v>
      </c>
      <c r="N677" s="707">
        <f t="shared" si="17"/>
        <v>17170</v>
      </c>
      <c r="O677" s="684">
        <v>1</v>
      </c>
      <c r="P677" s="708"/>
      <c r="Q677" s="708"/>
      <c r="R677" s="708"/>
      <c r="S677" s="708"/>
      <c r="T677" s="708"/>
      <c r="U677" s="657"/>
    </row>
    <row r="678" spans="1:21" s="709" customFormat="1" ht="22.5" customHeight="1">
      <c r="A678" s="703">
        <v>639</v>
      </c>
      <c r="B678" s="686"/>
      <c r="C678" s="683" t="s">
        <v>2598</v>
      </c>
      <c r="D678" s="684" t="s">
        <v>199</v>
      </c>
      <c r="E678" s="684">
        <v>1</v>
      </c>
      <c r="F678" s="684" t="s">
        <v>199</v>
      </c>
      <c r="G678" s="684">
        <v>3</v>
      </c>
      <c r="H678" s="705">
        <v>3</v>
      </c>
      <c r="I678" s="705">
        <v>4</v>
      </c>
      <c r="J678" s="705">
        <v>6</v>
      </c>
      <c r="K678" s="705">
        <v>2</v>
      </c>
      <c r="L678" s="684">
        <v>2</v>
      </c>
      <c r="M678" s="715">
        <v>19025</v>
      </c>
      <c r="N678" s="707">
        <f t="shared" si="17"/>
        <v>38050</v>
      </c>
      <c r="O678" s="684"/>
      <c r="P678" s="684">
        <v>2</v>
      </c>
      <c r="Q678" s="708"/>
      <c r="R678" s="708"/>
      <c r="S678" s="708"/>
      <c r="T678" s="708"/>
      <c r="U678" s="657"/>
    </row>
    <row r="679" spans="1:21" s="709" customFormat="1" ht="22.5" customHeight="1">
      <c r="A679" s="703">
        <v>640</v>
      </c>
      <c r="B679" s="686"/>
      <c r="C679" s="683" t="s">
        <v>2599</v>
      </c>
      <c r="D679" s="684" t="s">
        <v>199</v>
      </c>
      <c r="E679" s="684">
        <v>1</v>
      </c>
      <c r="F679" s="684" t="s">
        <v>199</v>
      </c>
      <c r="G679" s="684">
        <v>4</v>
      </c>
      <c r="H679" s="705">
        <v>4</v>
      </c>
      <c r="I679" s="705">
        <v>5</v>
      </c>
      <c r="J679" s="705">
        <v>4</v>
      </c>
      <c r="K679" s="705">
        <v>0</v>
      </c>
      <c r="L679" s="684">
        <v>2</v>
      </c>
      <c r="M679" s="715">
        <v>14280</v>
      </c>
      <c r="N679" s="707">
        <f t="shared" si="17"/>
        <v>28560</v>
      </c>
      <c r="O679" s="684"/>
      <c r="P679" s="684">
        <v>2</v>
      </c>
      <c r="Q679" s="708"/>
      <c r="R679" s="708"/>
      <c r="S679" s="708"/>
      <c r="T679" s="708"/>
      <c r="U679" s="657"/>
    </row>
    <row r="680" spans="1:21" s="709" customFormat="1" ht="22.5" customHeight="1">
      <c r="A680" s="703">
        <v>641</v>
      </c>
      <c r="B680" s="686"/>
      <c r="C680" s="683" t="s">
        <v>2600</v>
      </c>
      <c r="D680" s="684" t="s">
        <v>199</v>
      </c>
      <c r="E680" s="684">
        <v>1</v>
      </c>
      <c r="F680" s="684" t="s">
        <v>199</v>
      </c>
      <c r="G680" s="684">
        <v>3</v>
      </c>
      <c r="H680" s="705">
        <v>5</v>
      </c>
      <c r="I680" s="705">
        <v>5</v>
      </c>
      <c r="J680" s="705">
        <v>4</v>
      </c>
      <c r="K680" s="705">
        <v>1</v>
      </c>
      <c r="L680" s="684">
        <v>1</v>
      </c>
      <c r="M680" s="710">
        <v>17900</v>
      </c>
      <c r="N680" s="707">
        <f t="shared" si="17"/>
        <v>17900</v>
      </c>
      <c r="O680" s="684"/>
      <c r="P680" s="684">
        <v>1</v>
      </c>
      <c r="Q680" s="708"/>
      <c r="R680" s="708"/>
      <c r="S680" s="708"/>
      <c r="T680" s="708"/>
      <c r="U680" s="657"/>
    </row>
    <row r="681" spans="1:21" s="709" customFormat="1" ht="22.5" customHeight="1">
      <c r="A681" s="703">
        <v>642</v>
      </c>
      <c r="B681" s="686"/>
      <c r="C681" s="683" t="s">
        <v>2601</v>
      </c>
      <c r="D681" s="684" t="s">
        <v>199</v>
      </c>
      <c r="E681" s="684">
        <v>1</v>
      </c>
      <c r="F681" s="684" t="s">
        <v>199</v>
      </c>
      <c r="G681" s="684">
        <v>4</v>
      </c>
      <c r="H681" s="705">
        <v>4</v>
      </c>
      <c r="I681" s="705">
        <v>4</v>
      </c>
      <c r="J681" s="705">
        <v>5</v>
      </c>
      <c r="K681" s="705">
        <v>1</v>
      </c>
      <c r="L681" s="684">
        <v>1</v>
      </c>
      <c r="M681" s="710">
        <v>16660</v>
      </c>
      <c r="N681" s="707">
        <f t="shared" si="17"/>
        <v>16660</v>
      </c>
      <c r="O681" s="684">
        <v>1</v>
      </c>
      <c r="P681" s="708"/>
      <c r="Q681" s="708"/>
      <c r="R681" s="708"/>
      <c r="S681" s="708"/>
      <c r="T681" s="708"/>
      <c r="U681" s="657"/>
    </row>
    <row r="682" spans="1:21" s="709" customFormat="1" ht="22.5" customHeight="1">
      <c r="A682" s="703">
        <v>643</v>
      </c>
      <c r="B682" s="686"/>
      <c r="C682" s="683" t="s">
        <v>2602</v>
      </c>
      <c r="D682" s="684" t="s">
        <v>199</v>
      </c>
      <c r="E682" s="684">
        <v>1</v>
      </c>
      <c r="F682" s="684" t="s">
        <v>199</v>
      </c>
      <c r="G682" s="684">
        <v>4</v>
      </c>
      <c r="H682" s="705">
        <v>5</v>
      </c>
      <c r="I682" s="705">
        <v>3</v>
      </c>
      <c r="J682" s="705">
        <v>5</v>
      </c>
      <c r="K682" s="705">
        <v>1</v>
      </c>
      <c r="L682" s="684">
        <v>1</v>
      </c>
      <c r="M682" s="710">
        <v>13400</v>
      </c>
      <c r="N682" s="707">
        <f t="shared" si="17"/>
        <v>13400</v>
      </c>
      <c r="O682" s="684">
        <v>1</v>
      </c>
      <c r="P682" s="708"/>
      <c r="Q682" s="708"/>
      <c r="R682" s="708"/>
      <c r="S682" s="708"/>
      <c r="T682" s="708"/>
      <c r="U682" s="657"/>
    </row>
    <row r="683" spans="1:21" s="709" customFormat="1" ht="22.5" customHeight="1">
      <c r="A683" s="703">
        <v>644</v>
      </c>
      <c r="B683" s="686"/>
      <c r="C683" s="683" t="s">
        <v>2603</v>
      </c>
      <c r="D683" s="684" t="s">
        <v>199</v>
      </c>
      <c r="E683" s="684">
        <v>1</v>
      </c>
      <c r="F683" s="684" t="s">
        <v>199</v>
      </c>
      <c r="G683" s="684">
        <v>2</v>
      </c>
      <c r="H683" s="705">
        <v>2</v>
      </c>
      <c r="I683" s="705">
        <v>2</v>
      </c>
      <c r="J683" s="705">
        <v>3</v>
      </c>
      <c r="K683" s="705">
        <v>1</v>
      </c>
      <c r="L683" s="684">
        <v>1</v>
      </c>
      <c r="M683" s="710">
        <v>12580</v>
      </c>
      <c r="N683" s="707">
        <f t="shared" si="17"/>
        <v>12580</v>
      </c>
      <c r="O683" s="684">
        <v>1</v>
      </c>
      <c r="P683" s="708"/>
      <c r="Q683" s="708"/>
      <c r="R683" s="708"/>
      <c r="S683" s="708"/>
      <c r="T683" s="708"/>
      <c r="U683" s="657"/>
    </row>
    <row r="684" spans="1:21" s="709" customFormat="1" ht="22.5" customHeight="1">
      <c r="A684" s="703">
        <v>645</v>
      </c>
      <c r="B684" s="686"/>
      <c r="C684" s="683" t="s">
        <v>2604</v>
      </c>
      <c r="D684" s="684" t="s">
        <v>199</v>
      </c>
      <c r="E684" s="684">
        <v>1</v>
      </c>
      <c r="F684" s="684" t="s">
        <v>199</v>
      </c>
      <c r="G684" s="684">
        <v>2</v>
      </c>
      <c r="H684" s="705">
        <v>3</v>
      </c>
      <c r="I684" s="705">
        <v>2</v>
      </c>
      <c r="J684" s="705">
        <v>4</v>
      </c>
      <c r="K684" s="705">
        <v>2</v>
      </c>
      <c r="L684" s="684">
        <v>1</v>
      </c>
      <c r="M684" s="710">
        <v>14800</v>
      </c>
      <c r="N684" s="707">
        <f t="shared" si="17"/>
        <v>14800</v>
      </c>
      <c r="O684" s="684">
        <v>1</v>
      </c>
      <c r="P684" s="708"/>
      <c r="Q684" s="708"/>
      <c r="R684" s="708"/>
      <c r="S684" s="708"/>
      <c r="T684" s="708"/>
      <c r="U684" s="657"/>
    </row>
    <row r="685" spans="1:21" s="709" customFormat="1" ht="22.5" customHeight="1">
      <c r="A685" s="703">
        <v>646</v>
      </c>
      <c r="B685" s="686"/>
      <c r="C685" s="683" t="s">
        <v>2605</v>
      </c>
      <c r="D685" s="684" t="s">
        <v>199</v>
      </c>
      <c r="E685" s="684">
        <v>1</v>
      </c>
      <c r="F685" s="684" t="s">
        <v>199</v>
      </c>
      <c r="G685" s="684">
        <v>4</v>
      </c>
      <c r="H685" s="705">
        <v>5</v>
      </c>
      <c r="I685" s="705">
        <v>10</v>
      </c>
      <c r="J685" s="705">
        <v>6</v>
      </c>
      <c r="K685" s="705">
        <v>1</v>
      </c>
      <c r="L685" s="684">
        <v>4</v>
      </c>
      <c r="M685" s="710">
        <v>5000</v>
      </c>
      <c r="N685" s="707">
        <f t="shared" si="17"/>
        <v>20000</v>
      </c>
      <c r="O685" s="684">
        <v>2</v>
      </c>
      <c r="P685" s="708"/>
      <c r="Q685" s="708">
        <v>2</v>
      </c>
      <c r="R685" s="708"/>
      <c r="S685" s="708"/>
      <c r="T685" s="708"/>
      <c r="U685" s="657"/>
    </row>
    <row r="686" spans="1:21" s="709" customFormat="1" ht="22.5" customHeight="1">
      <c r="A686" s="703">
        <v>647</v>
      </c>
      <c r="B686" s="686"/>
      <c r="C686" s="683" t="s">
        <v>2606</v>
      </c>
      <c r="D686" s="684" t="s">
        <v>199</v>
      </c>
      <c r="E686" s="684">
        <v>1</v>
      </c>
      <c r="F686" s="684" t="s">
        <v>199</v>
      </c>
      <c r="G686" s="684">
        <v>1</v>
      </c>
      <c r="H686" s="705">
        <v>1</v>
      </c>
      <c r="I686" s="705">
        <v>1</v>
      </c>
      <c r="J686" s="705">
        <v>2</v>
      </c>
      <c r="K686" s="705">
        <v>0</v>
      </c>
      <c r="L686" s="684">
        <v>1</v>
      </c>
      <c r="M686" s="710">
        <v>2252.65</v>
      </c>
      <c r="N686" s="707">
        <f t="shared" si="17"/>
        <v>2252.65</v>
      </c>
      <c r="O686" s="684">
        <v>1</v>
      </c>
      <c r="P686" s="703"/>
      <c r="Q686" s="703"/>
      <c r="R686" s="703"/>
      <c r="S686" s="703"/>
      <c r="T686" s="703"/>
      <c r="U686" s="724"/>
    </row>
    <row r="687" spans="1:21" s="709" customFormat="1" ht="22.5" customHeight="1">
      <c r="A687" s="703">
        <v>648</v>
      </c>
      <c r="B687" s="686"/>
      <c r="C687" s="716" t="s">
        <v>2607</v>
      </c>
      <c r="D687" s="703" t="s">
        <v>199</v>
      </c>
      <c r="E687" s="703">
        <v>1</v>
      </c>
      <c r="F687" s="703" t="s">
        <v>199</v>
      </c>
      <c r="G687" s="703">
        <v>1</v>
      </c>
      <c r="H687" s="725">
        <v>1</v>
      </c>
      <c r="I687" s="725">
        <v>1</v>
      </c>
      <c r="J687" s="725">
        <v>2</v>
      </c>
      <c r="K687" s="725">
        <v>0</v>
      </c>
      <c r="L687" s="703">
        <v>1</v>
      </c>
      <c r="M687" s="726">
        <v>1645.6</v>
      </c>
      <c r="N687" s="707">
        <f t="shared" si="17"/>
        <v>1645.6</v>
      </c>
      <c r="O687" s="703">
        <v>1</v>
      </c>
      <c r="P687" s="708"/>
      <c r="Q687" s="708"/>
      <c r="R687" s="708"/>
      <c r="S687" s="708"/>
      <c r="T687" s="708"/>
      <c r="U687" s="657"/>
    </row>
    <row r="688" spans="1:21" s="709" customFormat="1" ht="22.5" customHeight="1">
      <c r="A688" s="703">
        <v>649</v>
      </c>
      <c r="B688" s="686"/>
      <c r="C688" s="716" t="s">
        <v>2608</v>
      </c>
      <c r="D688" s="703" t="s">
        <v>199</v>
      </c>
      <c r="E688" s="703">
        <v>1</v>
      </c>
      <c r="F688" s="703" t="s">
        <v>199</v>
      </c>
      <c r="G688" s="703">
        <v>1</v>
      </c>
      <c r="H688" s="725">
        <v>1</v>
      </c>
      <c r="I688" s="725">
        <v>1</v>
      </c>
      <c r="J688" s="725">
        <v>2</v>
      </c>
      <c r="K688" s="725">
        <v>0</v>
      </c>
      <c r="L688" s="703">
        <v>1</v>
      </c>
      <c r="M688" s="726">
        <v>1645.6</v>
      </c>
      <c r="N688" s="707">
        <f t="shared" si="17"/>
        <v>1645.6</v>
      </c>
      <c r="O688" s="703">
        <v>1</v>
      </c>
      <c r="P688" s="708"/>
      <c r="Q688" s="708"/>
      <c r="R688" s="708"/>
      <c r="S688" s="708"/>
      <c r="T688" s="708"/>
      <c r="U688" s="657"/>
    </row>
    <row r="689" spans="1:21" s="709" customFormat="1" ht="22.5" customHeight="1">
      <c r="A689" s="703">
        <v>650</v>
      </c>
      <c r="B689" s="686"/>
      <c r="C689" s="716" t="s">
        <v>2609</v>
      </c>
      <c r="D689" s="703" t="s">
        <v>199</v>
      </c>
      <c r="E689" s="703">
        <v>1</v>
      </c>
      <c r="F689" s="703" t="s">
        <v>199</v>
      </c>
      <c r="G689" s="703">
        <v>1</v>
      </c>
      <c r="H689" s="725">
        <v>1</v>
      </c>
      <c r="I689" s="725">
        <v>1</v>
      </c>
      <c r="J689" s="725">
        <v>2</v>
      </c>
      <c r="K689" s="725">
        <v>0</v>
      </c>
      <c r="L689" s="703">
        <v>1</v>
      </c>
      <c r="M689" s="726">
        <v>1645.6</v>
      </c>
      <c r="N689" s="707">
        <f t="shared" si="17"/>
        <v>1645.6</v>
      </c>
      <c r="O689" s="703">
        <v>1</v>
      </c>
      <c r="P689" s="708"/>
      <c r="Q689" s="708"/>
      <c r="R689" s="708"/>
      <c r="S689" s="708"/>
      <c r="T689" s="708"/>
      <c r="U689" s="657"/>
    </row>
    <row r="690" spans="1:21" s="709" customFormat="1" ht="22.5" customHeight="1">
      <c r="A690" s="703">
        <v>651</v>
      </c>
      <c r="B690" s="686"/>
      <c r="C690" s="683" t="s">
        <v>2610</v>
      </c>
      <c r="D690" s="684" t="s">
        <v>199</v>
      </c>
      <c r="E690" s="684">
        <v>1</v>
      </c>
      <c r="F690" s="684" t="s">
        <v>199</v>
      </c>
      <c r="G690" s="684">
        <v>1</v>
      </c>
      <c r="H690" s="705">
        <v>2</v>
      </c>
      <c r="I690" s="705">
        <v>2</v>
      </c>
      <c r="J690" s="705">
        <v>2</v>
      </c>
      <c r="K690" s="705">
        <v>0</v>
      </c>
      <c r="L690" s="684">
        <v>1</v>
      </c>
      <c r="M690" s="715">
        <v>9775</v>
      </c>
      <c r="N690" s="707">
        <f t="shared" si="17"/>
        <v>9775</v>
      </c>
      <c r="O690" s="684">
        <v>1</v>
      </c>
      <c r="P690" s="708"/>
      <c r="Q690" s="708"/>
      <c r="R690" s="708"/>
      <c r="S690" s="708"/>
      <c r="T690" s="708"/>
      <c r="U690" s="657"/>
    </row>
    <row r="691" spans="1:21" s="709" customFormat="1" ht="22.5" customHeight="1">
      <c r="A691" s="703">
        <v>652</v>
      </c>
      <c r="B691" s="686"/>
      <c r="C691" s="704" t="s">
        <v>2611</v>
      </c>
      <c r="D691" s="684" t="s">
        <v>199</v>
      </c>
      <c r="E691" s="684">
        <v>1</v>
      </c>
      <c r="F691" s="684" t="s">
        <v>199</v>
      </c>
      <c r="G691" s="684">
        <v>1</v>
      </c>
      <c r="H691" s="705">
        <v>1</v>
      </c>
      <c r="I691" s="705">
        <v>1</v>
      </c>
      <c r="J691" s="705">
        <v>1</v>
      </c>
      <c r="K691" s="705">
        <v>0</v>
      </c>
      <c r="L691" s="684">
        <v>1</v>
      </c>
      <c r="M691" s="710">
        <v>24900</v>
      </c>
      <c r="N691" s="707">
        <f t="shared" si="17"/>
        <v>24900</v>
      </c>
      <c r="O691" s="684">
        <v>1</v>
      </c>
      <c r="P691" s="708"/>
      <c r="Q691" s="708"/>
      <c r="R691" s="708"/>
      <c r="S691" s="708"/>
      <c r="T691" s="708"/>
      <c r="U691" s="657"/>
    </row>
    <row r="692" spans="1:21" s="709" customFormat="1" ht="22.5" customHeight="1">
      <c r="A692" s="703">
        <v>653</v>
      </c>
      <c r="B692" s="686"/>
      <c r="C692" s="683" t="s">
        <v>2612</v>
      </c>
      <c r="D692" s="684" t="s">
        <v>199</v>
      </c>
      <c r="E692" s="684">
        <v>1</v>
      </c>
      <c r="F692" s="684" t="s">
        <v>199</v>
      </c>
      <c r="G692" s="684">
        <v>5</v>
      </c>
      <c r="H692" s="705">
        <v>6</v>
      </c>
      <c r="I692" s="705">
        <v>8</v>
      </c>
      <c r="J692" s="705">
        <v>7</v>
      </c>
      <c r="K692" s="705">
        <v>2</v>
      </c>
      <c r="L692" s="684">
        <v>2</v>
      </c>
      <c r="M692" s="710">
        <v>3200</v>
      </c>
      <c r="N692" s="707">
        <f t="shared" si="17"/>
        <v>6400</v>
      </c>
      <c r="O692" s="684">
        <v>2</v>
      </c>
      <c r="P692" s="708"/>
      <c r="Q692" s="708"/>
      <c r="R692" s="708"/>
      <c r="S692" s="708"/>
      <c r="T692" s="708"/>
      <c r="U692" s="657"/>
    </row>
    <row r="693" spans="1:21" s="709" customFormat="1" ht="22.5" customHeight="1">
      <c r="A693" s="703">
        <v>654</v>
      </c>
      <c r="B693" s="686"/>
      <c r="C693" s="683" t="s">
        <v>2613</v>
      </c>
      <c r="D693" s="684" t="s">
        <v>199</v>
      </c>
      <c r="E693" s="684">
        <v>1</v>
      </c>
      <c r="F693" s="684" t="s">
        <v>199</v>
      </c>
      <c r="G693" s="684">
        <v>0</v>
      </c>
      <c r="H693" s="705">
        <v>0</v>
      </c>
      <c r="I693" s="705">
        <v>0</v>
      </c>
      <c r="J693" s="705">
        <v>6</v>
      </c>
      <c r="K693" s="705">
        <v>0</v>
      </c>
      <c r="L693" s="684">
        <v>2</v>
      </c>
      <c r="M693" s="710">
        <v>1600</v>
      </c>
      <c r="N693" s="707">
        <f t="shared" si="17"/>
        <v>3200</v>
      </c>
      <c r="O693" s="684">
        <v>2</v>
      </c>
      <c r="P693" s="708"/>
      <c r="Q693" s="708"/>
      <c r="R693" s="708"/>
      <c r="S693" s="708"/>
      <c r="T693" s="708"/>
      <c r="U693" s="657"/>
    </row>
    <row r="694" spans="1:21" s="709" customFormat="1" ht="22.5" customHeight="1">
      <c r="A694" s="703">
        <v>655</v>
      </c>
      <c r="B694" s="686"/>
      <c r="C694" s="683" t="s">
        <v>2614</v>
      </c>
      <c r="D694" s="684" t="s">
        <v>199</v>
      </c>
      <c r="E694" s="684">
        <v>1</v>
      </c>
      <c r="F694" s="684" t="s">
        <v>199</v>
      </c>
      <c r="G694" s="684">
        <v>0</v>
      </c>
      <c r="H694" s="705">
        <v>0</v>
      </c>
      <c r="I694" s="705">
        <v>1</v>
      </c>
      <c r="J694" s="705">
        <v>1</v>
      </c>
      <c r="K694" s="705">
        <v>0</v>
      </c>
      <c r="L694" s="684">
        <v>1</v>
      </c>
      <c r="M694" s="710">
        <v>8700</v>
      </c>
      <c r="N694" s="707">
        <f t="shared" si="17"/>
        <v>8700</v>
      </c>
      <c r="O694" s="684">
        <v>1</v>
      </c>
      <c r="P694" s="708"/>
      <c r="Q694" s="708"/>
      <c r="R694" s="708"/>
      <c r="S694" s="708"/>
      <c r="T694" s="708"/>
      <c r="U694" s="657"/>
    </row>
    <row r="695" spans="1:21" s="709" customFormat="1" ht="22.5" customHeight="1">
      <c r="A695" s="703">
        <v>656</v>
      </c>
      <c r="B695" s="686"/>
      <c r="C695" s="683" t="s">
        <v>2615</v>
      </c>
      <c r="D695" s="684" t="s">
        <v>199</v>
      </c>
      <c r="E695" s="684">
        <v>1</v>
      </c>
      <c r="F695" s="684" t="s">
        <v>199</v>
      </c>
      <c r="G695" s="684">
        <v>5</v>
      </c>
      <c r="H695" s="705">
        <v>8</v>
      </c>
      <c r="I695" s="705">
        <v>6</v>
      </c>
      <c r="J695" s="705">
        <v>5</v>
      </c>
      <c r="K695" s="705">
        <v>0</v>
      </c>
      <c r="L695" s="684">
        <v>2</v>
      </c>
      <c r="M695" s="710">
        <v>7500</v>
      </c>
      <c r="N695" s="707">
        <f t="shared" si="17"/>
        <v>15000</v>
      </c>
      <c r="O695" s="684">
        <v>1</v>
      </c>
      <c r="P695" s="708"/>
      <c r="Q695" s="708">
        <v>1</v>
      </c>
      <c r="R695" s="708"/>
      <c r="S695" s="708"/>
      <c r="T695" s="708"/>
      <c r="U695" s="657"/>
    </row>
    <row r="696" spans="1:21" s="709" customFormat="1" ht="22.5" customHeight="1">
      <c r="A696" s="703">
        <v>657</v>
      </c>
      <c r="B696" s="686"/>
      <c r="C696" s="683" t="s">
        <v>2616</v>
      </c>
      <c r="D696" s="684" t="s">
        <v>199</v>
      </c>
      <c r="E696" s="684">
        <v>1</v>
      </c>
      <c r="F696" s="684" t="s">
        <v>199</v>
      </c>
      <c r="G696" s="684">
        <v>5</v>
      </c>
      <c r="H696" s="684">
        <v>5</v>
      </c>
      <c r="I696" s="684">
        <v>2</v>
      </c>
      <c r="J696" s="684">
        <v>2</v>
      </c>
      <c r="K696" s="684">
        <v>0</v>
      </c>
      <c r="L696" s="684">
        <v>1</v>
      </c>
      <c r="M696" s="715">
        <v>20100</v>
      </c>
      <c r="N696" s="707">
        <f t="shared" si="17"/>
        <v>20100</v>
      </c>
      <c r="O696" s="684">
        <v>1</v>
      </c>
      <c r="P696" s="708"/>
      <c r="Q696" s="708"/>
      <c r="R696" s="708"/>
      <c r="S696" s="708"/>
      <c r="T696" s="708"/>
      <c r="U696" s="657"/>
    </row>
    <row r="697" spans="1:21" s="709" customFormat="1" ht="22.5" customHeight="1">
      <c r="A697" s="703">
        <v>658</v>
      </c>
      <c r="B697" s="686"/>
      <c r="C697" s="683" t="s">
        <v>2617</v>
      </c>
      <c r="D697" s="684" t="s">
        <v>199</v>
      </c>
      <c r="E697" s="684">
        <v>1</v>
      </c>
      <c r="F697" s="684" t="s">
        <v>199</v>
      </c>
      <c r="G697" s="684">
        <v>7</v>
      </c>
      <c r="H697" s="705">
        <v>3</v>
      </c>
      <c r="I697" s="705">
        <v>2</v>
      </c>
      <c r="J697" s="705">
        <v>2</v>
      </c>
      <c r="K697" s="705">
        <v>0</v>
      </c>
      <c r="L697" s="684">
        <v>2</v>
      </c>
      <c r="M697" s="710">
        <v>11520</v>
      </c>
      <c r="N697" s="707">
        <f t="shared" si="17"/>
        <v>23040</v>
      </c>
      <c r="O697" s="684">
        <v>1</v>
      </c>
      <c r="P697" s="708"/>
      <c r="Q697" s="708">
        <v>1</v>
      </c>
      <c r="R697" s="708"/>
      <c r="S697" s="708"/>
      <c r="T697" s="708"/>
      <c r="U697" s="657"/>
    </row>
    <row r="698" spans="1:21" s="709" customFormat="1" ht="22.5" customHeight="1">
      <c r="A698" s="703">
        <v>659</v>
      </c>
      <c r="B698" s="686"/>
      <c r="C698" s="683" t="s">
        <v>2618</v>
      </c>
      <c r="D698" s="684" t="s">
        <v>199</v>
      </c>
      <c r="E698" s="684">
        <v>1</v>
      </c>
      <c r="F698" s="684" t="s">
        <v>199</v>
      </c>
      <c r="G698" s="684">
        <v>5</v>
      </c>
      <c r="H698" s="705">
        <v>5</v>
      </c>
      <c r="I698" s="705">
        <v>2</v>
      </c>
      <c r="J698" s="705">
        <v>2</v>
      </c>
      <c r="K698" s="705">
        <v>0</v>
      </c>
      <c r="L698" s="684">
        <v>2</v>
      </c>
      <c r="M698" s="710">
        <v>7740</v>
      </c>
      <c r="N698" s="707">
        <f t="shared" si="17"/>
        <v>15480</v>
      </c>
      <c r="O698" s="684">
        <v>1</v>
      </c>
      <c r="P698" s="708"/>
      <c r="Q698" s="708">
        <v>1</v>
      </c>
      <c r="R698" s="708"/>
      <c r="S698" s="708"/>
      <c r="T698" s="708"/>
      <c r="U698" s="657"/>
    </row>
    <row r="699" spans="1:21" s="709" customFormat="1" ht="22.5" customHeight="1">
      <c r="A699" s="703">
        <v>660</v>
      </c>
      <c r="B699" s="686"/>
      <c r="C699" s="716" t="s">
        <v>2619</v>
      </c>
      <c r="D699" s="703" t="s">
        <v>199</v>
      </c>
      <c r="E699" s="703">
        <v>1</v>
      </c>
      <c r="F699" s="703" t="s">
        <v>199</v>
      </c>
      <c r="G699" s="703">
        <v>5</v>
      </c>
      <c r="H699" s="725">
        <v>6</v>
      </c>
      <c r="I699" s="725">
        <v>5</v>
      </c>
      <c r="J699" s="725">
        <v>10</v>
      </c>
      <c r="K699" s="725">
        <v>0</v>
      </c>
      <c r="L699" s="703">
        <v>5</v>
      </c>
      <c r="M699" s="727">
        <v>165</v>
      </c>
      <c r="N699" s="707">
        <f t="shared" si="17"/>
        <v>825</v>
      </c>
      <c r="O699" s="703">
        <v>5</v>
      </c>
      <c r="P699" s="708"/>
      <c r="Q699" s="708"/>
      <c r="R699" s="708"/>
      <c r="S699" s="708"/>
      <c r="T699" s="708"/>
      <c r="U699" s="657"/>
    </row>
    <row r="700" spans="1:21" s="709" customFormat="1" ht="22.5" customHeight="1">
      <c r="A700" s="703">
        <v>661</v>
      </c>
      <c r="B700" s="686"/>
      <c r="C700" s="683" t="s">
        <v>2620</v>
      </c>
      <c r="D700" s="684" t="s">
        <v>199</v>
      </c>
      <c r="E700" s="684">
        <v>1</v>
      </c>
      <c r="F700" s="684" t="s">
        <v>199</v>
      </c>
      <c r="G700" s="684">
        <v>4</v>
      </c>
      <c r="H700" s="705">
        <v>4</v>
      </c>
      <c r="I700" s="705">
        <v>4</v>
      </c>
      <c r="J700" s="705">
        <v>4</v>
      </c>
      <c r="K700" s="705">
        <v>0</v>
      </c>
      <c r="L700" s="684">
        <v>4</v>
      </c>
      <c r="M700" s="710">
        <v>19025</v>
      </c>
      <c r="N700" s="707">
        <f t="shared" si="17"/>
        <v>76100</v>
      </c>
      <c r="O700" s="684">
        <v>4</v>
      </c>
      <c r="P700" s="708"/>
      <c r="Q700" s="708"/>
      <c r="R700" s="708"/>
      <c r="S700" s="708"/>
      <c r="T700" s="708"/>
      <c r="U700" s="657"/>
    </row>
    <row r="701" spans="1:21" s="709" customFormat="1" ht="22.5" customHeight="1">
      <c r="A701" s="703">
        <v>662</v>
      </c>
      <c r="B701" s="686"/>
      <c r="C701" s="683" t="s">
        <v>2621</v>
      </c>
      <c r="D701" s="684" t="s">
        <v>199</v>
      </c>
      <c r="E701" s="684">
        <v>1</v>
      </c>
      <c r="F701" s="684" t="s">
        <v>199</v>
      </c>
      <c r="G701" s="684">
        <v>1</v>
      </c>
      <c r="H701" s="705">
        <v>1</v>
      </c>
      <c r="I701" s="705">
        <v>2</v>
      </c>
      <c r="J701" s="705">
        <v>2</v>
      </c>
      <c r="K701" s="705">
        <v>0</v>
      </c>
      <c r="L701" s="684">
        <v>1</v>
      </c>
      <c r="M701" s="710">
        <v>10000</v>
      </c>
      <c r="N701" s="707">
        <f t="shared" si="17"/>
        <v>10000</v>
      </c>
      <c r="O701" s="684">
        <v>1</v>
      </c>
      <c r="P701" s="708"/>
      <c r="Q701" s="708"/>
      <c r="R701" s="708"/>
      <c r="S701" s="708"/>
      <c r="T701" s="708"/>
      <c r="U701" s="657"/>
    </row>
    <row r="702" spans="1:21" s="709" customFormat="1" ht="22.5" customHeight="1">
      <c r="A702" s="703">
        <v>663</v>
      </c>
      <c r="B702" s="686"/>
      <c r="C702" s="683" t="s">
        <v>2622</v>
      </c>
      <c r="D702" s="684" t="s">
        <v>199</v>
      </c>
      <c r="E702" s="684">
        <v>2</v>
      </c>
      <c r="F702" s="684" t="s">
        <v>199</v>
      </c>
      <c r="G702" s="684">
        <v>0</v>
      </c>
      <c r="H702" s="705">
        <v>0</v>
      </c>
      <c r="I702" s="705">
        <v>0</v>
      </c>
      <c r="J702" s="705">
        <v>5</v>
      </c>
      <c r="K702" s="705">
        <v>0</v>
      </c>
      <c r="L702" s="684">
        <v>5</v>
      </c>
      <c r="M702" s="710">
        <v>1712</v>
      </c>
      <c r="N702" s="707">
        <f t="shared" si="17"/>
        <v>8560</v>
      </c>
      <c r="O702" s="684">
        <v>5</v>
      </c>
      <c r="P702" s="708"/>
      <c r="Q702" s="708"/>
      <c r="R702" s="708"/>
      <c r="S702" s="708"/>
      <c r="T702" s="708"/>
      <c r="U702" s="657"/>
    </row>
    <row r="703" spans="1:21" s="702" customFormat="1" ht="22.5" customHeight="1">
      <c r="A703" s="694"/>
      <c r="B703" s="695"/>
      <c r="C703" s="723" t="s">
        <v>2623</v>
      </c>
      <c r="D703" s="696"/>
      <c r="E703" s="696"/>
      <c r="F703" s="696"/>
      <c r="G703" s="696"/>
      <c r="H703" s="696"/>
      <c r="I703" s="696"/>
      <c r="J703" s="696"/>
      <c r="K703" s="696"/>
      <c r="L703" s="696"/>
      <c r="M703" s="697"/>
      <c r="N703" s="712">
        <f t="shared" si="17"/>
        <v>0</v>
      </c>
      <c r="O703" s="696"/>
      <c r="P703" s="713"/>
      <c r="Q703" s="713"/>
      <c r="R703" s="713"/>
      <c r="S703" s="713"/>
      <c r="T703" s="713"/>
      <c r="U703" s="714"/>
    </row>
    <row r="704" spans="1:21" s="709" customFormat="1" ht="22.5" customHeight="1">
      <c r="A704" s="703">
        <v>664</v>
      </c>
      <c r="B704" s="686"/>
      <c r="C704" s="683" t="s">
        <v>2624</v>
      </c>
      <c r="D704" s="684" t="s">
        <v>199</v>
      </c>
      <c r="E704" s="684">
        <v>1</v>
      </c>
      <c r="F704" s="684" t="s">
        <v>199</v>
      </c>
      <c r="G704" s="684">
        <v>0</v>
      </c>
      <c r="H704" s="705">
        <v>1</v>
      </c>
      <c r="I704" s="705">
        <v>1</v>
      </c>
      <c r="J704" s="705">
        <v>2</v>
      </c>
      <c r="K704" s="705">
        <v>0</v>
      </c>
      <c r="L704" s="684">
        <v>2</v>
      </c>
      <c r="M704" s="710">
        <v>14000</v>
      </c>
      <c r="N704" s="707">
        <f t="shared" si="17"/>
        <v>28000</v>
      </c>
      <c r="O704" s="684">
        <v>1</v>
      </c>
      <c r="P704" s="708"/>
      <c r="Q704" s="708">
        <v>1</v>
      </c>
      <c r="R704" s="708"/>
      <c r="S704" s="708"/>
      <c r="T704" s="708"/>
      <c r="U704" s="657"/>
    </row>
    <row r="705" spans="1:21" s="709" customFormat="1" ht="22.5" customHeight="1">
      <c r="A705" s="703">
        <v>665</v>
      </c>
      <c r="B705" s="686"/>
      <c r="C705" s="683" t="s">
        <v>2625</v>
      </c>
      <c r="D705" s="684" t="s">
        <v>199</v>
      </c>
      <c r="E705" s="684">
        <v>1</v>
      </c>
      <c r="F705" s="684" t="s">
        <v>199</v>
      </c>
      <c r="G705" s="684">
        <v>0</v>
      </c>
      <c r="H705" s="705">
        <v>1</v>
      </c>
      <c r="I705" s="705">
        <v>1</v>
      </c>
      <c r="J705" s="705">
        <v>2</v>
      </c>
      <c r="K705" s="705">
        <v>0</v>
      </c>
      <c r="L705" s="684">
        <v>1</v>
      </c>
      <c r="M705" s="710">
        <v>4420</v>
      </c>
      <c r="N705" s="707">
        <f t="shared" si="17"/>
        <v>4420</v>
      </c>
      <c r="O705" s="684">
        <v>1</v>
      </c>
      <c r="P705" s="708"/>
      <c r="Q705" s="708"/>
      <c r="R705" s="708"/>
      <c r="S705" s="708"/>
      <c r="T705" s="708"/>
      <c r="U705" s="657"/>
    </row>
    <row r="706" spans="1:21" s="709" customFormat="1" ht="22.5" customHeight="1">
      <c r="A706" s="703">
        <v>666</v>
      </c>
      <c r="B706" s="686"/>
      <c r="C706" s="683" t="s">
        <v>2598</v>
      </c>
      <c r="D706" s="684" t="s">
        <v>199</v>
      </c>
      <c r="E706" s="684">
        <v>1</v>
      </c>
      <c r="F706" s="684" t="s">
        <v>199</v>
      </c>
      <c r="G706" s="684">
        <v>0</v>
      </c>
      <c r="H706" s="705">
        <v>1</v>
      </c>
      <c r="I706" s="705">
        <v>1</v>
      </c>
      <c r="J706" s="705">
        <v>2</v>
      </c>
      <c r="K706" s="705">
        <v>0</v>
      </c>
      <c r="L706" s="684">
        <v>2</v>
      </c>
      <c r="M706" s="715">
        <v>19025</v>
      </c>
      <c r="N706" s="707">
        <f t="shared" si="17"/>
        <v>38050</v>
      </c>
      <c r="O706" s="684">
        <v>2</v>
      </c>
      <c r="P706" s="708"/>
      <c r="Q706" s="708"/>
      <c r="R706" s="708"/>
      <c r="S706" s="708"/>
      <c r="T706" s="708"/>
      <c r="U706" s="657"/>
    </row>
    <row r="707" spans="1:21" s="709" customFormat="1" ht="22.5" customHeight="1">
      <c r="A707" s="703">
        <v>667</v>
      </c>
      <c r="B707" s="686"/>
      <c r="C707" s="683" t="s">
        <v>2626</v>
      </c>
      <c r="D707" s="684" t="s">
        <v>199</v>
      </c>
      <c r="E707" s="684">
        <v>1</v>
      </c>
      <c r="F707" s="684" t="s">
        <v>199</v>
      </c>
      <c r="G707" s="684">
        <v>0</v>
      </c>
      <c r="H707" s="705">
        <v>1</v>
      </c>
      <c r="I707" s="705">
        <v>1</v>
      </c>
      <c r="J707" s="705">
        <v>2</v>
      </c>
      <c r="K707" s="705">
        <v>0</v>
      </c>
      <c r="L707" s="684">
        <v>2</v>
      </c>
      <c r="M707" s="710">
        <v>17900</v>
      </c>
      <c r="N707" s="707">
        <f t="shared" si="17"/>
        <v>35800</v>
      </c>
      <c r="O707" s="684">
        <v>1</v>
      </c>
      <c r="P707" s="708"/>
      <c r="Q707" s="708">
        <v>1</v>
      </c>
      <c r="R707" s="708"/>
      <c r="S707" s="708"/>
      <c r="T707" s="708"/>
      <c r="U707" s="657"/>
    </row>
    <row r="708" spans="1:21" s="709" customFormat="1" ht="22.5" customHeight="1">
      <c r="A708" s="703">
        <v>668</v>
      </c>
      <c r="B708" s="686"/>
      <c r="C708" s="683" t="s">
        <v>2601</v>
      </c>
      <c r="D708" s="684" t="s">
        <v>199</v>
      </c>
      <c r="E708" s="684">
        <v>1</v>
      </c>
      <c r="F708" s="684" t="s">
        <v>199</v>
      </c>
      <c r="G708" s="684">
        <v>0</v>
      </c>
      <c r="H708" s="705">
        <v>1</v>
      </c>
      <c r="I708" s="705">
        <v>1</v>
      </c>
      <c r="J708" s="705">
        <v>2</v>
      </c>
      <c r="K708" s="705">
        <v>0</v>
      </c>
      <c r="L708" s="684">
        <v>2</v>
      </c>
      <c r="M708" s="710">
        <v>16660</v>
      </c>
      <c r="N708" s="707">
        <f t="shared" si="17"/>
        <v>33320</v>
      </c>
      <c r="O708" s="684">
        <v>1</v>
      </c>
      <c r="P708" s="708"/>
      <c r="Q708" s="708">
        <v>1</v>
      </c>
      <c r="R708" s="708"/>
      <c r="S708" s="708"/>
      <c r="T708" s="708"/>
      <c r="U708" s="657"/>
    </row>
    <row r="709" spans="1:21" s="702" customFormat="1" ht="22.5" customHeight="1">
      <c r="A709" s="694"/>
      <c r="B709" s="695"/>
      <c r="C709" s="723" t="s">
        <v>2627</v>
      </c>
      <c r="D709" s="696"/>
      <c r="E709" s="696"/>
      <c r="F709" s="696"/>
      <c r="G709" s="696"/>
      <c r="H709" s="696"/>
      <c r="I709" s="696"/>
      <c r="J709" s="696"/>
      <c r="K709" s="696"/>
      <c r="L709" s="696"/>
      <c r="M709" s="697"/>
      <c r="N709" s="712">
        <f t="shared" si="17"/>
        <v>0</v>
      </c>
      <c r="O709" s="696"/>
      <c r="P709" s="713"/>
      <c r="Q709" s="713"/>
      <c r="R709" s="713"/>
      <c r="S709" s="713"/>
      <c r="T709" s="713"/>
      <c r="U709" s="714"/>
    </row>
    <row r="710" spans="1:21" s="709" customFormat="1" ht="22.5" customHeight="1">
      <c r="A710" s="703">
        <v>669</v>
      </c>
      <c r="B710" s="686"/>
      <c r="C710" s="683" t="s">
        <v>2628</v>
      </c>
      <c r="D710" s="684" t="s">
        <v>199</v>
      </c>
      <c r="E710" s="684">
        <v>1</v>
      </c>
      <c r="F710" s="684" t="s">
        <v>199</v>
      </c>
      <c r="G710" s="684">
        <v>0</v>
      </c>
      <c r="H710" s="684">
        <v>1</v>
      </c>
      <c r="I710" s="684">
        <v>0</v>
      </c>
      <c r="J710" s="684">
        <v>1</v>
      </c>
      <c r="K710" s="684">
        <v>0</v>
      </c>
      <c r="L710" s="684">
        <v>1</v>
      </c>
      <c r="M710" s="715">
        <v>16660</v>
      </c>
      <c r="N710" s="707">
        <f t="shared" si="17"/>
        <v>16660</v>
      </c>
      <c r="O710" s="684">
        <v>1</v>
      </c>
      <c r="P710" s="708"/>
      <c r="Q710" s="708"/>
      <c r="R710" s="708"/>
      <c r="S710" s="708"/>
      <c r="T710" s="708"/>
      <c r="U710" s="657"/>
    </row>
    <row r="711" spans="1:21" s="709" customFormat="1" ht="22.5" customHeight="1">
      <c r="A711" s="703">
        <v>670</v>
      </c>
      <c r="B711" s="686"/>
      <c r="C711" s="683" t="s">
        <v>2629</v>
      </c>
      <c r="D711" s="684" t="s">
        <v>199</v>
      </c>
      <c r="E711" s="684">
        <v>1</v>
      </c>
      <c r="F711" s="684" t="s">
        <v>199</v>
      </c>
      <c r="G711" s="684">
        <v>0</v>
      </c>
      <c r="H711" s="684">
        <v>1</v>
      </c>
      <c r="I711" s="684">
        <v>0</v>
      </c>
      <c r="J711" s="684">
        <v>1</v>
      </c>
      <c r="K711" s="684">
        <v>0</v>
      </c>
      <c r="L711" s="684">
        <v>1</v>
      </c>
      <c r="M711" s="715">
        <v>12580</v>
      </c>
      <c r="N711" s="707">
        <f t="shared" si="17"/>
        <v>12580</v>
      </c>
      <c r="O711" s="684">
        <v>1</v>
      </c>
      <c r="P711" s="708"/>
      <c r="Q711" s="708"/>
      <c r="R711" s="708"/>
      <c r="S711" s="708"/>
      <c r="T711" s="708"/>
      <c r="U711" s="657"/>
    </row>
    <row r="712" spans="1:21" s="709" customFormat="1" ht="22.5" customHeight="1">
      <c r="A712" s="703">
        <v>671</v>
      </c>
      <c r="B712" s="686"/>
      <c r="C712" s="683" t="s">
        <v>2630</v>
      </c>
      <c r="D712" s="684" t="s">
        <v>199</v>
      </c>
      <c r="E712" s="684">
        <v>1</v>
      </c>
      <c r="F712" s="684" t="s">
        <v>199</v>
      </c>
      <c r="G712" s="684">
        <v>0</v>
      </c>
      <c r="H712" s="684">
        <v>1</v>
      </c>
      <c r="I712" s="684">
        <v>0</v>
      </c>
      <c r="J712" s="684">
        <v>1</v>
      </c>
      <c r="K712" s="684">
        <v>0</v>
      </c>
      <c r="L712" s="684">
        <v>1</v>
      </c>
      <c r="M712" s="715">
        <v>3400</v>
      </c>
      <c r="N712" s="707">
        <f t="shared" si="17"/>
        <v>3400</v>
      </c>
      <c r="O712" s="684">
        <v>1</v>
      </c>
      <c r="P712" s="708"/>
      <c r="Q712" s="708"/>
      <c r="R712" s="708"/>
      <c r="S712" s="708"/>
      <c r="T712" s="708"/>
      <c r="U712" s="657"/>
    </row>
    <row r="713" spans="1:21" s="709" customFormat="1" ht="22.5" customHeight="1">
      <c r="A713" s="703">
        <v>672</v>
      </c>
      <c r="B713" s="686"/>
      <c r="C713" s="683" t="s">
        <v>2631</v>
      </c>
      <c r="D713" s="684" t="s">
        <v>199</v>
      </c>
      <c r="E713" s="684">
        <v>1</v>
      </c>
      <c r="F713" s="684" t="s">
        <v>199</v>
      </c>
      <c r="G713" s="684">
        <v>0</v>
      </c>
      <c r="H713" s="684">
        <v>2</v>
      </c>
      <c r="I713" s="705">
        <v>2</v>
      </c>
      <c r="J713" s="705">
        <v>2</v>
      </c>
      <c r="K713" s="705">
        <v>0</v>
      </c>
      <c r="L713" s="684">
        <v>2</v>
      </c>
      <c r="M713" s="710">
        <v>5350</v>
      </c>
      <c r="N713" s="707">
        <f t="shared" si="17"/>
        <v>10700</v>
      </c>
      <c r="O713" s="684">
        <v>1</v>
      </c>
      <c r="P713" s="708"/>
      <c r="Q713" s="708">
        <v>1</v>
      </c>
      <c r="R713" s="708"/>
      <c r="S713" s="708"/>
      <c r="T713" s="708"/>
      <c r="U713" s="657"/>
    </row>
    <row r="714" spans="1:21" s="709" customFormat="1" ht="22.5" customHeight="1">
      <c r="A714" s="703">
        <v>673</v>
      </c>
      <c r="B714" s="686"/>
      <c r="C714" s="683" t="s">
        <v>2632</v>
      </c>
      <c r="D714" s="684" t="s">
        <v>199</v>
      </c>
      <c r="E714" s="684">
        <v>1</v>
      </c>
      <c r="F714" s="684" t="s">
        <v>199</v>
      </c>
      <c r="G714" s="684">
        <v>0</v>
      </c>
      <c r="H714" s="684">
        <v>0</v>
      </c>
      <c r="I714" s="705">
        <v>5</v>
      </c>
      <c r="J714" s="705">
        <v>5</v>
      </c>
      <c r="K714" s="705">
        <v>0</v>
      </c>
      <c r="L714" s="684">
        <v>5</v>
      </c>
      <c r="M714" s="710">
        <v>5350</v>
      </c>
      <c r="N714" s="707">
        <f t="shared" si="17"/>
        <v>26750</v>
      </c>
      <c r="O714" s="684">
        <v>5</v>
      </c>
      <c r="P714" s="708"/>
      <c r="Q714" s="708"/>
      <c r="R714" s="708"/>
      <c r="S714" s="708"/>
      <c r="T714" s="708"/>
      <c r="U714" s="657"/>
    </row>
    <row r="715" spans="1:21" s="709" customFormat="1" ht="22.5" customHeight="1">
      <c r="A715" s="703">
        <v>674</v>
      </c>
      <c r="B715" s="686"/>
      <c r="C715" s="683" t="s">
        <v>2633</v>
      </c>
      <c r="D715" s="684" t="s">
        <v>199</v>
      </c>
      <c r="E715" s="684">
        <v>1</v>
      </c>
      <c r="F715" s="684" t="s">
        <v>199</v>
      </c>
      <c r="G715" s="684">
        <v>0</v>
      </c>
      <c r="H715" s="684">
        <v>4</v>
      </c>
      <c r="I715" s="705">
        <v>3</v>
      </c>
      <c r="J715" s="705">
        <v>3</v>
      </c>
      <c r="K715" s="705">
        <v>0</v>
      </c>
      <c r="L715" s="684">
        <v>3</v>
      </c>
      <c r="M715" s="710">
        <v>5350</v>
      </c>
      <c r="N715" s="707">
        <f t="shared" si="17"/>
        <v>16050</v>
      </c>
      <c r="O715" s="684">
        <v>2</v>
      </c>
      <c r="P715" s="708"/>
      <c r="Q715" s="708">
        <v>1</v>
      </c>
      <c r="R715" s="708"/>
      <c r="S715" s="708"/>
      <c r="T715" s="708"/>
      <c r="U715" s="657"/>
    </row>
    <row r="716" spans="1:21" s="709" customFormat="1" ht="22.5" customHeight="1">
      <c r="A716" s="703">
        <v>675</v>
      </c>
      <c r="B716" s="686"/>
      <c r="C716" s="683" t="s">
        <v>2634</v>
      </c>
      <c r="D716" s="684" t="s">
        <v>199</v>
      </c>
      <c r="E716" s="684">
        <v>1</v>
      </c>
      <c r="F716" s="684" t="s">
        <v>199</v>
      </c>
      <c r="G716" s="684">
        <v>0</v>
      </c>
      <c r="H716" s="684">
        <v>0</v>
      </c>
      <c r="I716" s="705">
        <v>5</v>
      </c>
      <c r="J716" s="705">
        <v>5</v>
      </c>
      <c r="K716" s="705">
        <v>0</v>
      </c>
      <c r="L716" s="684">
        <v>5</v>
      </c>
      <c r="M716" s="710">
        <v>5350</v>
      </c>
      <c r="N716" s="707">
        <f t="shared" si="17"/>
        <v>26750</v>
      </c>
      <c r="O716" s="684">
        <v>5</v>
      </c>
      <c r="P716" s="708"/>
      <c r="Q716" s="708"/>
      <c r="R716" s="708"/>
      <c r="S716" s="708"/>
      <c r="T716" s="708"/>
      <c r="U716" s="657"/>
    </row>
    <row r="717" spans="1:21" s="709" customFormat="1" ht="22.5" customHeight="1">
      <c r="A717" s="703">
        <v>676</v>
      </c>
      <c r="B717" s="686"/>
      <c r="C717" s="704" t="s">
        <v>2635</v>
      </c>
      <c r="D717" s="684" t="s">
        <v>199</v>
      </c>
      <c r="E717" s="684">
        <v>1</v>
      </c>
      <c r="F717" s="684" t="s">
        <v>199</v>
      </c>
      <c r="G717" s="684">
        <v>0</v>
      </c>
      <c r="H717" s="684">
        <v>1</v>
      </c>
      <c r="I717" s="705">
        <v>1</v>
      </c>
      <c r="J717" s="705">
        <v>1</v>
      </c>
      <c r="K717" s="705">
        <v>0</v>
      </c>
      <c r="L717" s="684">
        <v>1</v>
      </c>
      <c r="M717" s="710">
        <v>26750</v>
      </c>
      <c r="N717" s="707">
        <f t="shared" si="17"/>
        <v>26750</v>
      </c>
      <c r="O717" s="684">
        <v>1</v>
      </c>
      <c r="P717" s="708"/>
      <c r="Q717" s="708"/>
      <c r="R717" s="708"/>
      <c r="S717" s="708"/>
      <c r="T717" s="708"/>
      <c r="U717" s="657"/>
    </row>
    <row r="718" spans="1:21" s="709" customFormat="1" ht="22.5" customHeight="1">
      <c r="A718" s="703">
        <v>677</v>
      </c>
      <c r="B718" s="686"/>
      <c r="C718" s="683" t="s">
        <v>2636</v>
      </c>
      <c r="D718" s="684" t="s">
        <v>34</v>
      </c>
      <c r="E718" s="684">
        <v>10</v>
      </c>
      <c r="F718" s="684" t="s">
        <v>199</v>
      </c>
      <c r="G718" s="684">
        <v>0</v>
      </c>
      <c r="H718" s="684">
        <v>2</v>
      </c>
      <c r="I718" s="705">
        <v>2</v>
      </c>
      <c r="J718" s="705">
        <v>2</v>
      </c>
      <c r="K718" s="684">
        <v>0</v>
      </c>
      <c r="L718" s="684">
        <v>1</v>
      </c>
      <c r="M718" s="715">
        <v>3745</v>
      </c>
      <c r="N718" s="707">
        <f t="shared" si="17"/>
        <v>3745</v>
      </c>
      <c r="O718" s="684">
        <v>1</v>
      </c>
      <c r="P718" s="708"/>
      <c r="Q718" s="708"/>
      <c r="R718" s="708"/>
      <c r="S718" s="708"/>
      <c r="T718" s="708"/>
      <c r="U718" s="657"/>
    </row>
    <row r="719" spans="1:21" s="709" customFormat="1" ht="22.5" customHeight="1">
      <c r="A719" s="703">
        <v>678</v>
      </c>
      <c r="B719" s="718"/>
      <c r="C719" s="683" t="s">
        <v>2637</v>
      </c>
      <c r="D719" s="684" t="s">
        <v>34</v>
      </c>
      <c r="E719" s="718">
        <v>10</v>
      </c>
      <c r="F719" s="684" t="s">
        <v>199</v>
      </c>
      <c r="G719" s="705">
        <v>0</v>
      </c>
      <c r="H719" s="705">
        <v>0</v>
      </c>
      <c r="I719" s="705">
        <v>0</v>
      </c>
      <c r="J719" s="705">
        <v>2</v>
      </c>
      <c r="K719" s="705">
        <v>0</v>
      </c>
      <c r="L719" s="705">
        <v>3</v>
      </c>
      <c r="M719" s="715">
        <v>3745</v>
      </c>
      <c r="N719" s="707">
        <f t="shared" si="17"/>
        <v>11235</v>
      </c>
      <c r="O719" s="705">
        <v>3</v>
      </c>
      <c r="P719" s="708"/>
      <c r="Q719" s="708"/>
      <c r="R719" s="708"/>
      <c r="S719" s="708"/>
      <c r="T719" s="708"/>
      <c r="U719" s="657"/>
    </row>
    <row r="720" spans="1:21" s="702" customFormat="1" ht="22.5" customHeight="1">
      <c r="A720" s="694"/>
      <c r="B720" s="695"/>
      <c r="C720" s="723" t="s">
        <v>2638</v>
      </c>
      <c r="D720" s="695"/>
      <c r="E720" s="695"/>
      <c r="F720" s="695"/>
      <c r="G720" s="696"/>
      <c r="H720" s="696"/>
      <c r="I720" s="696"/>
      <c r="J720" s="696"/>
      <c r="K720" s="696"/>
      <c r="L720" s="696"/>
      <c r="M720" s="697"/>
      <c r="N720" s="712">
        <f t="shared" si="17"/>
        <v>0</v>
      </c>
      <c r="O720" s="696"/>
      <c r="P720" s="713"/>
      <c r="Q720" s="713"/>
      <c r="R720" s="713"/>
      <c r="S720" s="713"/>
      <c r="T720" s="713"/>
      <c r="U720" s="714"/>
    </row>
    <row r="721" spans="1:21" s="702" customFormat="1" ht="22.5" customHeight="1">
      <c r="A721" s="694"/>
      <c r="B721" s="695"/>
      <c r="C721" s="696" t="s">
        <v>2639</v>
      </c>
      <c r="D721" s="719"/>
      <c r="E721" s="719"/>
      <c r="F721" s="719"/>
      <c r="G721" s="696"/>
      <c r="H721" s="696"/>
      <c r="I721" s="696"/>
      <c r="J721" s="696"/>
      <c r="K721" s="696"/>
      <c r="L721" s="696"/>
      <c r="M721" s="697"/>
      <c r="N721" s="712">
        <f t="shared" si="17"/>
        <v>0</v>
      </c>
      <c r="O721" s="696"/>
      <c r="P721" s="713"/>
      <c r="Q721" s="713"/>
      <c r="R721" s="713"/>
      <c r="S721" s="713"/>
      <c r="T721" s="713"/>
      <c r="U721" s="714"/>
    </row>
    <row r="722" spans="1:21" s="702" customFormat="1" ht="22.5" customHeight="1">
      <c r="A722" s="694">
        <v>679</v>
      </c>
      <c r="B722" s="695"/>
      <c r="C722" s="719" t="s">
        <v>2640</v>
      </c>
      <c r="D722" s="696" t="s">
        <v>411</v>
      </c>
      <c r="E722" s="696">
        <v>12</v>
      </c>
      <c r="F722" s="696" t="s">
        <v>199</v>
      </c>
      <c r="G722" s="696">
        <v>34</v>
      </c>
      <c r="H722" s="696">
        <v>18</v>
      </c>
      <c r="I722" s="696">
        <v>35</v>
      </c>
      <c r="J722" s="696">
        <v>60</v>
      </c>
      <c r="K722" s="696">
        <v>10</v>
      </c>
      <c r="L722" s="696">
        <v>40</v>
      </c>
      <c r="M722" s="728">
        <v>4387</v>
      </c>
      <c r="N722" s="712">
        <f t="shared" si="17"/>
        <v>175480</v>
      </c>
      <c r="O722" s="696">
        <v>40</v>
      </c>
      <c r="P722" s="713"/>
      <c r="Q722" s="713"/>
      <c r="R722" s="713"/>
      <c r="S722" s="713"/>
      <c r="T722" s="713"/>
      <c r="U722" s="720"/>
    </row>
    <row r="723" spans="1:21" s="702" customFormat="1" ht="22.5" customHeight="1">
      <c r="A723" s="694"/>
      <c r="B723" s="695"/>
      <c r="C723" s="696" t="s">
        <v>2641</v>
      </c>
      <c r="D723" s="696"/>
      <c r="E723" s="696"/>
      <c r="F723" s="696"/>
      <c r="G723" s="696"/>
      <c r="H723" s="696"/>
      <c r="I723" s="696"/>
      <c r="J723" s="696"/>
      <c r="K723" s="696"/>
      <c r="L723" s="696"/>
      <c r="M723" s="697"/>
      <c r="N723" s="712">
        <f t="shared" si="17"/>
        <v>0</v>
      </c>
      <c r="O723" s="696"/>
      <c r="P723" s="713"/>
      <c r="Q723" s="713"/>
      <c r="R723" s="713"/>
      <c r="S723" s="713"/>
      <c r="T723" s="713"/>
      <c r="U723" s="714"/>
    </row>
    <row r="724" spans="1:21" s="702" customFormat="1" ht="22.5" customHeight="1">
      <c r="A724" s="694">
        <v>680</v>
      </c>
      <c r="B724" s="695"/>
      <c r="C724" s="719" t="s">
        <v>2642</v>
      </c>
      <c r="D724" s="696" t="s">
        <v>34</v>
      </c>
      <c r="E724" s="696">
        <v>1</v>
      </c>
      <c r="F724" s="696" t="s">
        <v>199</v>
      </c>
      <c r="G724" s="696">
        <v>550</v>
      </c>
      <c r="H724" s="696">
        <v>230</v>
      </c>
      <c r="I724" s="696">
        <v>150</v>
      </c>
      <c r="J724" s="696">
        <v>450</v>
      </c>
      <c r="K724" s="696">
        <v>50</v>
      </c>
      <c r="L724" s="696">
        <v>150</v>
      </c>
      <c r="M724" s="728">
        <v>2500</v>
      </c>
      <c r="N724" s="712">
        <f t="shared" si="17"/>
        <v>375000</v>
      </c>
      <c r="O724" s="696">
        <v>150</v>
      </c>
      <c r="P724" s="713"/>
      <c r="Q724" s="713"/>
      <c r="R724" s="713"/>
      <c r="S724" s="713"/>
      <c r="T724" s="713"/>
      <c r="U724" s="720"/>
    </row>
    <row r="725" spans="1:21" s="702" customFormat="1" ht="22.5" customHeight="1">
      <c r="A725" s="694">
        <v>681</v>
      </c>
      <c r="B725" s="695"/>
      <c r="C725" s="719" t="s">
        <v>2643</v>
      </c>
      <c r="D725" s="696" t="s">
        <v>34</v>
      </c>
      <c r="E725" s="696">
        <v>1</v>
      </c>
      <c r="F725" s="696" t="s">
        <v>199</v>
      </c>
      <c r="G725" s="696">
        <v>0</v>
      </c>
      <c r="H725" s="696">
        <v>220</v>
      </c>
      <c r="I725" s="696">
        <v>500</v>
      </c>
      <c r="J725" s="696">
        <v>750</v>
      </c>
      <c r="K725" s="696">
        <v>150</v>
      </c>
      <c r="L725" s="696">
        <v>650</v>
      </c>
      <c r="M725" s="728">
        <v>2500</v>
      </c>
      <c r="N725" s="712">
        <f t="shared" si="17"/>
        <v>1625000</v>
      </c>
      <c r="O725" s="696">
        <v>650</v>
      </c>
      <c r="P725" s="713"/>
      <c r="Q725" s="713"/>
      <c r="R725" s="713"/>
      <c r="S725" s="713"/>
      <c r="T725" s="713"/>
      <c r="U725" s="720"/>
    </row>
    <row r="726" spans="1:21" s="702" customFormat="1" ht="22.5" customHeight="1">
      <c r="A726" s="694">
        <v>682</v>
      </c>
      <c r="B726" s="695"/>
      <c r="C726" s="719" t="s">
        <v>2644</v>
      </c>
      <c r="D726" s="696" t="s">
        <v>34</v>
      </c>
      <c r="E726" s="696">
        <v>1</v>
      </c>
      <c r="F726" s="696" t="s">
        <v>199</v>
      </c>
      <c r="G726" s="696">
        <v>550</v>
      </c>
      <c r="H726" s="696">
        <v>580</v>
      </c>
      <c r="I726" s="696">
        <v>600</v>
      </c>
      <c r="J726" s="696">
        <v>900</v>
      </c>
      <c r="K726" s="696">
        <v>200</v>
      </c>
      <c r="L726" s="696">
        <v>550</v>
      </c>
      <c r="M726" s="697">
        <v>390</v>
      </c>
      <c r="N726" s="712">
        <f t="shared" si="17"/>
        <v>214500</v>
      </c>
      <c r="O726" s="696">
        <v>550</v>
      </c>
      <c r="P726" s="713"/>
      <c r="Q726" s="713"/>
      <c r="R726" s="713"/>
      <c r="S726" s="713"/>
      <c r="T726" s="713"/>
      <c r="U726" s="720"/>
    </row>
    <row r="727" spans="1:21" s="702" customFormat="1" ht="22.5" customHeight="1">
      <c r="A727" s="694"/>
      <c r="B727" s="695"/>
      <c r="C727" s="696" t="s">
        <v>2645</v>
      </c>
      <c r="D727" s="695"/>
      <c r="E727" s="695"/>
      <c r="F727" s="695"/>
      <c r="G727" s="696"/>
      <c r="H727" s="696"/>
      <c r="I727" s="696"/>
      <c r="J727" s="696"/>
      <c r="K727" s="696"/>
      <c r="L727" s="696"/>
      <c r="M727" s="697"/>
      <c r="N727" s="712">
        <f t="shared" si="17"/>
        <v>0</v>
      </c>
      <c r="O727" s="696"/>
      <c r="P727" s="713"/>
      <c r="Q727" s="713"/>
      <c r="R727" s="713"/>
      <c r="S727" s="713"/>
      <c r="T727" s="713"/>
      <c r="U727" s="714"/>
    </row>
    <row r="728" spans="1:21" s="702" customFormat="1" ht="22.5" customHeight="1">
      <c r="A728" s="694">
        <v>683</v>
      </c>
      <c r="B728" s="695"/>
      <c r="C728" s="719" t="s">
        <v>2646</v>
      </c>
      <c r="D728" s="696" t="s">
        <v>34</v>
      </c>
      <c r="E728" s="696">
        <v>6</v>
      </c>
      <c r="F728" s="696" t="s">
        <v>199</v>
      </c>
      <c r="G728" s="696">
        <v>100</v>
      </c>
      <c r="H728" s="696">
        <v>67</v>
      </c>
      <c r="I728" s="696">
        <v>80</v>
      </c>
      <c r="J728" s="696">
        <v>80</v>
      </c>
      <c r="K728" s="696">
        <v>30</v>
      </c>
      <c r="L728" s="696">
        <v>100</v>
      </c>
      <c r="M728" s="728">
        <v>1498</v>
      </c>
      <c r="N728" s="712">
        <f t="shared" si="17"/>
        <v>149800</v>
      </c>
      <c r="O728" s="696">
        <v>100</v>
      </c>
      <c r="P728" s="713"/>
      <c r="Q728" s="713"/>
      <c r="R728" s="713"/>
      <c r="S728" s="713"/>
      <c r="T728" s="713"/>
      <c r="U728" s="720"/>
    </row>
    <row r="729" spans="1:21" s="709" customFormat="1" ht="22.5" customHeight="1">
      <c r="A729" s="703">
        <v>684</v>
      </c>
      <c r="B729" s="686"/>
      <c r="C729" s="683" t="s">
        <v>2647</v>
      </c>
      <c r="D729" s="684" t="s">
        <v>34</v>
      </c>
      <c r="E729" s="684">
        <v>6</v>
      </c>
      <c r="F729" s="684" t="s">
        <v>199</v>
      </c>
      <c r="G729" s="705">
        <v>100</v>
      </c>
      <c r="H729" s="705">
        <v>110</v>
      </c>
      <c r="I729" s="705">
        <v>105</v>
      </c>
      <c r="J729" s="705">
        <v>120</v>
      </c>
      <c r="K729" s="705">
        <v>10</v>
      </c>
      <c r="L729" s="684">
        <v>100</v>
      </c>
      <c r="M729" s="710">
        <v>2702.82</v>
      </c>
      <c r="N729" s="707">
        <f t="shared" si="17"/>
        <v>270282</v>
      </c>
      <c r="O729" s="684">
        <v>100</v>
      </c>
      <c r="P729" s="708"/>
      <c r="Q729" s="708"/>
      <c r="R729" s="708"/>
      <c r="S729" s="708"/>
      <c r="T729" s="708"/>
      <c r="U729" s="657"/>
    </row>
    <row r="730" spans="1:21" s="709" customFormat="1" ht="22.5" customHeight="1">
      <c r="A730" s="694">
        <v>685</v>
      </c>
      <c r="B730" s="686"/>
      <c r="C730" s="683" t="s">
        <v>2648</v>
      </c>
      <c r="D730" s="684" t="s">
        <v>34</v>
      </c>
      <c r="E730" s="705">
        <v>6</v>
      </c>
      <c r="F730" s="684" t="s">
        <v>199</v>
      </c>
      <c r="G730" s="684">
        <v>10</v>
      </c>
      <c r="H730" s="684">
        <v>14</v>
      </c>
      <c r="I730" s="705">
        <v>50</v>
      </c>
      <c r="J730" s="684">
        <v>70</v>
      </c>
      <c r="K730" s="684">
        <v>10</v>
      </c>
      <c r="L730" s="684">
        <v>55</v>
      </c>
      <c r="M730" s="710">
        <v>14191.41</v>
      </c>
      <c r="N730" s="707">
        <f t="shared" si="17"/>
        <v>780527.55</v>
      </c>
      <c r="O730" s="684">
        <v>55</v>
      </c>
      <c r="P730" s="708"/>
      <c r="Q730" s="708"/>
      <c r="R730" s="708"/>
      <c r="S730" s="708"/>
      <c r="T730" s="708"/>
      <c r="U730" s="657"/>
    </row>
    <row r="731" spans="1:21" s="709" customFormat="1" ht="22.5" customHeight="1">
      <c r="A731" s="703">
        <v>686</v>
      </c>
      <c r="B731" s="686"/>
      <c r="C731" s="704" t="s">
        <v>2649</v>
      </c>
      <c r="D731" s="684" t="s">
        <v>199</v>
      </c>
      <c r="E731" s="705">
        <v>1</v>
      </c>
      <c r="F731" s="684" t="s">
        <v>199</v>
      </c>
      <c r="G731" s="684">
        <v>0</v>
      </c>
      <c r="H731" s="684">
        <v>50</v>
      </c>
      <c r="I731" s="705">
        <v>80</v>
      </c>
      <c r="J731" s="684">
        <v>95</v>
      </c>
      <c r="K731" s="684">
        <v>5</v>
      </c>
      <c r="L731" s="684">
        <v>40</v>
      </c>
      <c r="M731" s="710">
        <v>10700</v>
      </c>
      <c r="N731" s="707">
        <f t="shared" si="17"/>
        <v>428000</v>
      </c>
      <c r="O731" s="684">
        <v>40</v>
      </c>
      <c r="P731" s="708"/>
      <c r="Q731" s="708"/>
      <c r="R731" s="708"/>
      <c r="S731" s="708"/>
      <c r="T731" s="708"/>
      <c r="U731" s="657"/>
    </row>
    <row r="732" spans="1:21" s="709" customFormat="1" ht="22.5" customHeight="1">
      <c r="A732" s="694">
        <v>687</v>
      </c>
      <c r="B732" s="686"/>
      <c r="C732" s="704" t="s">
        <v>2650</v>
      </c>
      <c r="D732" s="684" t="s">
        <v>199</v>
      </c>
      <c r="E732" s="705">
        <v>1</v>
      </c>
      <c r="F732" s="684" t="s">
        <v>199</v>
      </c>
      <c r="G732" s="705">
        <v>0</v>
      </c>
      <c r="H732" s="705">
        <v>0</v>
      </c>
      <c r="I732" s="705">
        <v>0</v>
      </c>
      <c r="J732" s="705">
        <v>20</v>
      </c>
      <c r="K732" s="705">
        <v>0</v>
      </c>
      <c r="L732" s="684">
        <v>30</v>
      </c>
      <c r="M732" s="710">
        <v>13482</v>
      </c>
      <c r="N732" s="707">
        <f t="shared" si="17"/>
        <v>404460</v>
      </c>
      <c r="O732" s="684">
        <v>30</v>
      </c>
      <c r="P732" s="708"/>
      <c r="Q732" s="708"/>
      <c r="R732" s="708"/>
      <c r="S732" s="708"/>
      <c r="T732" s="708"/>
      <c r="U732" s="657"/>
    </row>
    <row r="733" spans="1:21" s="709" customFormat="1" ht="22.5" customHeight="1">
      <c r="A733" s="703">
        <v>688</v>
      </c>
      <c r="B733" s="686"/>
      <c r="C733" s="704" t="s">
        <v>2651</v>
      </c>
      <c r="D733" s="684" t="s">
        <v>199</v>
      </c>
      <c r="E733" s="705">
        <v>1</v>
      </c>
      <c r="F733" s="684" t="s">
        <v>199</v>
      </c>
      <c r="G733" s="705">
        <v>0</v>
      </c>
      <c r="H733" s="705">
        <v>20</v>
      </c>
      <c r="I733" s="705">
        <v>30</v>
      </c>
      <c r="J733" s="705">
        <v>50</v>
      </c>
      <c r="K733" s="705">
        <v>10</v>
      </c>
      <c r="L733" s="684">
        <v>40</v>
      </c>
      <c r="M733" s="710">
        <v>5500</v>
      </c>
      <c r="N733" s="707">
        <f t="shared" si="17"/>
        <v>220000</v>
      </c>
      <c r="O733" s="684">
        <v>40</v>
      </c>
      <c r="P733" s="708"/>
      <c r="Q733" s="708"/>
      <c r="R733" s="708"/>
      <c r="S733" s="708"/>
      <c r="T733" s="708"/>
      <c r="U733" s="657"/>
    </row>
    <row r="734" spans="1:21" s="709" customFormat="1" ht="22.5" customHeight="1">
      <c r="A734" s="694">
        <v>689</v>
      </c>
      <c r="B734" s="686"/>
      <c r="C734" s="704" t="s">
        <v>2652</v>
      </c>
      <c r="D734" s="684" t="s">
        <v>199</v>
      </c>
      <c r="E734" s="705">
        <v>1</v>
      </c>
      <c r="F734" s="684" t="s">
        <v>199</v>
      </c>
      <c r="G734" s="705">
        <v>0</v>
      </c>
      <c r="H734" s="705">
        <v>5</v>
      </c>
      <c r="I734" s="705">
        <v>10</v>
      </c>
      <c r="J734" s="705">
        <v>15</v>
      </c>
      <c r="K734" s="705">
        <v>0</v>
      </c>
      <c r="L734" s="684">
        <v>30</v>
      </c>
      <c r="M734" s="710">
        <v>13482</v>
      </c>
      <c r="N734" s="707">
        <f t="shared" si="17"/>
        <v>404460</v>
      </c>
      <c r="O734" s="684">
        <v>30</v>
      </c>
      <c r="P734" s="708"/>
      <c r="Q734" s="708"/>
      <c r="R734" s="708"/>
      <c r="S734" s="708"/>
      <c r="T734" s="708"/>
      <c r="U734" s="657"/>
    </row>
    <row r="735" spans="1:21" s="709" customFormat="1" ht="22.5" customHeight="1">
      <c r="A735" s="703">
        <v>690</v>
      </c>
      <c r="B735" s="718"/>
      <c r="C735" s="704" t="s">
        <v>2653</v>
      </c>
      <c r="D735" s="684" t="s">
        <v>199</v>
      </c>
      <c r="E735" s="705">
        <v>1</v>
      </c>
      <c r="F735" s="684" t="s">
        <v>199</v>
      </c>
      <c r="G735" s="718">
        <v>0</v>
      </c>
      <c r="H735" s="718">
        <v>0</v>
      </c>
      <c r="I735" s="705">
        <v>0</v>
      </c>
      <c r="J735" s="705">
        <v>5</v>
      </c>
      <c r="K735" s="705">
        <v>0</v>
      </c>
      <c r="L735" s="705">
        <v>5</v>
      </c>
      <c r="M735" s="710">
        <v>13910</v>
      </c>
      <c r="N735" s="707">
        <f t="shared" si="17"/>
        <v>69550</v>
      </c>
      <c r="O735" s="705">
        <v>5</v>
      </c>
      <c r="P735" s="708"/>
      <c r="Q735" s="708"/>
      <c r="R735" s="708"/>
      <c r="S735" s="708"/>
      <c r="T735" s="708"/>
      <c r="U735" s="657"/>
    </row>
    <row r="736" spans="1:21" s="702" customFormat="1" ht="22.5" customHeight="1">
      <c r="A736" s="694"/>
      <c r="B736" s="695"/>
      <c r="C736" s="696" t="s">
        <v>2654</v>
      </c>
      <c r="D736" s="695"/>
      <c r="E736" s="695"/>
      <c r="F736" s="695"/>
      <c r="G736" s="695"/>
      <c r="H736" s="695"/>
      <c r="I736" s="696"/>
      <c r="J736" s="696"/>
      <c r="K736" s="696"/>
      <c r="L736" s="696"/>
      <c r="M736" s="696"/>
      <c r="N736" s="712">
        <f t="shared" si="17"/>
        <v>0</v>
      </c>
      <c r="O736" s="713"/>
      <c r="P736" s="713"/>
      <c r="Q736" s="713"/>
      <c r="R736" s="713"/>
      <c r="S736" s="713"/>
      <c r="T736" s="713"/>
      <c r="U736" s="714"/>
    </row>
    <row r="737" spans="1:21" s="702" customFormat="1" ht="22.5" customHeight="1">
      <c r="A737" s="694">
        <v>691</v>
      </c>
      <c r="B737" s="695"/>
      <c r="C737" s="719" t="s">
        <v>2655</v>
      </c>
      <c r="D737" s="719" t="s">
        <v>411</v>
      </c>
      <c r="E737" s="719">
        <v>12</v>
      </c>
      <c r="F737" s="696" t="s">
        <v>199</v>
      </c>
      <c r="G737" s="696"/>
      <c r="H737" s="696"/>
      <c r="I737" s="696"/>
      <c r="J737" s="696">
        <v>1</v>
      </c>
      <c r="K737" s="696">
        <v>0</v>
      </c>
      <c r="L737" s="696">
        <v>1</v>
      </c>
      <c r="M737" s="728">
        <v>1200</v>
      </c>
      <c r="N737" s="712">
        <f t="shared" si="17"/>
        <v>1200</v>
      </c>
      <c r="O737" s="696">
        <v>1</v>
      </c>
      <c r="P737" s="713"/>
      <c r="Q737" s="713"/>
      <c r="R737" s="713"/>
      <c r="S737" s="713"/>
      <c r="T737" s="713"/>
      <c r="U737" s="720"/>
    </row>
    <row r="738" spans="1:21" s="702" customFormat="1" ht="22.5" customHeight="1">
      <c r="A738" s="694"/>
      <c r="B738" s="695"/>
      <c r="C738" s="696" t="s">
        <v>2656</v>
      </c>
      <c r="D738" s="696"/>
      <c r="E738" s="696"/>
      <c r="F738" s="696"/>
      <c r="G738" s="696"/>
      <c r="H738" s="696"/>
      <c r="I738" s="696"/>
      <c r="J738" s="695"/>
      <c r="K738" s="696"/>
      <c r="L738" s="696"/>
      <c r="M738" s="697"/>
      <c r="N738" s="712">
        <f t="shared" si="17"/>
        <v>0</v>
      </c>
      <c r="O738" s="713"/>
      <c r="P738" s="713"/>
      <c r="Q738" s="713"/>
      <c r="R738" s="713"/>
      <c r="S738" s="713"/>
      <c r="T738" s="713"/>
      <c r="U738" s="714"/>
    </row>
    <row r="739" spans="1:21" s="702" customFormat="1" ht="22.5" customHeight="1">
      <c r="A739" s="694">
        <v>692</v>
      </c>
      <c r="B739" s="695"/>
      <c r="C739" s="719" t="s">
        <v>2657</v>
      </c>
      <c r="D739" s="696" t="s">
        <v>34</v>
      </c>
      <c r="E739" s="696">
        <v>1</v>
      </c>
      <c r="F739" s="696" t="s">
        <v>199</v>
      </c>
      <c r="G739" s="696">
        <v>40</v>
      </c>
      <c r="H739" s="696">
        <v>60</v>
      </c>
      <c r="I739" s="696">
        <v>50</v>
      </c>
      <c r="J739" s="695"/>
      <c r="K739" s="696"/>
      <c r="L739" s="696">
        <v>20</v>
      </c>
      <c r="M739" s="728">
        <v>3200</v>
      </c>
      <c r="N739" s="712">
        <f t="shared" si="17"/>
        <v>64000</v>
      </c>
      <c r="O739" s="696">
        <v>20</v>
      </c>
      <c r="P739" s="713"/>
      <c r="Q739" s="713"/>
      <c r="R739" s="713"/>
      <c r="S739" s="713"/>
      <c r="T739" s="713"/>
      <c r="U739" s="720"/>
    </row>
    <row r="740" spans="1:21" s="887" customFormat="1" ht="22.5" customHeight="1">
      <c r="A740" s="694">
        <v>693</v>
      </c>
      <c r="B740" s="695"/>
      <c r="C740" s="729" t="s">
        <v>3984</v>
      </c>
      <c r="D740" s="694" t="s">
        <v>34</v>
      </c>
      <c r="E740" s="694">
        <v>1</v>
      </c>
      <c r="F740" s="694" t="s">
        <v>199</v>
      </c>
      <c r="G740" s="694"/>
      <c r="H740" s="694"/>
      <c r="I740" s="694"/>
      <c r="J740" s="884"/>
      <c r="K740" s="694"/>
      <c r="L740" s="694">
        <v>100</v>
      </c>
      <c r="M740" s="885">
        <v>3700</v>
      </c>
      <c r="N740" s="712">
        <f t="shared" si="17"/>
        <v>370000</v>
      </c>
      <c r="O740" s="694">
        <v>50</v>
      </c>
      <c r="P740" s="694"/>
      <c r="Q740" s="694">
        <v>50</v>
      </c>
      <c r="R740" s="694"/>
      <c r="S740" s="694"/>
      <c r="T740" s="694"/>
      <c r="U740" s="886"/>
    </row>
    <row r="741" spans="1:21" s="709" customFormat="1" ht="22.5" customHeight="1">
      <c r="A741" s="694">
        <v>694</v>
      </c>
      <c r="B741" s="686"/>
      <c r="C741" s="683" t="s">
        <v>2658</v>
      </c>
      <c r="D741" s="684" t="s">
        <v>34</v>
      </c>
      <c r="E741" s="705">
        <v>1</v>
      </c>
      <c r="F741" s="684" t="s">
        <v>199</v>
      </c>
      <c r="G741" s="684">
        <v>40</v>
      </c>
      <c r="H741" s="684">
        <v>48</v>
      </c>
      <c r="I741" s="684">
        <v>58</v>
      </c>
      <c r="J741" s="686"/>
      <c r="K741" s="684"/>
      <c r="L741" s="684">
        <v>30</v>
      </c>
      <c r="M741" s="715">
        <v>1800</v>
      </c>
      <c r="N741" s="707">
        <f t="shared" si="17"/>
        <v>54000</v>
      </c>
      <c r="O741" s="684">
        <v>30</v>
      </c>
      <c r="P741" s="708"/>
      <c r="Q741" s="708"/>
      <c r="R741" s="708"/>
      <c r="S741" s="708"/>
      <c r="T741" s="708"/>
      <c r="U741" s="657"/>
    </row>
    <row r="742" spans="1:21" s="709" customFormat="1" ht="22.5" customHeight="1">
      <c r="A742" s="694">
        <v>695</v>
      </c>
      <c r="B742" s="686"/>
      <c r="C742" s="683" t="s">
        <v>2659</v>
      </c>
      <c r="D742" s="684" t="s">
        <v>34</v>
      </c>
      <c r="E742" s="684">
        <v>10</v>
      </c>
      <c r="F742" s="684" t="s">
        <v>199</v>
      </c>
      <c r="G742" s="705">
        <v>0</v>
      </c>
      <c r="H742" s="705">
        <v>35</v>
      </c>
      <c r="I742" s="705">
        <v>35</v>
      </c>
      <c r="J742" s="686"/>
      <c r="K742" s="705"/>
      <c r="L742" s="684">
        <v>60</v>
      </c>
      <c r="M742" s="715">
        <v>2696.4</v>
      </c>
      <c r="N742" s="707">
        <f t="shared" si="17"/>
        <v>161784</v>
      </c>
      <c r="O742" s="684">
        <v>60</v>
      </c>
      <c r="P742" s="708"/>
      <c r="Q742" s="708"/>
      <c r="R742" s="708"/>
      <c r="S742" s="708"/>
      <c r="T742" s="708"/>
      <c r="U742" s="657"/>
    </row>
    <row r="743" spans="1:21" s="709" customFormat="1" ht="22.5" customHeight="1">
      <c r="A743" s="694">
        <v>696</v>
      </c>
      <c r="B743" s="686"/>
      <c r="C743" s="683" t="s">
        <v>2660</v>
      </c>
      <c r="D743" s="684" t="s">
        <v>34</v>
      </c>
      <c r="E743" s="684">
        <v>30</v>
      </c>
      <c r="F743" s="684" t="s">
        <v>199</v>
      </c>
      <c r="G743" s="705">
        <v>7</v>
      </c>
      <c r="H743" s="705">
        <v>8</v>
      </c>
      <c r="I743" s="705">
        <v>8</v>
      </c>
      <c r="J743" s="686"/>
      <c r="K743" s="705"/>
      <c r="L743" s="684">
        <v>6</v>
      </c>
      <c r="M743" s="715">
        <v>9630</v>
      </c>
      <c r="N743" s="707">
        <f t="shared" si="17"/>
        <v>57780</v>
      </c>
      <c r="O743" s="684">
        <v>6</v>
      </c>
      <c r="P743" s="708"/>
      <c r="Q743" s="708"/>
      <c r="R743" s="708"/>
      <c r="S743" s="708"/>
      <c r="T743" s="708"/>
      <c r="U743" s="657"/>
    </row>
    <row r="744" spans="1:21" s="709" customFormat="1" ht="22.5" customHeight="1">
      <c r="A744" s="694">
        <v>697</v>
      </c>
      <c r="B744" s="686"/>
      <c r="C744" s="683" t="s">
        <v>2661</v>
      </c>
      <c r="D744" s="684" t="s">
        <v>199</v>
      </c>
      <c r="E744" s="684">
        <v>1</v>
      </c>
      <c r="F744" s="684" t="s">
        <v>199</v>
      </c>
      <c r="G744" s="705">
        <v>23</v>
      </c>
      <c r="H744" s="705">
        <v>28</v>
      </c>
      <c r="I744" s="705">
        <v>28</v>
      </c>
      <c r="J744" s="686"/>
      <c r="K744" s="705"/>
      <c r="L744" s="684">
        <v>20</v>
      </c>
      <c r="M744" s="715">
        <v>1284</v>
      </c>
      <c r="N744" s="707">
        <f t="shared" si="17"/>
        <v>25680</v>
      </c>
      <c r="O744" s="684">
        <v>20</v>
      </c>
      <c r="P744" s="708"/>
      <c r="Q744" s="708"/>
      <c r="R744" s="708"/>
      <c r="S744" s="708"/>
      <c r="T744" s="708"/>
      <c r="U744" s="657"/>
    </row>
    <row r="745" spans="1:21" s="709" customFormat="1" ht="22.5" customHeight="1">
      <c r="A745" s="694">
        <v>698</v>
      </c>
      <c r="B745" s="686"/>
      <c r="C745" s="683" t="s">
        <v>2662</v>
      </c>
      <c r="D745" s="684" t="s">
        <v>199</v>
      </c>
      <c r="E745" s="684">
        <v>1</v>
      </c>
      <c r="F745" s="684" t="s">
        <v>199</v>
      </c>
      <c r="G745" s="705">
        <v>25</v>
      </c>
      <c r="H745" s="705">
        <v>30</v>
      </c>
      <c r="I745" s="705">
        <v>36</v>
      </c>
      <c r="J745" s="686"/>
      <c r="K745" s="705"/>
      <c r="L745" s="684">
        <v>10</v>
      </c>
      <c r="M745" s="715">
        <v>2086.5</v>
      </c>
      <c r="N745" s="707">
        <f t="shared" si="17"/>
        <v>20865</v>
      </c>
      <c r="O745" s="684">
        <v>10</v>
      </c>
      <c r="P745" s="708"/>
      <c r="Q745" s="708"/>
      <c r="R745" s="708"/>
      <c r="S745" s="708"/>
      <c r="T745" s="708"/>
      <c r="U745" s="657"/>
    </row>
    <row r="746" spans="1:21" s="709" customFormat="1" ht="22.5" customHeight="1">
      <c r="A746" s="694">
        <v>699</v>
      </c>
      <c r="B746" s="686"/>
      <c r="C746" s="683" t="s">
        <v>2663</v>
      </c>
      <c r="D746" s="684" t="s">
        <v>34</v>
      </c>
      <c r="E746" s="684">
        <v>10</v>
      </c>
      <c r="F746" s="684" t="s">
        <v>199</v>
      </c>
      <c r="G746" s="705">
        <v>2</v>
      </c>
      <c r="H746" s="705">
        <v>7</v>
      </c>
      <c r="I746" s="705">
        <v>7</v>
      </c>
      <c r="J746" s="686"/>
      <c r="K746" s="705"/>
      <c r="L746" s="684">
        <v>20</v>
      </c>
      <c r="M746" s="715">
        <v>6099</v>
      </c>
      <c r="N746" s="707">
        <f t="shared" si="17"/>
        <v>121980</v>
      </c>
      <c r="O746" s="684">
        <v>20</v>
      </c>
      <c r="P746" s="708"/>
      <c r="Q746" s="708"/>
      <c r="R746" s="708"/>
      <c r="S746" s="708"/>
      <c r="T746" s="708"/>
      <c r="U746" s="657"/>
    </row>
    <row r="747" spans="1:21" s="709" customFormat="1" ht="22.5" customHeight="1">
      <c r="A747" s="694">
        <v>700</v>
      </c>
      <c r="B747" s="686"/>
      <c r="C747" s="683" t="s">
        <v>2664</v>
      </c>
      <c r="D747" s="684" t="s">
        <v>199</v>
      </c>
      <c r="E747" s="684">
        <v>1</v>
      </c>
      <c r="F747" s="684" t="s">
        <v>199</v>
      </c>
      <c r="G747" s="684">
        <v>14</v>
      </c>
      <c r="H747" s="705">
        <v>72</v>
      </c>
      <c r="I747" s="705">
        <v>72</v>
      </c>
      <c r="J747" s="686"/>
      <c r="K747" s="684"/>
      <c r="L747" s="684">
        <v>180</v>
      </c>
      <c r="M747" s="715">
        <v>1444.5</v>
      </c>
      <c r="N747" s="707">
        <f t="shared" si="17"/>
        <v>260010</v>
      </c>
      <c r="O747" s="684">
        <v>180</v>
      </c>
      <c r="P747" s="708"/>
      <c r="Q747" s="708"/>
      <c r="R747" s="708"/>
      <c r="S747" s="708"/>
      <c r="T747" s="708"/>
      <c r="U747" s="657"/>
    </row>
    <row r="748" spans="1:21" s="709" customFormat="1" ht="22.5" customHeight="1">
      <c r="A748" s="694">
        <v>701</v>
      </c>
      <c r="B748" s="686"/>
      <c r="C748" s="683" t="s">
        <v>2665</v>
      </c>
      <c r="D748" s="684" t="s">
        <v>199</v>
      </c>
      <c r="E748" s="684">
        <v>1</v>
      </c>
      <c r="F748" s="684" t="s">
        <v>199</v>
      </c>
      <c r="G748" s="684">
        <v>0</v>
      </c>
      <c r="H748" s="705">
        <v>0</v>
      </c>
      <c r="I748" s="705">
        <v>0</v>
      </c>
      <c r="J748" s="686"/>
      <c r="K748" s="684"/>
      <c r="L748" s="684">
        <v>10</v>
      </c>
      <c r="M748" s="715">
        <v>1070</v>
      </c>
      <c r="N748" s="707">
        <f t="shared" si="17"/>
        <v>10700</v>
      </c>
      <c r="O748" s="684">
        <v>10</v>
      </c>
      <c r="P748" s="708"/>
      <c r="Q748" s="708"/>
      <c r="R748" s="708"/>
      <c r="S748" s="708"/>
      <c r="T748" s="708"/>
      <c r="U748" s="657"/>
    </row>
    <row r="749" spans="1:21" s="709" customFormat="1" ht="22.5" customHeight="1">
      <c r="A749" s="694">
        <v>702</v>
      </c>
      <c r="B749" s="686"/>
      <c r="C749" s="683" t="s">
        <v>2666</v>
      </c>
      <c r="D749" s="684" t="s">
        <v>46</v>
      </c>
      <c r="E749" s="684">
        <v>1</v>
      </c>
      <c r="F749" s="684" t="s">
        <v>46</v>
      </c>
      <c r="G749" s="684"/>
      <c r="H749" s="705"/>
      <c r="I749" s="705"/>
      <c r="J749" s="686"/>
      <c r="K749" s="684"/>
      <c r="L749" s="684">
        <v>2</v>
      </c>
      <c r="M749" s="722">
        <v>650</v>
      </c>
      <c r="N749" s="707">
        <f t="shared" si="17"/>
        <v>1300</v>
      </c>
      <c r="O749" s="684">
        <v>2</v>
      </c>
      <c r="P749" s="708"/>
      <c r="Q749" s="708"/>
      <c r="R749" s="708"/>
      <c r="S749" s="708"/>
      <c r="T749" s="708"/>
      <c r="U749" s="657"/>
    </row>
    <row r="750" spans="1:21" s="709" customFormat="1" ht="22.5" customHeight="1">
      <c r="A750" s="694">
        <v>703</v>
      </c>
      <c r="B750" s="686"/>
      <c r="C750" s="683" t="s">
        <v>2667</v>
      </c>
      <c r="D750" s="684" t="s">
        <v>46</v>
      </c>
      <c r="E750" s="684">
        <v>1</v>
      </c>
      <c r="F750" s="684" t="s">
        <v>46</v>
      </c>
      <c r="G750" s="684"/>
      <c r="H750" s="705">
        <v>2</v>
      </c>
      <c r="I750" s="705">
        <v>2</v>
      </c>
      <c r="J750" s="686"/>
      <c r="K750" s="684"/>
      <c r="L750" s="684">
        <v>2</v>
      </c>
      <c r="M750" s="715">
        <v>1100</v>
      </c>
      <c r="N750" s="707">
        <f t="shared" si="17"/>
        <v>2200</v>
      </c>
      <c r="O750" s="684">
        <v>2</v>
      </c>
      <c r="P750" s="708"/>
      <c r="Q750" s="708"/>
      <c r="R750" s="708"/>
      <c r="S750" s="708"/>
      <c r="T750" s="708"/>
      <c r="U750" s="657"/>
    </row>
    <row r="751" spans="1:21" s="709" customFormat="1" ht="22.5" customHeight="1">
      <c r="A751" s="694">
        <v>704</v>
      </c>
      <c r="B751" s="686"/>
      <c r="C751" s="683" t="s">
        <v>2668</v>
      </c>
      <c r="D751" s="684" t="s">
        <v>46</v>
      </c>
      <c r="E751" s="684">
        <v>1</v>
      </c>
      <c r="F751" s="684" t="s">
        <v>46</v>
      </c>
      <c r="G751" s="684"/>
      <c r="H751" s="705">
        <v>4</v>
      </c>
      <c r="I751" s="705">
        <v>4</v>
      </c>
      <c r="J751" s="686"/>
      <c r="K751" s="684"/>
      <c r="L751" s="684">
        <v>2</v>
      </c>
      <c r="M751" s="715">
        <v>1250</v>
      </c>
      <c r="N751" s="707">
        <f t="shared" si="17"/>
        <v>2500</v>
      </c>
      <c r="O751" s="684">
        <v>2</v>
      </c>
      <c r="P751" s="708"/>
      <c r="Q751" s="708"/>
      <c r="R751" s="708"/>
      <c r="S751" s="708"/>
      <c r="T751" s="708"/>
      <c r="U751" s="657"/>
    </row>
    <row r="752" spans="1:21" s="709" customFormat="1" ht="22.5" customHeight="1">
      <c r="A752" s="694">
        <v>705</v>
      </c>
      <c r="B752" s="686"/>
      <c r="C752" s="683" t="s">
        <v>2669</v>
      </c>
      <c r="D752" s="684" t="s">
        <v>199</v>
      </c>
      <c r="E752" s="684">
        <v>1</v>
      </c>
      <c r="F752" s="684" t="s">
        <v>199</v>
      </c>
      <c r="G752" s="684"/>
      <c r="H752" s="705"/>
      <c r="I752" s="705"/>
      <c r="J752" s="686"/>
      <c r="K752" s="684"/>
      <c r="L752" s="684">
        <v>90</v>
      </c>
      <c r="M752" s="722">
        <v>275</v>
      </c>
      <c r="N752" s="707">
        <f t="shared" si="17"/>
        <v>24750</v>
      </c>
      <c r="O752" s="684">
        <v>90</v>
      </c>
      <c r="P752" s="708"/>
      <c r="Q752" s="708"/>
      <c r="R752" s="708"/>
      <c r="S752" s="708"/>
      <c r="T752" s="708"/>
      <c r="U752" s="657"/>
    </row>
    <row r="753" spans="1:21" s="709" customFormat="1" ht="22.5" customHeight="1">
      <c r="A753" s="694">
        <v>706</v>
      </c>
      <c r="B753" s="686"/>
      <c r="C753" s="683" t="s">
        <v>2670</v>
      </c>
      <c r="D753" s="684" t="s">
        <v>199</v>
      </c>
      <c r="E753" s="684">
        <v>1</v>
      </c>
      <c r="F753" s="684" t="s">
        <v>199</v>
      </c>
      <c r="G753" s="684"/>
      <c r="H753" s="705"/>
      <c r="I753" s="705"/>
      <c r="J753" s="686"/>
      <c r="K753" s="684"/>
      <c r="L753" s="684">
        <v>30</v>
      </c>
      <c r="M753" s="722">
        <v>321</v>
      </c>
      <c r="N753" s="707">
        <f t="shared" si="17"/>
        <v>9630</v>
      </c>
      <c r="O753" s="684">
        <v>30</v>
      </c>
      <c r="P753" s="708"/>
      <c r="Q753" s="708"/>
      <c r="R753" s="708"/>
      <c r="S753" s="708"/>
      <c r="T753" s="708"/>
      <c r="U753" s="657"/>
    </row>
    <row r="754" spans="1:21" s="709" customFormat="1" ht="22.5" customHeight="1">
      <c r="A754" s="694">
        <v>707</v>
      </c>
      <c r="B754" s="686"/>
      <c r="C754" s="683" t="s">
        <v>2671</v>
      </c>
      <c r="D754" s="684" t="s">
        <v>199</v>
      </c>
      <c r="E754" s="684">
        <v>1</v>
      </c>
      <c r="F754" s="684" t="s">
        <v>199</v>
      </c>
      <c r="G754" s="684">
        <v>20</v>
      </c>
      <c r="H754" s="705">
        <v>80</v>
      </c>
      <c r="I754" s="705">
        <v>80</v>
      </c>
      <c r="J754" s="686"/>
      <c r="K754" s="684"/>
      <c r="L754" s="684">
        <v>70</v>
      </c>
      <c r="M754" s="722">
        <v>70</v>
      </c>
      <c r="N754" s="707">
        <f t="shared" si="17"/>
        <v>4900</v>
      </c>
      <c r="O754" s="684">
        <v>70</v>
      </c>
      <c r="P754" s="708"/>
      <c r="Q754" s="708"/>
      <c r="R754" s="708"/>
      <c r="S754" s="708"/>
      <c r="T754" s="708"/>
      <c r="U754" s="657"/>
    </row>
    <row r="755" spans="1:21" s="709" customFormat="1" ht="22.5" customHeight="1">
      <c r="A755" s="694">
        <v>708</v>
      </c>
      <c r="B755" s="686"/>
      <c r="C755" s="683" t="s">
        <v>2672</v>
      </c>
      <c r="D755" s="684" t="s">
        <v>34</v>
      </c>
      <c r="E755" s="684">
        <v>50</v>
      </c>
      <c r="F755" s="684" t="s">
        <v>305</v>
      </c>
      <c r="G755" s="684">
        <v>78</v>
      </c>
      <c r="H755" s="705">
        <v>94</v>
      </c>
      <c r="I755" s="705">
        <v>94</v>
      </c>
      <c r="J755" s="686"/>
      <c r="K755" s="684"/>
      <c r="L755" s="684">
        <v>2</v>
      </c>
      <c r="M755" s="715">
        <v>3500</v>
      </c>
      <c r="N755" s="707">
        <f t="shared" si="17"/>
        <v>7000</v>
      </c>
      <c r="O755" s="684">
        <v>2</v>
      </c>
      <c r="P755" s="708"/>
      <c r="Q755" s="708"/>
      <c r="R755" s="708"/>
      <c r="S755" s="708"/>
      <c r="T755" s="708"/>
      <c r="U755" s="657"/>
    </row>
    <row r="756" spans="1:21" s="709" customFormat="1" ht="22.5" customHeight="1">
      <c r="A756" s="694">
        <v>709</v>
      </c>
      <c r="B756" s="686"/>
      <c r="C756" s="683" t="s">
        <v>2673</v>
      </c>
      <c r="D756" s="684" t="s">
        <v>34</v>
      </c>
      <c r="E756" s="684">
        <v>1</v>
      </c>
      <c r="F756" s="684" t="s">
        <v>34</v>
      </c>
      <c r="G756" s="684"/>
      <c r="H756" s="705">
        <v>2</v>
      </c>
      <c r="I756" s="705">
        <v>2</v>
      </c>
      <c r="J756" s="686"/>
      <c r="K756" s="684"/>
      <c r="L756" s="684">
        <v>6</v>
      </c>
      <c r="M756" s="715">
        <v>2675</v>
      </c>
      <c r="N756" s="707">
        <f t="shared" si="17"/>
        <v>16050</v>
      </c>
      <c r="O756" s="684">
        <v>6</v>
      </c>
      <c r="P756" s="708"/>
      <c r="Q756" s="708"/>
      <c r="R756" s="708"/>
      <c r="S756" s="708"/>
      <c r="T756" s="708"/>
      <c r="U756" s="657"/>
    </row>
    <row r="757" spans="1:21" s="709" customFormat="1" ht="22.5" customHeight="1">
      <c r="A757" s="694">
        <v>710</v>
      </c>
      <c r="B757" s="686"/>
      <c r="C757" s="683" t="s">
        <v>2674</v>
      </c>
      <c r="D757" s="684" t="s">
        <v>34</v>
      </c>
      <c r="E757" s="684">
        <v>1</v>
      </c>
      <c r="F757" s="684" t="s">
        <v>34</v>
      </c>
      <c r="G757" s="684"/>
      <c r="H757" s="705">
        <v>2</v>
      </c>
      <c r="I757" s="705">
        <v>2</v>
      </c>
      <c r="J757" s="686"/>
      <c r="K757" s="684"/>
      <c r="L757" s="684">
        <v>5</v>
      </c>
      <c r="M757" s="715">
        <v>2675</v>
      </c>
      <c r="N757" s="707">
        <f t="shared" si="17"/>
        <v>13375</v>
      </c>
      <c r="O757" s="684">
        <v>5</v>
      </c>
      <c r="P757" s="708"/>
      <c r="Q757" s="708"/>
      <c r="R757" s="708"/>
      <c r="S757" s="708"/>
      <c r="T757" s="708"/>
      <c r="U757" s="657"/>
    </row>
    <row r="758" spans="1:21" s="709" customFormat="1" ht="22.5" customHeight="1">
      <c r="A758" s="694">
        <v>711</v>
      </c>
      <c r="B758" s="686"/>
      <c r="C758" s="683" t="s">
        <v>2675</v>
      </c>
      <c r="D758" s="684" t="s">
        <v>34</v>
      </c>
      <c r="E758" s="684">
        <v>1</v>
      </c>
      <c r="F758" s="684" t="s">
        <v>34</v>
      </c>
      <c r="G758" s="684"/>
      <c r="H758" s="705">
        <v>6</v>
      </c>
      <c r="I758" s="705">
        <v>6</v>
      </c>
      <c r="J758" s="686"/>
      <c r="K758" s="684"/>
      <c r="L758" s="684">
        <v>10</v>
      </c>
      <c r="M758" s="715">
        <v>2675</v>
      </c>
      <c r="N758" s="707">
        <f t="shared" si="17"/>
        <v>26750</v>
      </c>
      <c r="O758" s="684">
        <v>10</v>
      </c>
      <c r="P758" s="708"/>
      <c r="Q758" s="708"/>
      <c r="R758" s="708"/>
      <c r="S758" s="708"/>
      <c r="T758" s="708"/>
      <c r="U758" s="657"/>
    </row>
    <row r="759" spans="1:21" s="709" customFormat="1" ht="22.5" customHeight="1">
      <c r="A759" s="694">
        <v>712</v>
      </c>
      <c r="B759" s="686"/>
      <c r="C759" s="683" t="s">
        <v>2676</v>
      </c>
      <c r="D759" s="684" t="s">
        <v>34</v>
      </c>
      <c r="E759" s="684">
        <v>1</v>
      </c>
      <c r="F759" s="684" t="s">
        <v>34</v>
      </c>
      <c r="G759" s="684"/>
      <c r="H759" s="705">
        <v>2</v>
      </c>
      <c r="I759" s="705">
        <v>2</v>
      </c>
      <c r="J759" s="686"/>
      <c r="K759" s="684"/>
      <c r="L759" s="684">
        <v>6</v>
      </c>
      <c r="M759" s="715">
        <v>2675</v>
      </c>
      <c r="N759" s="707">
        <f t="shared" si="17"/>
        <v>16050</v>
      </c>
      <c r="O759" s="684">
        <v>6</v>
      </c>
      <c r="P759" s="708"/>
      <c r="Q759" s="708"/>
      <c r="R759" s="708"/>
      <c r="S759" s="708"/>
      <c r="T759" s="708"/>
      <c r="U759" s="657"/>
    </row>
    <row r="760" spans="1:21" s="709" customFormat="1" ht="22.5" customHeight="1">
      <c r="A760" s="694">
        <v>713</v>
      </c>
      <c r="B760" s="686"/>
      <c r="C760" s="683" t="s">
        <v>2677</v>
      </c>
      <c r="D760" s="684" t="s">
        <v>100</v>
      </c>
      <c r="E760" s="684">
        <v>1</v>
      </c>
      <c r="F760" s="684" t="s">
        <v>100</v>
      </c>
      <c r="G760" s="684"/>
      <c r="H760" s="705"/>
      <c r="I760" s="705"/>
      <c r="J760" s="686"/>
      <c r="K760" s="684"/>
      <c r="L760" s="684">
        <v>150</v>
      </c>
      <c r="M760" s="722">
        <v>250</v>
      </c>
      <c r="N760" s="707">
        <f t="shared" si="17"/>
        <v>37500</v>
      </c>
      <c r="O760" s="684">
        <v>150</v>
      </c>
      <c r="P760" s="708"/>
      <c r="Q760" s="708"/>
      <c r="R760" s="708"/>
      <c r="S760" s="708"/>
      <c r="T760" s="708"/>
      <c r="U760" s="657"/>
    </row>
    <row r="761" spans="1:21" s="709" customFormat="1" ht="22.5" customHeight="1">
      <c r="A761" s="694">
        <v>714</v>
      </c>
      <c r="B761" s="686"/>
      <c r="C761" s="683" t="s">
        <v>2678</v>
      </c>
      <c r="D761" s="684" t="s">
        <v>100</v>
      </c>
      <c r="E761" s="684">
        <v>1</v>
      </c>
      <c r="F761" s="684" t="s">
        <v>100</v>
      </c>
      <c r="G761" s="684"/>
      <c r="H761" s="705"/>
      <c r="I761" s="705"/>
      <c r="J761" s="686"/>
      <c r="K761" s="684"/>
      <c r="L761" s="684">
        <v>150</v>
      </c>
      <c r="M761" s="722">
        <v>150</v>
      </c>
      <c r="N761" s="707">
        <f t="shared" si="17"/>
        <v>22500</v>
      </c>
      <c r="O761" s="684">
        <v>150</v>
      </c>
      <c r="P761" s="708"/>
      <c r="Q761" s="708"/>
      <c r="R761" s="708"/>
      <c r="S761" s="708"/>
      <c r="T761" s="708"/>
      <c r="U761" s="657"/>
    </row>
    <row r="762" spans="1:21" s="709" customFormat="1" ht="22.5" customHeight="1">
      <c r="A762" s="694">
        <v>715</v>
      </c>
      <c r="B762" s="686"/>
      <c r="C762" s="716" t="s">
        <v>2679</v>
      </c>
      <c r="D762" s="703" t="s">
        <v>34</v>
      </c>
      <c r="E762" s="703">
        <v>1</v>
      </c>
      <c r="F762" s="703" t="s">
        <v>34</v>
      </c>
      <c r="G762" s="684"/>
      <c r="H762" s="725">
        <v>10</v>
      </c>
      <c r="I762" s="725">
        <v>10</v>
      </c>
      <c r="J762" s="686"/>
      <c r="K762" s="684"/>
      <c r="L762" s="703">
        <v>40</v>
      </c>
      <c r="M762" s="717">
        <v>300</v>
      </c>
      <c r="N762" s="707">
        <f t="shared" si="17"/>
        <v>12000</v>
      </c>
      <c r="O762" s="703">
        <v>40</v>
      </c>
      <c r="P762" s="708"/>
      <c r="Q762" s="708"/>
      <c r="R762" s="708"/>
      <c r="S762" s="708"/>
      <c r="T762" s="708"/>
      <c r="U762" s="657"/>
    </row>
    <row r="763" spans="1:21" s="709" customFormat="1" ht="22.5" customHeight="1">
      <c r="A763" s="694">
        <v>716</v>
      </c>
      <c r="B763" s="686"/>
      <c r="C763" s="716" t="s">
        <v>2680</v>
      </c>
      <c r="D763" s="703" t="s">
        <v>214</v>
      </c>
      <c r="E763" s="703">
        <v>1</v>
      </c>
      <c r="F763" s="703" t="s">
        <v>214</v>
      </c>
      <c r="G763" s="684"/>
      <c r="H763" s="725">
        <v>0</v>
      </c>
      <c r="I763" s="725">
        <v>0</v>
      </c>
      <c r="J763" s="686"/>
      <c r="K763" s="684"/>
      <c r="L763" s="703">
        <v>20</v>
      </c>
      <c r="M763" s="717">
        <v>780</v>
      </c>
      <c r="N763" s="707">
        <f t="shared" si="17"/>
        <v>15600</v>
      </c>
      <c r="O763" s="703">
        <v>20</v>
      </c>
      <c r="P763" s="708"/>
      <c r="Q763" s="708"/>
      <c r="R763" s="708"/>
      <c r="S763" s="708"/>
      <c r="T763" s="708"/>
      <c r="U763" s="657"/>
    </row>
    <row r="764" spans="1:21" s="709" customFormat="1" ht="22.5" customHeight="1">
      <c r="A764" s="694">
        <v>717</v>
      </c>
      <c r="B764" s="686"/>
      <c r="C764" s="716" t="s">
        <v>2681</v>
      </c>
      <c r="D764" s="703" t="s">
        <v>214</v>
      </c>
      <c r="E764" s="703">
        <v>1</v>
      </c>
      <c r="F764" s="703" t="s">
        <v>214</v>
      </c>
      <c r="G764" s="684"/>
      <c r="H764" s="725">
        <v>30</v>
      </c>
      <c r="I764" s="725">
        <v>30</v>
      </c>
      <c r="J764" s="686"/>
      <c r="K764" s="684"/>
      <c r="L764" s="703">
        <v>30</v>
      </c>
      <c r="M764" s="717">
        <v>300</v>
      </c>
      <c r="N764" s="707">
        <f t="shared" si="17"/>
        <v>9000</v>
      </c>
      <c r="O764" s="703">
        <v>30</v>
      </c>
      <c r="P764" s="708"/>
      <c r="Q764" s="708"/>
      <c r="R764" s="708"/>
      <c r="S764" s="708"/>
      <c r="T764" s="708"/>
      <c r="U764" s="657"/>
    </row>
    <row r="765" spans="1:21" s="702" customFormat="1" ht="22.5" customHeight="1">
      <c r="A765" s="694"/>
      <c r="B765" s="695"/>
      <c r="C765" s="696" t="s">
        <v>2682</v>
      </c>
      <c r="D765" s="696"/>
      <c r="E765" s="696"/>
      <c r="F765" s="696"/>
      <c r="G765" s="696"/>
      <c r="H765" s="696"/>
      <c r="I765" s="696"/>
      <c r="J765" s="696"/>
      <c r="K765" s="696"/>
      <c r="L765" s="696"/>
      <c r="M765" s="697"/>
      <c r="N765" s="712">
        <f t="shared" si="17"/>
        <v>0</v>
      </c>
      <c r="O765" s="713"/>
      <c r="P765" s="713"/>
      <c r="Q765" s="713"/>
      <c r="R765" s="713"/>
      <c r="S765" s="713"/>
      <c r="T765" s="713"/>
      <c r="U765" s="714"/>
    </row>
    <row r="766" spans="1:21" s="702" customFormat="1" ht="22.5" customHeight="1">
      <c r="A766" s="694">
        <v>718</v>
      </c>
      <c r="B766" s="695"/>
      <c r="C766" s="719" t="s">
        <v>2683</v>
      </c>
      <c r="D766" s="696" t="s">
        <v>34</v>
      </c>
      <c r="E766" s="696">
        <v>10</v>
      </c>
      <c r="F766" s="696" t="s">
        <v>199</v>
      </c>
      <c r="G766" s="696">
        <v>30</v>
      </c>
      <c r="H766" s="696">
        <v>37</v>
      </c>
      <c r="I766" s="696">
        <v>25</v>
      </c>
      <c r="J766" s="696"/>
      <c r="K766" s="696"/>
      <c r="L766" s="696">
        <v>60</v>
      </c>
      <c r="M766" s="728">
        <v>3638</v>
      </c>
      <c r="N766" s="712">
        <f t="shared" si="17"/>
        <v>218280</v>
      </c>
      <c r="O766" s="696">
        <v>30</v>
      </c>
      <c r="P766" s="713"/>
      <c r="Q766" s="713">
        <v>30</v>
      </c>
      <c r="R766" s="713"/>
      <c r="S766" s="713"/>
      <c r="T766" s="713"/>
      <c r="U766" s="720"/>
    </row>
    <row r="767" spans="1:21" s="702" customFormat="1" ht="22.5" customHeight="1">
      <c r="A767" s="694">
        <v>719</v>
      </c>
      <c r="B767" s="695"/>
      <c r="C767" s="729" t="s">
        <v>2684</v>
      </c>
      <c r="D767" s="694" t="s">
        <v>43</v>
      </c>
      <c r="E767" s="694">
        <v>1</v>
      </c>
      <c r="F767" s="694" t="s">
        <v>43</v>
      </c>
      <c r="G767" s="696"/>
      <c r="H767" s="696"/>
      <c r="I767" s="696"/>
      <c r="J767" s="695"/>
      <c r="K767" s="695"/>
      <c r="L767" s="694">
        <v>5</v>
      </c>
      <c r="M767" s="730">
        <v>35000</v>
      </c>
      <c r="N767" s="712">
        <f t="shared" si="17"/>
        <v>175000</v>
      </c>
      <c r="O767" s="694">
        <v>5</v>
      </c>
      <c r="P767" s="713"/>
      <c r="Q767" s="713"/>
      <c r="R767" s="713"/>
      <c r="S767" s="713"/>
      <c r="T767" s="713"/>
      <c r="U767" s="720"/>
    </row>
    <row r="768" spans="1:21" s="702" customFormat="1" ht="22.5" customHeight="1">
      <c r="A768" s="694">
        <v>720</v>
      </c>
      <c r="B768" s="695"/>
      <c r="C768" s="729" t="s">
        <v>2685</v>
      </c>
      <c r="D768" s="694" t="s">
        <v>43</v>
      </c>
      <c r="E768" s="694">
        <v>1</v>
      </c>
      <c r="F768" s="694" t="s">
        <v>43</v>
      </c>
      <c r="G768" s="696"/>
      <c r="H768" s="696"/>
      <c r="I768" s="696"/>
      <c r="J768" s="695"/>
      <c r="K768" s="695"/>
      <c r="L768" s="694">
        <v>5</v>
      </c>
      <c r="M768" s="730">
        <v>42000</v>
      </c>
      <c r="N768" s="712">
        <f t="shared" si="17"/>
        <v>210000</v>
      </c>
      <c r="O768" s="694">
        <v>5</v>
      </c>
      <c r="P768" s="713"/>
      <c r="Q768" s="713"/>
      <c r="R768" s="713"/>
      <c r="S768" s="713"/>
      <c r="T768" s="713"/>
      <c r="U768" s="720"/>
    </row>
    <row r="769" spans="1:21" s="702" customFormat="1" ht="22.5" customHeight="1">
      <c r="A769" s="694"/>
      <c r="B769" s="695"/>
      <c r="C769" s="696" t="s">
        <v>2686</v>
      </c>
      <c r="D769" s="696"/>
      <c r="E769" s="696"/>
      <c r="F769" s="696"/>
      <c r="G769" s="696"/>
      <c r="H769" s="696"/>
      <c r="I769" s="696"/>
      <c r="J769" s="696"/>
      <c r="K769" s="696"/>
      <c r="L769" s="696"/>
      <c r="M769" s="697"/>
      <c r="N769" s="712">
        <f t="shared" si="17"/>
        <v>0</v>
      </c>
      <c r="O769" s="696"/>
      <c r="P769" s="713"/>
      <c r="Q769" s="713"/>
      <c r="R769" s="713"/>
      <c r="S769" s="713"/>
      <c r="T769" s="713"/>
      <c r="U769" s="714"/>
    </row>
    <row r="770" spans="1:21" s="702" customFormat="1" ht="22.5" customHeight="1">
      <c r="A770" s="694">
        <v>721</v>
      </c>
      <c r="B770" s="695"/>
      <c r="C770" s="719" t="s">
        <v>2687</v>
      </c>
      <c r="D770" s="731" t="s">
        <v>199</v>
      </c>
      <c r="E770" s="731">
        <v>1</v>
      </c>
      <c r="F770" s="731" t="s">
        <v>199</v>
      </c>
      <c r="G770" s="731">
        <v>2</v>
      </c>
      <c r="H770" s="731">
        <v>1</v>
      </c>
      <c r="I770" s="731">
        <v>1</v>
      </c>
      <c r="J770" s="731"/>
      <c r="K770" s="731"/>
      <c r="L770" s="696">
        <v>1</v>
      </c>
      <c r="M770" s="728">
        <v>38810</v>
      </c>
      <c r="N770" s="712">
        <f t="shared" si="17"/>
        <v>38810</v>
      </c>
      <c r="O770" s="696">
        <v>1</v>
      </c>
      <c r="P770" s="713"/>
      <c r="Q770" s="713"/>
      <c r="R770" s="713"/>
      <c r="S770" s="713"/>
      <c r="T770" s="713"/>
      <c r="U770" s="720"/>
    </row>
    <row r="771" spans="1:21" s="709" customFormat="1" ht="22.5" customHeight="1">
      <c r="A771" s="703">
        <v>722</v>
      </c>
      <c r="B771" s="686"/>
      <c r="C771" s="683" t="s">
        <v>3835</v>
      </c>
      <c r="D771" s="732" t="s">
        <v>199</v>
      </c>
      <c r="E771" s="732">
        <v>1</v>
      </c>
      <c r="F771" s="732" t="s">
        <v>199</v>
      </c>
      <c r="G771" s="732">
        <v>2</v>
      </c>
      <c r="H771" s="732">
        <v>1</v>
      </c>
      <c r="I771" s="733">
        <v>1</v>
      </c>
      <c r="J771" s="733"/>
      <c r="K771" s="732"/>
      <c r="L771" s="684">
        <v>1</v>
      </c>
      <c r="M771" s="715">
        <v>38600</v>
      </c>
      <c r="N771" s="707">
        <f t="shared" si="17"/>
        <v>38600</v>
      </c>
      <c r="O771" s="684">
        <v>1</v>
      </c>
      <c r="P771" s="708"/>
      <c r="Q771" s="708"/>
      <c r="R771" s="708"/>
      <c r="S771" s="708"/>
      <c r="T771" s="708"/>
      <c r="U771" s="657"/>
    </row>
    <row r="772" spans="1:21" s="709" customFormat="1" ht="22.5" customHeight="1">
      <c r="A772" s="694">
        <v>723</v>
      </c>
      <c r="B772" s="686"/>
      <c r="C772" s="683" t="s">
        <v>3836</v>
      </c>
      <c r="D772" s="732" t="s">
        <v>199</v>
      </c>
      <c r="E772" s="732">
        <v>1</v>
      </c>
      <c r="F772" s="732" t="s">
        <v>199</v>
      </c>
      <c r="G772" s="732">
        <v>1</v>
      </c>
      <c r="H772" s="732">
        <v>1</v>
      </c>
      <c r="I772" s="733">
        <v>1</v>
      </c>
      <c r="J772" s="733"/>
      <c r="K772" s="732"/>
      <c r="L772" s="684">
        <v>1</v>
      </c>
      <c r="M772" s="715">
        <v>38600</v>
      </c>
      <c r="N772" s="707">
        <f t="shared" si="17"/>
        <v>38600</v>
      </c>
      <c r="O772" s="684">
        <v>1</v>
      </c>
      <c r="P772" s="708"/>
      <c r="Q772" s="708"/>
      <c r="R772" s="708"/>
      <c r="S772" s="708"/>
      <c r="T772" s="708"/>
      <c r="U772" s="657"/>
    </row>
    <row r="773" spans="1:21" s="709" customFormat="1" ht="22.5" customHeight="1">
      <c r="A773" s="703">
        <v>724</v>
      </c>
      <c r="B773" s="686"/>
      <c r="C773" s="683" t="s">
        <v>2688</v>
      </c>
      <c r="D773" s="732" t="s">
        <v>199</v>
      </c>
      <c r="E773" s="732">
        <v>1</v>
      </c>
      <c r="F773" s="732" t="s">
        <v>199</v>
      </c>
      <c r="G773" s="732">
        <v>1</v>
      </c>
      <c r="H773" s="732">
        <v>2</v>
      </c>
      <c r="I773" s="733">
        <v>1</v>
      </c>
      <c r="J773" s="733"/>
      <c r="K773" s="732"/>
      <c r="L773" s="684">
        <v>1</v>
      </c>
      <c r="M773" s="715">
        <v>26100</v>
      </c>
      <c r="N773" s="707">
        <f t="shared" si="17"/>
        <v>26100</v>
      </c>
      <c r="O773" s="684">
        <v>1</v>
      </c>
      <c r="P773" s="708"/>
      <c r="Q773" s="708"/>
      <c r="R773" s="708"/>
      <c r="S773" s="708"/>
      <c r="T773" s="708"/>
      <c r="U773" s="657"/>
    </row>
    <row r="774" spans="1:21" s="709" customFormat="1" ht="22.5" customHeight="1">
      <c r="A774" s="694">
        <v>725</v>
      </c>
      <c r="B774" s="686"/>
      <c r="C774" s="716" t="s">
        <v>2689</v>
      </c>
      <c r="D774" s="732" t="s">
        <v>199</v>
      </c>
      <c r="E774" s="732">
        <v>1</v>
      </c>
      <c r="F774" s="732" t="s">
        <v>199</v>
      </c>
      <c r="G774" s="732">
        <v>1</v>
      </c>
      <c r="H774" s="732">
        <v>2</v>
      </c>
      <c r="I774" s="733">
        <v>1</v>
      </c>
      <c r="J774" s="733"/>
      <c r="K774" s="732"/>
      <c r="L774" s="703">
        <v>2</v>
      </c>
      <c r="M774" s="734">
        <v>20978</v>
      </c>
      <c r="N774" s="707">
        <f t="shared" si="17"/>
        <v>41956</v>
      </c>
      <c r="O774" s="703">
        <v>2</v>
      </c>
      <c r="P774" s="708"/>
      <c r="Q774" s="708"/>
      <c r="R774" s="708"/>
      <c r="S774" s="708"/>
      <c r="T774" s="708"/>
      <c r="U774" s="657"/>
    </row>
    <row r="775" spans="1:21" s="709" customFormat="1" ht="22.5" customHeight="1">
      <c r="A775" s="703">
        <v>726</v>
      </c>
      <c r="B775" s="686"/>
      <c r="C775" s="683" t="s">
        <v>2690</v>
      </c>
      <c r="D775" s="732" t="s">
        <v>199</v>
      </c>
      <c r="E775" s="732">
        <v>1</v>
      </c>
      <c r="F775" s="732" t="s">
        <v>199</v>
      </c>
      <c r="G775" s="732">
        <v>1</v>
      </c>
      <c r="H775" s="732">
        <v>1</v>
      </c>
      <c r="I775" s="733">
        <v>1</v>
      </c>
      <c r="J775" s="733"/>
      <c r="K775" s="732"/>
      <c r="L775" s="684">
        <v>2</v>
      </c>
      <c r="M775" s="715">
        <v>19800</v>
      </c>
      <c r="N775" s="707">
        <f t="shared" si="17"/>
        <v>39600</v>
      </c>
      <c r="O775" s="684">
        <v>2</v>
      </c>
      <c r="P775" s="708"/>
      <c r="Q775" s="708"/>
      <c r="R775" s="708"/>
      <c r="S775" s="708"/>
      <c r="T775" s="708"/>
      <c r="U775" s="657"/>
    </row>
    <row r="776" spans="1:21" s="709" customFormat="1" ht="22.5" customHeight="1">
      <c r="A776" s="694">
        <v>727</v>
      </c>
      <c r="B776" s="686"/>
      <c r="C776" s="716" t="s">
        <v>2691</v>
      </c>
      <c r="D776" s="732" t="s">
        <v>199</v>
      </c>
      <c r="E776" s="732">
        <v>1</v>
      </c>
      <c r="F776" s="732" t="s">
        <v>199</v>
      </c>
      <c r="G776" s="732">
        <v>1</v>
      </c>
      <c r="H776" s="732">
        <v>2</v>
      </c>
      <c r="I776" s="733">
        <v>3</v>
      </c>
      <c r="J776" s="733"/>
      <c r="K776" s="732"/>
      <c r="L776" s="703">
        <v>4</v>
      </c>
      <c r="M776" s="734">
        <v>6930</v>
      </c>
      <c r="N776" s="707">
        <f t="shared" si="17"/>
        <v>27720</v>
      </c>
      <c r="O776" s="703">
        <v>4</v>
      </c>
      <c r="P776" s="708"/>
      <c r="Q776" s="708"/>
      <c r="R776" s="708"/>
      <c r="S776" s="708"/>
      <c r="T776" s="708"/>
      <c r="U776" s="657"/>
    </row>
    <row r="777" spans="1:21" s="709" customFormat="1" ht="22.5" customHeight="1">
      <c r="A777" s="703">
        <v>728</v>
      </c>
      <c r="B777" s="686"/>
      <c r="C777" s="735" t="s">
        <v>2692</v>
      </c>
      <c r="D777" s="732" t="s">
        <v>199</v>
      </c>
      <c r="E777" s="732">
        <v>1</v>
      </c>
      <c r="F777" s="732" t="s">
        <v>199</v>
      </c>
      <c r="G777" s="732">
        <v>1</v>
      </c>
      <c r="H777" s="732">
        <v>1</v>
      </c>
      <c r="I777" s="733">
        <v>1</v>
      </c>
      <c r="J777" s="733"/>
      <c r="K777" s="732"/>
      <c r="L777" s="703">
        <v>2</v>
      </c>
      <c r="M777" s="736">
        <v>11224</v>
      </c>
      <c r="N777" s="707">
        <f t="shared" si="17"/>
        <v>22448</v>
      </c>
      <c r="O777" s="703">
        <v>2</v>
      </c>
      <c r="P777" s="708"/>
      <c r="Q777" s="708"/>
      <c r="R777" s="708"/>
      <c r="S777" s="708"/>
      <c r="T777" s="708"/>
      <c r="U777" s="657"/>
    </row>
    <row r="778" spans="1:21" s="709" customFormat="1" ht="22.5" customHeight="1">
      <c r="A778" s="694">
        <v>729</v>
      </c>
      <c r="B778" s="686"/>
      <c r="C778" s="689" t="s">
        <v>2693</v>
      </c>
      <c r="D778" s="732" t="s">
        <v>199</v>
      </c>
      <c r="E778" s="732">
        <v>1</v>
      </c>
      <c r="F778" s="732" t="s">
        <v>199</v>
      </c>
      <c r="G778" s="732">
        <v>1</v>
      </c>
      <c r="H778" s="732">
        <v>1</v>
      </c>
      <c r="I778" s="733">
        <v>1</v>
      </c>
      <c r="J778" s="733"/>
      <c r="K778" s="732"/>
      <c r="L778" s="684">
        <v>10</v>
      </c>
      <c r="M778" s="687">
        <v>1600</v>
      </c>
      <c r="N778" s="707">
        <f t="shared" si="17"/>
        <v>16000</v>
      </c>
      <c r="O778" s="684">
        <v>10</v>
      </c>
      <c r="P778" s="708"/>
      <c r="Q778" s="708"/>
      <c r="R778" s="708"/>
      <c r="S778" s="708"/>
      <c r="T778" s="708"/>
      <c r="U778" s="657"/>
    </row>
    <row r="779" spans="1:21" s="709" customFormat="1" ht="22.5" customHeight="1">
      <c r="A779" s="703">
        <v>730</v>
      </c>
      <c r="B779" s="686"/>
      <c r="C779" s="689" t="s">
        <v>2694</v>
      </c>
      <c r="D779" s="732" t="s">
        <v>199</v>
      </c>
      <c r="E779" s="732">
        <v>1</v>
      </c>
      <c r="F779" s="732" t="s">
        <v>199</v>
      </c>
      <c r="G779" s="732">
        <v>1</v>
      </c>
      <c r="H779" s="732">
        <v>1</v>
      </c>
      <c r="I779" s="732">
        <v>1</v>
      </c>
      <c r="J779" s="733"/>
      <c r="K779" s="732"/>
      <c r="L779" s="684">
        <v>1</v>
      </c>
      <c r="M779" s="737">
        <v>25000</v>
      </c>
      <c r="N779" s="707">
        <f t="shared" si="17"/>
        <v>25000</v>
      </c>
      <c r="O779" s="684">
        <v>1</v>
      </c>
      <c r="P779" s="708"/>
      <c r="Q779" s="708"/>
      <c r="R779" s="708"/>
      <c r="S779" s="708"/>
      <c r="T779" s="708"/>
      <c r="U779" s="657"/>
    </row>
    <row r="780" spans="1:21" s="709" customFormat="1" ht="22.5" customHeight="1">
      <c r="A780" s="694">
        <v>731</v>
      </c>
      <c r="B780" s="686"/>
      <c r="C780" s="689" t="s">
        <v>2695</v>
      </c>
      <c r="D780" s="732" t="s">
        <v>199</v>
      </c>
      <c r="E780" s="732">
        <v>1</v>
      </c>
      <c r="F780" s="732" t="s">
        <v>199</v>
      </c>
      <c r="G780" s="732">
        <v>1</v>
      </c>
      <c r="H780" s="732">
        <v>1</v>
      </c>
      <c r="I780" s="732">
        <v>1</v>
      </c>
      <c r="J780" s="733"/>
      <c r="K780" s="732"/>
      <c r="L780" s="684">
        <v>4</v>
      </c>
      <c r="M780" s="737">
        <v>3500</v>
      </c>
      <c r="N780" s="707">
        <f t="shared" si="17"/>
        <v>14000</v>
      </c>
      <c r="O780" s="684">
        <v>4</v>
      </c>
      <c r="P780" s="708"/>
      <c r="Q780" s="708"/>
      <c r="R780" s="708"/>
      <c r="S780" s="708"/>
      <c r="T780" s="708"/>
      <c r="U780" s="657"/>
    </row>
    <row r="781" spans="1:21" s="709" customFormat="1" ht="22.5" customHeight="1">
      <c r="A781" s="703">
        <v>732</v>
      </c>
      <c r="B781" s="686"/>
      <c r="C781" s="683" t="s">
        <v>2696</v>
      </c>
      <c r="D781" s="732" t="s">
        <v>199</v>
      </c>
      <c r="E781" s="732">
        <v>1</v>
      </c>
      <c r="F781" s="732" t="s">
        <v>199</v>
      </c>
      <c r="G781" s="732">
        <v>1</v>
      </c>
      <c r="H781" s="732">
        <v>0</v>
      </c>
      <c r="I781" s="732">
        <v>1</v>
      </c>
      <c r="J781" s="733"/>
      <c r="K781" s="732"/>
      <c r="L781" s="684">
        <v>2</v>
      </c>
      <c r="M781" s="715">
        <v>21655</v>
      </c>
      <c r="N781" s="707">
        <f t="shared" si="17"/>
        <v>43310</v>
      </c>
      <c r="O781" s="684">
        <v>2</v>
      </c>
      <c r="P781" s="708"/>
      <c r="Q781" s="708"/>
      <c r="R781" s="708"/>
      <c r="S781" s="708"/>
      <c r="T781" s="708"/>
      <c r="U781" s="657"/>
    </row>
    <row r="782" spans="1:21" s="709" customFormat="1" ht="22.5" customHeight="1">
      <c r="A782" s="694">
        <v>733</v>
      </c>
      <c r="B782" s="686"/>
      <c r="C782" s="689" t="s">
        <v>2697</v>
      </c>
      <c r="D782" s="732" t="s">
        <v>199</v>
      </c>
      <c r="E782" s="732">
        <v>1</v>
      </c>
      <c r="F782" s="732" t="s">
        <v>199</v>
      </c>
      <c r="G782" s="732">
        <v>1</v>
      </c>
      <c r="H782" s="732">
        <v>0</v>
      </c>
      <c r="I782" s="732">
        <v>1</v>
      </c>
      <c r="J782" s="733"/>
      <c r="K782" s="732"/>
      <c r="L782" s="684">
        <v>2</v>
      </c>
      <c r="M782" s="737">
        <v>23600</v>
      </c>
      <c r="N782" s="707">
        <f t="shared" si="17"/>
        <v>47200</v>
      </c>
      <c r="O782" s="684">
        <v>2</v>
      </c>
      <c r="P782" s="708"/>
      <c r="Q782" s="708"/>
      <c r="R782" s="708"/>
      <c r="S782" s="708"/>
      <c r="T782" s="708"/>
      <c r="U782" s="657"/>
    </row>
    <row r="783" spans="1:21" s="709" customFormat="1" ht="22.5" customHeight="1">
      <c r="A783" s="703">
        <v>734</v>
      </c>
      <c r="B783" s="686"/>
      <c r="C783" s="735" t="s">
        <v>2698</v>
      </c>
      <c r="D783" s="738" t="s">
        <v>199</v>
      </c>
      <c r="E783" s="738">
        <v>1</v>
      </c>
      <c r="F783" s="738" t="s">
        <v>199</v>
      </c>
      <c r="G783" s="738">
        <v>1</v>
      </c>
      <c r="H783" s="738">
        <v>0</v>
      </c>
      <c r="I783" s="738">
        <v>1</v>
      </c>
      <c r="J783" s="739"/>
      <c r="K783" s="738"/>
      <c r="L783" s="703">
        <v>2</v>
      </c>
      <c r="M783" s="736">
        <v>8225</v>
      </c>
      <c r="N783" s="707">
        <f t="shared" si="17"/>
        <v>16450</v>
      </c>
      <c r="O783" s="703">
        <v>2</v>
      </c>
      <c r="P783" s="708"/>
      <c r="Q783" s="708"/>
      <c r="R783" s="708"/>
      <c r="S783" s="708"/>
      <c r="T783" s="708"/>
      <c r="U783" s="657"/>
    </row>
    <row r="784" spans="1:21" s="709" customFormat="1" ht="22.5" customHeight="1">
      <c r="A784" s="694">
        <v>735</v>
      </c>
      <c r="B784" s="686"/>
      <c r="C784" s="735" t="s">
        <v>2699</v>
      </c>
      <c r="D784" s="738" t="s">
        <v>199</v>
      </c>
      <c r="E784" s="738">
        <v>1</v>
      </c>
      <c r="F784" s="738" t="s">
        <v>199</v>
      </c>
      <c r="G784" s="738">
        <v>1</v>
      </c>
      <c r="H784" s="738">
        <v>0</v>
      </c>
      <c r="I784" s="738">
        <v>1</v>
      </c>
      <c r="J784" s="740"/>
      <c r="K784" s="740"/>
      <c r="L784" s="703">
        <v>2</v>
      </c>
      <c r="M784" s="736">
        <v>8700</v>
      </c>
      <c r="N784" s="707">
        <f t="shared" si="17"/>
        <v>17400</v>
      </c>
      <c r="O784" s="703">
        <v>2</v>
      </c>
      <c r="P784" s="708"/>
      <c r="Q784" s="708"/>
      <c r="R784" s="708"/>
      <c r="S784" s="708"/>
      <c r="T784" s="708"/>
      <c r="U784" s="657"/>
    </row>
    <row r="785" spans="1:21" s="709" customFormat="1" ht="22.5" customHeight="1">
      <c r="A785" s="703">
        <v>736</v>
      </c>
      <c r="B785" s="686"/>
      <c r="C785" s="689" t="s">
        <v>2700</v>
      </c>
      <c r="D785" s="732" t="s">
        <v>199</v>
      </c>
      <c r="E785" s="732">
        <v>1</v>
      </c>
      <c r="F785" s="732" t="s">
        <v>199</v>
      </c>
      <c r="G785" s="732">
        <v>1</v>
      </c>
      <c r="H785" s="732">
        <v>1</v>
      </c>
      <c r="I785" s="732">
        <v>1</v>
      </c>
      <c r="J785" s="741"/>
      <c r="K785" s="741"/>
      <c r="L785" s="684">
        <v>1</v>
      </c>
      <c r="M785" s="737">
        <v>15000</v>
      </c>
      <c r="N785" s="707">
        <f t="shared" si="17"/>
        <v>15000</v>
      </c>
      <c r="O785" s="684">
        <v>1</v>
      </c>
      <c r="P785" s="708"/>
      <c r="Q785" s="708"/>
      <c r="R785" s="708"/>
      <c r="S785" s="708"/>
      <c r="T785" s="708"/>
      <c r="U785" s="657"/>
    </row>
    <row r="786" spans="1:21" s="709" customFormat="1" ht="22.5" customHeight="1">
      <c r="A786" s="694">
        <v>737</v>
      </c>
      <c r="B786" s="686"/>
      <c r="C786" s="689" t="s">
        <v>2701</v>
      </c>
      <c r="D786" s="732" t="s">
        <v>199</v>
      </c>
      <c r="E786" s="732">
        <v>1</v>
      </c>
      <c r="F786" s="732" t="s">
        <v>199</v>
      </c>
      <c r="G786" s="732">
        <v>1</v>
      </c>
      <c r="H786" s="732">
        <v>1</v>
      </c>
      <c r="I786" s="732">
        <v>1</v>
      </c>
      <c r="J786" s="741"/>
      <c r="K786" s="741"/>
      <c r="L786" s="684">
        <v>3</v>
      </c>
      <c r="M786" s="737">
        <v>3500</v>
      </c>
      <c r="N786" s="707">
        <f t="shared" si="17"/>
        <v>10500</v>
      </c>
      <c r="O786" s="684">
        <v>2</v>
      </c>
      <c r="P786" s="708"/>
      <c r="Q786" s="708">
        <v>1</v>
      </c>
      <c r="R786" s="708"/>
      <c r="S786" s="708"/>
      <c r="T786" s="708"/>
      <c r="U786" s="657"/>
    </row>
    <row r="787" spans="1:21" s="709" customFormat="1" ht="22.5" customHeight="1">
      <c r="A787" s="703">
        <v>738</v>
      </c>
      <c r="B787" s="686"/>
      <c r="C787" s="689" t="s">
        <v>2702</v>
      </c>
      <c r="D787" s="732" t="s">
        <v>199</v>
      </c>
      <c r="E787" s="732">
        <v>1</v>
      </c>
      <c r="F787" s="732" t="s">
        <v>199</v>
      </c>
      <c r="G787" s="732">
        <v>1</v>
      </c>
      <c r="H787" s="732">
        <v>1</v>
      </c>
      <c r="I787" s="732">
        <v>1</v>
      </c>
      <c r="J787" s="741"/>
      <c r="K787" s="741"/>
      <c r="L787" s="684">
        <v>3</v>
      </c>
      <c r="M787" s="737">
        <v>3500</v>
      </c>
      <c r="N787" s="707">
        <f t="shared" si="17"/>
        <v>10500</v>
      </c>
      <c r="O787" s="684">
        <v>2</v>
      </c>
      <c r="P787" s="708"/>
      <c r="Q787" s="708">
        <v>1</v>
      </c>
      <c r="R787" s="708"/>
      <c r="S787" s="708"/>
      <c r="T787" s="708"/>
      <c r="U787" s="657"/>
    </row>
    <row r="788" spans="1:21" s="709" customFormat="1" ht="22.5" customHeight="1">
      <c r="A788" s="694">
        <v>739</v>
      </c>
      <c r="B788" s="686"/>
      <c r="C788" s="689" t="s">
        <v>2703</v>
      </c>
      <c r="D788" s="732" t="s">
        <v>199</v>
      </c>
      <c r="E788" s="732">
        <v>1</v>
      </c>
      <c r="F788" s="732" t="s">
        <v>199</v>
      </c>
      <c r="G788" s="732">
        <v>1</v>
      </c>
      <c r="H788" s="732">
        <v>1</v>
      </c>
      <c r="I788" s="732">
        <v>1</v>
      </c>
      <c r="J788" s="741"/>
      <c r="K788" s="741"/>
      <c r="L788" s="684">
        <v>3</v>
      </c>
      <c r="M788" s="737">
        <v>3500</v>
      </c>
      <c r="N788" s="707">
        <f t="shared" si="17"/>
        <v>10500</v>
      </c>
      <c r="O788" s="684">
        <v>2</v>
      </c>
      <c r="P788" s="708"/>
      <c r="Q788" s="708">
        <v>1</v>
      </c>
      <c r="R788" s="708"/>
      <c r="S788" s="708"/>
      <c r="T788" s="708"/>
      <c r="U788" s="657"/>
    </row>
    <row r="789" spans="1:21" s="709" customFormat="1" ht="22.5" customHeight="1">
      <c r="A789" s="703">
        <v>740</v>
      </c>
      <c r="B789" s="686"/>
      <c r="C789" s="689" t="s">
        <v>2704</v>
      </c>
      <c r="D789" s="732" t="s">
        <v>199</v>
      </c>
      <c r="E789" s="732">
        <v>1</v>
      </c>
      <c r="F789" s="732" t="s">
        <v>199</v>
      </c>
      <c r="G789" s="732">
        <v>1</v>
      </c>
      <c r="H789" s="732">
        <v>0</v>
      </c>
      <c r="I789" s="732">
        <v>1</v>
      </c>
      <c r="J789" s="741"/>
      <c r="K789" s="741"/>
      <c r="L789" s="684">
        <v>3</v>
      </c>
      <c r="M789" s="737">
        <v>3500</v>
      </c>
      <c r="N789" s="707">
        <f t="shared" si="17"/>
        <v>10500</v>
      </c>
      <c r="O789" s="684">
        <v>2</v>
      </c>
      <c r="P789" s="708"/>
      <c r="Q789" s="708">
        <v>1</v>
      </c>
      <c r="R789" s="708"/>
      <c r="S789" s="708"/>
      <c r="T789" s="708"/>
      <c r="U789" s="657"/>
    </row>
    <row r="790" spans="1:21" s="709" customFormat="1" ht="22.5" customHeight="1">
      <c r="A790" s="694">
        <v>741</v>
      </c>
      <c r="B790" s="686"/>
      <c r="C790" s="689" t="s">
        <v>2705</v>
      </c>
      <c r="D790" s="732" t="s">
        <v>199</v>
      </c>
      <c r="E790" s="732">
        <v>1</v>
      </c>
      <c r="F790" s="732" t="s">
        <v>199</v>
      </c>
      <c r="G790" s="732">
        <v>1</v>
      </c>
      <c r="H790" s="732">
        <v>0</v>
      </c>
      <c r="I790" s="732">
        <v>1</v>
      </c>
      <c r="J790" s="741"/>
      <c r="K790" s="741"/>
      <c r="L790" s="684">
        <v>3</v>
      </c>
      <c r="M790" s="737">
        <v>3500</v>
      </c>
      <c r="N790" s="707">
        <f t="shared" si="17"/>
        <v>10500</v>
      </c>
      <c r="O790" s="684">
        <v>2</v>
      </c>
      <c r="P790" s="708"/>
      <c r="Q790" s="708">
        <v>1</v>
      </c>
      <c r="R790" s="708"/>
      <c r="S790" s="708"/>
      <c r="T790" s="708"/>
      <c r="U790" s="657"/>
    </row>
    <row r="791" spans="1:21" s="709" customFormat="1" ht="22.5" customHeight="1">
      <c r="A791" s="703">
        <v>742</v>
      </c>
      <c r="B791" s="686"/>
      <c r="C791" s="689" t="s">
        <v>2706</v>
      </c>
      <c r="D791" s="732" t="s">
        <v>199</v>
      </c>
      <c r="E791" s="732">
        <v>1</v>
      </c>
      <c r="F791" s="732" t="s">
        <v>199</v>
      </c>
      <c r="G791" s="732">
        <v>1</v>
      </c>
      <c r="H791" s="732">
        <v>1</v>
      </c>
      <c r="I791" s="732">
        <v>1</v>
      </c>
      <c r="J791" s="741"/>
      <c r="K791" s="741"/>
      <c r="L791" s="684">
        <v>3</v>
      </c>
      <c r="M791" s="737">
        <v>3500</v>
      </c>
      <c r="N791" s="707">
        <f t="shared" si="17"/>
        <v>10500</v>
      </c>
      <c r="O791" s="684">
        <v>2</v>
      </c>
      <c r="P791" s="708"/>
      <c r="Q791" s="708">
        <v>1</v>
      </c>
      <c r="R791" s="708"/>
      <c r="S791" s="708"/>
      <c r="T791" s="708"/>
      <c r="U791" s="657"/>
    </row>
    <row r="792" spans="1:21" s="709" customFormat="1" ht="22.5" customHeight="1">
      <c r="A792" s="694">
        <v>743</v>
      </c>
      <c r="B792" s="686"/>
      <c r="C792" s="689" t="s">
        <v>2707</v>
      </c>
      <c r="D792" s="732" t="s">
        <v>199</v>
      </c>
      <c r="E792" s="732">
        <v>1</v>
      </c>
      <c r="F792" s="732" t="s">
        <v>199</v>
      </c>
      <c r="G792" s="732">
        <v>1</v>
      </c>
      <c r="H792" s="732">
        <v>1</v>
      </c>
      <c r="I792" s="732">
        <v>1</v>
      </c>
      <c r="J792" s="741"/>
      <c r="K792" s="741"/>
      <c r="L792" s="684">
        <v>2</v>
      </c>
      <c r="M792" s="737">
        <v>8300</v>
      </c>
      <c r="N792" s="707">
        <f t="shared" si="17"/>
        <v>16600</v>
      </c>
      <c r="O792" s="684">
        <v>2</v>
      </c>
      <c r="P792" s="708"/>
      <c r="Q792" s="708"/>
      <c r="R792" s="708"/>
      <c r="S792" s="708"/>
      <c r="T792" s="708"/>
      <c r="U792" s="657"/>
    </row>
    <row r="793" spans="1:21" s="709" customFormat="1" ht="22.5" customHeight="1">
      <c r="A793" s="703">
        <v>744</v>
      </c>
      <c r="B793" s="686"/>
      <c r="C793" s="689" t="s">
        <v>2708</v>
      </c>
      <c r="D793" s="732"/>
      <c r="E793" s="732"/>
      <c r="F793" s="732"/>
      <c r="G793" s="732"/>
      <c r="H793" s="732"/>
      <c r="I793" s="732"/>
      <c r="J793" s="741"/>
      <c r="K793" s="741"/>
      <c r="L793" s="684">
        <v>2</v>
      </c>
      <c r="M793" s="737">
        <v>36000</v>
      </c>
      <c r="N793" s="707">
        <f t="shared" si="17"/>
        <v>72000</v>
      </c>
      <c r="O793" s="684">
        <v>2</v>
      </c>
      <c r="P793" s="708"/>
      <c r="Q793" s="708"/>
      <c r="R793" s="708"/>
      <c r="S793" s="708"/>
      <c r="T793" s="708"/>
      <c r="U793" s="657"/>
    </row>
    <row r="794" spans="1:21" s="709" customFormat="1" ht="22.5" customHeight="1">
      <c r="A794" s="694">
        <v>745</v>
      </c>
      <c r="B794" s="686"/>
      <c r="C794" s="689" t="s">
        <v>2709</v>
      </c>
      <c r="D794" s="732" t="s">
        <v>199</v>
      </c>
      <c r="E794" s="732">
        <v>1</v>
      </c>
      <c r="F794" s="732" t="s">
        <v>199</v>
      </c>
      <c r="G794" s="732">
        <v>1</v>
      </c>
      <c r="H794" s="732">
        <v>1</v>
      </c>
      <c r="I794" s="732">
        <v>1</v>
      </c>
      <c r="J794" s="741"/>
      <c r="K794" s="741"/>
      <c r="L794" s="684">
        <v>1</v>
      </c>
      <c r="M794" s="737">
        <v>7665</v>
      </c>
      <c r="N794" s="707">
        <f t="shared" si="17"/>
        <v>7665</v>
      </c>
      <c r="O794" s="684">
        <v>1</v>
      </c>
      <c r="P794" s="708"/>
      <c r="Q794" s="708"/>
      <c r="R794" s="708"/>
      <c r="S794" s="708"/>
      <c r="T794" s="708"/>
      <c r="U794" s="657"/>
    </row>
    <row r="795" spans="1:21" s="709" customFormat="1" ht="22.5" customHeight="1">
      <c r="A795" s="703">
        <v>746</v>
      </c>
      <c r="B795" s="686"/>
      <c r="C795" s="735" t="s">
        <v>2710</v>
      </c>
      <c r="D795" s="738" t="s">
        <v>199</v>
      </c>
      <c r="E795" s="738">
        <v>1</v>
      </c>
      <c r="F795" s="738" t="s">
        <v>199</v>
      </c>
      <c r="G795" s="738">
        <v>2</v>
      </c>
      <c r="H795" s="738">
        <v>1</v>
      </c>
      <c r="I795" s="738">
        <v>1</v>
      </c>
      <c r="J795" s="740"/>
      <c r="K795" s="740"/>
      <c r="L795" s="703">
        <v>2</v>
      </c>
      <c r="M795" s="736">
        <v>5200</v>
      </c>
      <c r="N795" s="707">
        <f t="shared" si="17"/>
        <v>10400</v>
      </c>
      <c r="O795" s="703">
        <v>2</v>
      </c>
      <c r="P795" s="708"/>
      <c r="Q795" s="708"/>
      <c r="R795" s="708"/>
      <c r="S795" s="708"/>
      <c r="T795" s="708"/>
      <c r="U795" s="657"/>
    </row>
    <row r="796" spans="1:21" s="709" customFormat="1" ht="22.5" customHeight="1">
      <c r="A796" s="694">
        <v>747</v>
      </c>
      <c r="B796" s="686"/>
      <c r="C796" s="735" t="s">
        <v>2711</v>
      </c>
      <c r="D796" s="738" t="s">
        <v>199</v>
      </c>
      <c r="E796" s="738">
        <v>1</v>
      </c>
      <c r="F796" s="738" t="s">
        <v>199</v>
      </c>
      <c r="G796" s="738"/>
      <c r="H796" s="738"/>
      <c r="I796" s="738"/>
      <c r="J796" s="740"/>
      <c r="K796" s="740"/>
      <c r="L796" s="703">
        <v>3</v>
      </c>
      <c r="M796" s="736">
        <v>5200</v>
      </c>
      <c r="N796" s="707">
        <f t="shared" si="17"/>
        <v>15600</v>
      </c>
      <c r="O796" s="703">
        <v>3</v>
      </c>
      <c r="P796" s="708"/>
      <c r="Q796" s="708"/>
      <c r="R796" s="708"/>
      <c r="S796" s="708"/>
      <c r="T796" s="708"/>
      <c r="U796" s="657"/>
    </row>
    <row r="797" spans="1:21" s="709" customFormat="1" ht="22.5" customHeight="1">
      <c r="A797" s="703">
        <v>748</v>
      </c>
      <c r="B797" s="686"/>
      <c r="C797" s="735" t="s">
        <v>2712</v>
      </c>
      <c r="D797" s="738" t="s">
        <v>199</v>
      </c>
      <c r="E797" s="738">
        <v>1</v>
      </c>
      <c r="F797" s="738" t="s">
        <v>199</v>
      </c>
      <c r="G797" s="738">
        <v>2</v>
      </c>
      <c r="H797" s="738">
        <v>1</v>
      </c>
      <c r="I797" s="738">
        <v>1</v>
      </c>
      <c r="J797" s="740"/>
      <c r="K797" s="740"/>
      <c r="L797" s="703">
        <v>2</v>
      </c>
      <c r="M797" s="736">
        <v>5200</v>
      </c>
      <c r="N797" s="707">
        <f t="shared" si="17"/>
        <v>10400</v>
      </c>
      <c r="O797" s="703">
        <v>2</v>
      </c>
      <c r="P797" s="708"/>
      <c r="Q797" s="708"/>
      <c r="R797" s="708"/>
      <c r="S797" s="708"/>
      <c r="T797" s="708"/>
      <c r="U797" s="657"/>
    </row>
    <row r="798" spans="1:21" s="709" customFormat="1" ht="22.5" customHeight="1">
      <c r="A798" s="694">
        <v>749</v>
      </c>
      <c r="B798" s="686"/>
      <c r="C798" s="735" t="s">
        <v>2713</v>
      </c>
      <c r="D798" s="738" t="s">
        <v>199</v>
      </c>
      <c r="E798" s="738">
        <v>1</v>
      </c>
      <c r="F798" s="738" t="s">
        <v>199</v>
      </c>
      <c r="G798" s="738">
        <v>2</v>
      </c>
      <c r="H798" s="738">
        <v>1</v>
      </c>
      <c r="I798" s="738">
        <v>1</v>
      </c>
      <c r="J798" s="740"/>
      <c r="K798" s="740"/>
      <c r="L798" s="703">
        <v>2</v>
      </c>
      <c r="M798" s="736">
        <v>6000</v>
      </c>
      <c r="N798" s="707">
        <f t="shared" si="17"/>
        <v>12000</v>
      </c>
      <c r="O798" s="703">
        <v>2</v>
      </c>
      <c r="P798" s="708"/>
      <c r="Q798" s="708"/>
      <c r="R798" s="708"/>
      <c r="S798" s="708"/>
      <c r="T798" s="708"/>
      <c r="U798" s="657"/>
    </row>
    <row r="799" spans="1:21" s="709" customFormat="1" ht="22.5" customHeight="1">
      <c r="A799" s="703">
        <v>750</v>
      </c>
      <c r="B799" s="686"/>
      <c r="C799" s="735" t="s">
        <v>2714</v>
      </c>
      <c r="D799" s="738" t="s">
        <v>199</v>
      </c>
      <c r="E799" s="738">
        <v>1</v>
      </c>
      <c r="F799" s="738" t="s">
        <v>199</v>
      </c>
      <c r="G799" s="738">
        <v>2</v>
      </c>
      <c r="H799" s="738">
        <v>1</v>
      </c>
      <c r="I799" s="738">
        <v>1</v>
      </c>
      <c r="J799" s="740"/>
      <c r="K799" s="740"/>
      <c r="L799" s="703">
        <v>2</v>
      </c>
      <c r="M799" s="736">
        <v>6000</v>
      </c>
      <c r="N799" s="707">
        <f t="shared" si="17"/>
        <v>12000</v>
      </c>
      <c r="O799" s="703">
        <v>2</v>
      </c>
      <c r="P799" s="708"/>
      <c r="Q799" s="708"/>
      <c r="R799" s="708"/>
      <c r="S799" s="708"/>
      <c r="T799" s="708"/>
      <c r="U799" s="657"/>
    </row>
    <row r="800" spans="1:21" s="709" customFormat="1" ht="22.5" customHeight="1">
      <c r="A800" s="694">
        <v>751</v>
      </c>
      <c r="B800" s="686"/>
      <c r="C800" s="689" t="s">
        <v>2715</v>
      </c>
      <c r="D800" s="732" t="s">
        <v>199</v>
      </c>
      <c r="E800" s="732">
        <v>1</v>
      </c>
      <c r="F800" s="732" t="s">
        <v>199</v>
      </c>
      <c r="G800" s="732">
        <v>2</v>
      </c>
      <c r="H800" s="732">
        <v>1</v>
      </c>
      <c r="I800" s="732">
        <v>1</v>
      </c>
      <c r="J800" s="741"/>
      <c r="K800" s="741"/>
      <c r="L800" s="684">
        <v>1</v>
      </c>
      <c r="M800" s="737">
        <v>40000</v>
      </c>
      <c r="N800" s="707">
        <f t="shared" si="17"/>
        <v>40000</v>
      </c>
      <c r="O800" s="684">
        <v>1</v>
      </c>
      <c r="P800" s="708"/>
      <c r="Q800" s="708"/>
      <c r="R800" s="708"/>
      <c r="S800" s="708"/>
      <c r="T800" s="708"/>
      <c r="U800" s="657"/>
    </row>
    <row r="801" spans="1:21" s="709" customFormat="1" ht="22.5" customHeight="1">
      <c r="A801" s="703">
        <v>752</v>
      </c>
      <c r="B801" s="686"/>
      <c r="C801" s="689" t="s">
        <v>2716</v>
      </c>
      <c r="D801" s="732" t="s">
        <v>199</v>
      </c>
      <c r="E801" s="732">
        <v>1</v>
      </c>
      <c r="F801" s="732" t="s">
        <v>199</v>
      </c>
      <c r="G801" s="732"/>
      <c r="H801" s="732"/>
      <c r="I801" s="732"/>
      <c r="J801" s="741"/>
      <c r="K801" s="741"/>
      <c r="L801" s="684">
        <v>2</v>
      </c>
      <c r="M801" s="737">
        <v>5200</v>
      </c>
      <c r="N801" s="707">
        <f t="shared" si="17"/>
        <v>10400</v>
      </c>
      <c r="O801" s="684">
        <v>2</v>
      </c>
      <c r="P801" s="708"/>
      <c r="Q801" s="708"/>
      <c r="R801" s="708"/>
      <c r="S801" s="708"/>
      <c r="T801" s="708"/>
      <c r="U801" s="657"/>
    </row>
    <row r="802" spans="1:21" s="709" customFormat="1" ht="22.5" customHeight="1">
      <c r="A802" s="694">
        <v>753</v>
      </c>
      <c r="B802" s="686"/>
      <c r="C802" s="689" t="s">
        <v>2717</v>
      </c>
      <c r="D802" s="732" t="s">
        <v>199</v>
      </c>
      <c r="E802" s="732">
        <v>1</v>
      </c>
      <c r="F802" s="732" t="s">
        <v>199</v>
      </c>
      <c r="G802" s="732"/>
      <c r="H802" s="732"/>
      <c r="I802" s="732"/>
      <c r="J802" s="741"/>
      <c r="K802" s="741"/>
      <c r="L802" s="684">
        <v>2</v>
      </c>
      <c r="M802" s="737">
        <v>6000</v>
      </c>
      <c r="N802" s="707">
        <f t="shared" si="17"/>
        <v>12000</v>
      </c>
      <c r="O802" s="684">
        <v>2</v>
      </c>
      <c r="P802" s="708"/>
      <c r="Q802" s="708"/>
      <c r="R802" s="708"/>
      <c r="S802" s="708"/>
      <c r="T802" s="708"/>
      <c r="U802" s="657"/>
    </row>
    <row r="803" spans="1:21" s="709" customFormat="1" ht="22.5" customHeight="1">
      <c r="A803" s="703">
        <v>754</v>
      </c>
      <c r="B803" s="686"/>
      <c r="C803" s="689" t="s">
        <v>2718</v>
      </c>
      <c r="D803" s="732" t="s">
        <v>199</v>
      </c>
      <c r="E803" s="732">
        <v>1</v>
      </c>
      <c r="F803" s="732" t="s">
        <v>199</v>
      </c>
      <c r="G803" s="732"/>
      <c r="H803" s="732"/>
      <c r="I803" s="732"/>
      <c r="J803" s="741"/>
      <c r="K803" s="741"/>
      <c r="L803" s="684">
        <v>2</v>
      </c>
      <c r="M803" s="737">
        <v>5200</v>
      </c>
      <c r="N803" s="707">
        <f t="shared" si="17"/>
        <v>10400</v>
      </c>
      <c r="O803" s="684">
        <v>2</v>
      </c>
      <c r="P803" s="708"/>
      <c r="Q803" s="708"/>
      <c r="R803" s="708"/>
      <c r="S803" s="708"/>
      <c r="T803" s="708"/>
      <c r="U803" s="657"/>
    </row>
    <row r="804" spans="1:21" s="709" customFormat="1" ht="22.5" customHeight="1">
      <c r="A804" s="694">
        <v>755</v>
      </c>
      <c r="B804" s="686"/>
      <c r="C804" s="689" t="s">
        <v>2719</v>
      </c>
      <c r="D804" s="732" t="s">
        <v>199</v>
      </c>
      <c r="E804" s="732">
        <v>1</v>
      </c>
      <c r="F804" s="732" t="s">
        <v>199</v>
      </c>
      <c r="G804" s="732"/>
      <c r="H804" s="732"/>
      <c r="I804" s="732"/>
      <c r="J804" s="741"/>
      <c r="K804" s="741"/>
      <c r="L804" s="684">
        <v>2</v>
      </c>
      <c r="M804" s="737">
        <v>5200</v>
      </c>
      <c r="N804" s="707">
        <f t="shared" si="17"/>
        <v>10400</v>
      </c>
      <c r="O804" s="684">
        <v>2</v>
      </c>
      <c r="P804" s="708"/>
      <c r="Q804" s="708"/>
      <c r="R804" s="708"/>
      <c r="S804" s="708"/>
      <c r="T804" s="708"/>
      <c r="U804" s="657"/>
    </row>
    <row r="805" spans="1:21" s="709" customFormat="1" ht="22.5" customHeight="1">
      <c r="A805" s="703">
        <v>756</v>
      </c>
      <c r="B805" s="686"/>
      <c r="C805" s="689" t="s">
        <v>2720</v>
      </c>
      <c r="D805" s="732" t="s">
        <v>199</v>
      </c>
      <c r="E805" s="732">
        <v>1</v>
      </c>
      <c r="F805" s="732" t="s">
        <v>199</v>
      </c>
      <c r="G805" s="732"/>
      <c r="H805" s="732"/>
      <c r="I805" s="732"/>
      <c r="J805" s="741"/>
      <c r="K805" s="741"/>
      <c r="L805" s="684">
        <v>2</v>
      </c>
      <c r="M805" s="737">
        <v>5200</v>
      </c>
      <c r="N805" s="707">
        <f t="shared" si="17"/>
        <v>10400</v>
      </c>
      <c r="O805" s="684">
        <v>2</v>
      </c>
      <c r="P805" s="708"/>
      <c r="Q805" s="708"/>
      <c r="R805" s="708"/>
      <c r="S805" s="708"/>
      <c r="T805" s="708"/>
      <c r="U805" s="657"/>
    </row>
    <row r="806" spans="1:21" s="709" customFormat="1" ht="22.5" customHeight="1">
      <c r="A806" s="694">
        <v>757</v>
      </c>
      <c r="B806" s="686"/>
      <c r="C806" s="689" t="s">
        <v>2721</v>
      </c>
      <c r="D806" s="732" t="s">
        <v>199</v>
      </c>
      <c r="E806" s="732">
        <v>1</v>
      </c>
      <c r="F806" s="732" t="s">
        <v>199</v>
      </c>
      <c r="G806" s="732"/>
      <c r="H806" s="732"/>
      <c r="I806" s="732"/>
      <c r="J806" s="741"/>
      <c r="K806" s="741"/>
      <c r="L806" s="684">
        <v>2</v>
      </c>
      <c r="M806" s="737">
        <v>6000</v>
      </c>
      <c r="N806" s="707">
        <f t="shared" si="17"/>
        <v>12000</v>
      </c>
      <c r="O806" s="684">
        <v>2</v>
      </c>
      <c r="P806" s="708"/>
      <c r="Q806" s="708"/>
      <c r="R806" s="708"/>
      <c r="S806" s="708"/>
      <c r="T806" s="708"/>
      <c r="U806" s="657"/>
    </row>
    <row r="807" spans="1:21" s="709" customFormat="1" ht="22.5" customHeight="1">
      <c r="A807" s="703">
        <v>758</v>
      </c>
      <c r="B807" s="686"/>
      <c r="C807" s="689" t="s">
        <v>2722</v>
      </c>
      <c r="D807" s="732" t="s">
        <v>199</v>
      </c>
      <c r="E807" s="732">
        <v>1</v>
      </c>
      <c r="F807" s="732" t="s">
        <v>199</v>
      </c>
      <c r="G807" s="732"/>
      <c r="H807" s="732"/>
      <c r="I807" s="732"/>
      <c r="J807" s="741"/>
      <c r="K807" s="741"/>
      <c r="L807" s="684">
        <v>3</v>
      </c>
      <c r="M807" s="737">
        <v>6000</v>
      </c>
      <c r="N807" s="707">
        <f t="shared" si="17"/>
        <v>18000</v>
      </c>
      <c r="O807" s="684">
        <v>3</v>
      </c>
      <c r="P807" s="708"/>
      <c r="Q807" s="708"/>
      <c r="R807" s="708"/>
      <c r="S807" s="708"/>
      <c r="T807" s="708"/>
      <c r="U807" s="657"/>
    </row>
    <row r="808" spans="1:21" s="709" customFormat="1" ht="22.5" customHeight="1">
      <c r="A808" s="694">
        <v>759</v>
      </c>
      <c r="B808" s="686"/>
      <c r="C808" s="689" t="s">
        <v>2723</v>
      </c>
      <c r="D808" s="732" t="s">
        <v>199</v>
      </c>
      <c r="E808" s="732">
        <v>1</v>
      </c>
      <c r="F808" s="732" t="s">
        <v>199</v>
      </c>
      <c r="G808" s="732"/>
      <c r="H808" s="732"/>
      <c r="I808" s="732"/>
      <c r="J808" s="741"/>
      <c r="K808" s="741"/>
      <c r="L808" s="684">
        <v>2</v>
      </c>
      <c r="M808" s="737">
        <v>6000</v>
      </c>
      <c r="N808" s="707">
        <f t="shared" si="17"/>
        <v>12000</v>
      </c>
      <c r="O808" s="684">
        <v>2</v>
      </c>
      <c r="P808" s="708"/>
      <c r="Q808" s="708"/>
      <c r="R808" s="708"/>
      <c r="S808" s="708"/>
      <c r="T808" s="708"/>
      <c r="U808" s="657"/>
    </row>
    <row r="809" spans="1:21" s="709" customFormat="1" ht="22.5" customHeight="1">
      <c r="A809" s="703">
        <v>760</v>
      </c>
      <c r="B809" s="686"/>
      <c r="C809" s="689" t="s">
        <v>2724</v>
      </c>
      <c r="D809" s="732" t="s">
        <v>199</v>
      </c>
      <c r="E809" s="732">
        <v>1</v>
      </c>
      <c r="F809" s="732" t="s">
        <v>199</v>
      </c>
      <c r="G809" s="732"/>
      <c r="H809" s="732"/>
      <c r="I809" s="732"/>
      <c r="J809" s="741"/>
      <c r="K809" s="741"/>
      <c r="L809" s="684">
        <v>1</v>
      </c>
      <c r="M809" s="737">
        <v>6000</v>
      </c>
      <c r="N809" s="707">
        <f t="shared" si="17"/>
        <v>6000</v>
      </c>
      <c r="O809" s="684">
        <v>1</v>
      </c>
      <c r="P809" s="708"/>
      <c r="Q809" s="708"/>
      <c r="R809" s="708"/>
      <c r="S809" s="708"/>
      <c r="T809" s="708"/>
      <c r="U809" s="657"/>
    </row>
    <row r="810" spans="1:21" s="709" customFormat="1" ht="22.5" customHeight="1">
      <c r="A810" s="694">
        <v>761</v>
      </c>
      <c r="B810" s="686"/>
      <c r="C810" s="689" t="s">
        <v>2725</v>
      </c>
      <c r="D810" s="732" t="s">
        <v>199</v>
      </c>
      <c r="E810" s="732">
        <v>1</v>
      </c>
      <c r="F810" s="732" t="s">
        <v>199</v>
      </c>
      <c r="G810" s="732"/>
      <c r="H810" s="732"/>
      <c r="I810" s="732"/>
      <c r="J810" s="741"/>
      <c r="K810" s="741"/>
      <c r="L810" s="684">
        <v>1</v>
      </c>
      <c r="M810" s="737">
        <v>3500</v>
      </c>
      <c r="N810" s="707">
        <f t="shared" si="17"/>
        <v>3500</v>
      </c>
      <c r="O810" s="684">
        <v>1</v>
      </c>
      <c r="P810" s="708"/>
      <c r="Q810" s="708"/>
      <c r="R810" s="708"/>
      <c r="S810" s="708"/>
      <c r="T810" s="708"/>
      <c r="U810" s="657"/>
    </row>
    <row r="811" spans="1:21" s="709" customFormat="1" ht="22.5" customHeight="1">
      <c r="A811" s="703">
        <v>762</v>
      </c>
      <c r="B811" s="686"/>
      <c r="C811" s="689" t="s">
        <v>2726</v>
      </c>
      <c r="D811" s="732" t="s">
        <v>199</v>
      </c>
      <c r="E811" s="732">
        <v>1</v>
      </c>
      <c r="F811" s="732" t="s">
        <v>199</v>
      </c>
      <c r="G811" s="732"/>
      <c r="H811" s="732"/>
      <c r="I811" s="732"/>
      <c r="J811" s="741"/>
      <c r="K811" s="741"/>
      <c r="L811" s="684">
        <v>1</v>
      </c>
      <c r="M811" s="737">
        <v>3500</v>
      </c>
      <c r="N811" s="707">
        <f t="shared" si="17"/>
        <v>3500</v>
      </c>
      <c r="O811" s="684">
        <v>1</v>
      </c>
      <c r="P811" s="708"/>
      <c r="Q811" s="708"/>
      <c r="R811" s="708"/>
      <c r="S811" s="708"/>
      <c r="T811" s="708"/>
      <c r="U811" s="657"/>
    </row>
    <row r="812" spans="1:21" s="709" customFormat="1" ht="22.5" customHeight="1">
      <c r="A812" s="694">
        <v>763</v>
      </c>
      <c r="B812" s="686"/>
      <c r="C812" s="689" t="s">
        <v>2727</v>
      </c>
      <c r="D812" s="732" t="s">
        <v>199</v>
      </c>
      <c r="E812" s="732">
        <v>1</v>
      </c>
      <c r="F812" s="732" t="s">
        <v>199</v>
      </c>
      <c r="G812" s="686"/>
      <c r="H812" s="686"/>
      <c r="I812" s="686"/>
      <c r="J812" s="686"/>
      <c r="K812" s="686"/>
      <c r="L812" s="684">
        <v>2</v>
      </c>
      <c r="M812" s="737">
        <v>17700</v>
      </c>
      <c r="N812" s="707">
        <f t="shared" si="17"/>
        <v>35400</v>
      </c>
      <c r="O812" s="684">
        <v>2</v>
      </c>
      <c r="P812" s="708"/>
      <c r="Q812" s="708"/>
      <c r="R812" s="708"/>
      <c r="S812" s="708"/>
      <c r="T812" s="708"/>
      <c r="U812" s="657"/>
    </row>
    <row r="813" spans="1:21" s="709" customFormat="1" ht="22.5" customHeight="1">
      <c r="A813" s="703">
        <v>764</v>
      </c>
      <c r="B813" s="686"/>
      <c r="C813" s="689" t="s">
        <v>2728</v>
      </c>
      <c r="D813" s="732" t="s">
        <v>199</v>
      </c>
      <c r="E813" s="732">
        <v>1</v>
      </c>
      <c r="F813" s="732" t="s">
        <v>199</v>
      </c>
      <c r="G813" s="686"/>
      <c r="H813" s="686"/>
      <c r="I813" s="686"/>
      <c r="J813" s="686"/>
      <c r="K813" s="686"/>
      <c r="L813" s="684">
        <v>1</v>
      </c>
      <c r="M813" s="737">
        <v>5820</v>
      </c>
      <c r="N813" s="707">
        <f t="shared" si="17"/>
        <v>5820</v>
      </c>
      <c r="O813" s="684">
        <v>1</v>
      </c>
      <c r="P813" s="708"/>
      <c r="Q813" s="708"/>
      <c r="R813" s="708"/>
      <c r="S813" s="708"/>
      <c r="T813" s="708"/>
      <c r="U813" s="657"/>
    </row>
    <row r="814" spans="1:21" s="709" customFormat="1" ht="22.5" customHeight="1">
      <c r="A814" s="694">
        <v>765</v>
      </c>
      <c r="B814" s="686"/>
      <c r="C814" s="689" t="s">
        <v>2729</v>
      </c>
      <c r="D814" s="732" t="s">
        <v>199</v>
      </c>
      <c r="E814" s="732">
        <v>1</v>
      </c>
      <c r="F814" s="732" t="s">
        <v>199</v>
      </c>
      <c r="G814" s="686"/>
      <c r="H814" s="686"/>
      <c r="I814" s="686"/>
      <c r="J814" s="686"/>
      <c r="K814" s="686"/>
      <c r="L814" s="684">
        <v>1</v>
      </c>
      <c r="M814" s="737">
        <v>5820</v>
      </c>
      <c r="N814" s="707">
        <f t="shared" si="17"/>
        <v>5820</v>
      </c>
      <c r="O814" s="684">
        <v>1</v>
      </c>
      <c r="P814" s="708"/>
      <c r="Q814" s="708"/>
      <c r="R814" s="708"/>
      <c r="S814" s="708"/>
      <c r="T814" s="708"/>
      <c r="U814" s="657"/>
    </row>
    <row r="815" spans="1:21" s="709" customFormat="1" ht="22.5" customHeight="1">
      <c r="A815" s="703">
        <v>766</v>
      </c>
      <c r="B815" s="686"/>
      <c r="C815" s="689" t="s">
        <v>2730</v>
      </c>
      <c r="D815" s="732" t="s">
        <v>199</v>
      </c>
      <c r="E815" s="732">
        <v>1</v>
      </c>
      <c r="F815" s="732" t="s">
        <v>199</v>
      </c>
      <c r="G815" s="686"/>
      <c r="H815" s="686"/>
      <c r="I815" s="686"/>
      <c r="J815" s="686"/>
      <c r="K815" s="686"/>
      <c r="L815" s="684">
        <v>1</v>
      </c>
      <c r="M815" s="737">
        <v>5820</v>
      </c>
      <c r="N815" s="707">
        <f t="shared" si="17"/>
        <v>5820</v>
      </c>
      <c r="O815" s="684">
        <v>1</v>
      </c>
      <c r="P815" s="708"/>
      <c r="Q815" s="708"/>
      <c r="R815" s="708"/>
      <c r="S815" s="708"/>
      <c r="T815" s="708"/>
      <c r="U815" s="657"/>
    </row>
    <row r="816" spans="1:21" s="709" customFormat="1" ht="22.5" customHeight="1">
      <c r="A816" s="694">
        <v>767</v>
      </c>
      <c r="B816" s="686"/>
      <c r="C816" s="689" t="s">
        <v>2731</v>
      </c>
      <c r="D816" s="732" t="s">
        <v>199</v>
      </c>
      <c r="E816" s="732">
        <v>1</v>
      </c>
      <c r="F816" s="732" t="s">
        <v>199</v>
      </c>
      <c r="G816" s="686"/>
      <c r="H816" s="686"/>
      <c r="I816" s="686"/>
      <c r="J816" s="686"/>
      <c r="K816" s="686"/>
      <c r="L816" s="684">
        <v>1</v>
      </c>
      <c r="M816" s="737">
        <v>5820</v>
      </c>
      <c r="N816" s="707">
        <f t="shared" si="17"/>
        <v>5820</v>
      </c>
      <c r="O816" s="684">
        <v>1</v>
      </c>
      <c r="P816" s="708"/>
      <c r="Q816" s="708"/>
      <c r="R816" s="708"/>
      <c r="S816" s="708"/>
      <c r="T816" s="708"/>
      <c r="U816" s="657"/>
    </row>
    <row r="817" spans="1:21" s="709" customFormat="1" ht="22.5" customHeight="1">
      <c r="A817" s="703">
        <v>768</v>
      </c>
      <c r="B817" s="686"/>
      <c r="C817" s="683" t="s">
        <v>2732</v>
      </c>
      <c r="D817" s="732" t="s">
        <v>199</v>
      </c>
      <c r="E817" s="732">
        <v>1</v>
      </c>
      <c r="F817" s="732" t="s">
        <v>199</v>
      </c>
      <c r="G817" s="686"/>
      <c r="H817" s="686"/>
      <c r="I817" s="686"/>
      <c r="J817" s="686"/>
      <c r="K817" s="686"/>
      <c r="L817" s="684">
        <v>1</v>
      </c>
      <c r="M817" s="715">
        <v>5000</v>
      </c>
      <c r="N817" s="707">
        <f t="shared" si="17"/>
        <v>5000</v>
      </c>
      <c r="O817" s="684">
        <v>1</v>
      </c>
      <c r="P817" s="708"/>
      <c r="Q817" s="708"/>
      <c r="R817" s="708"/>
      <c r="S817" s="708"/>
      <c r="T817" s="708"/>
      <c r="U817" s="657"/>
    </row>
    <row r="818" spans="1:21" s="709" customFormat="1" ht="22.5" customHeight="1">
      <c r="A818" s="694">
        <v>769</v>
      </c>
      <c r="B818" s="686"/>
      <c r="C818" s="683" t="s">
        <v>2733</v>
      </c>
      <c r="D818" s="732" t="s">
        <v>199</v>
      </c>
      <c r="E818" s="732">
        <v>1</v>
      </c>
      <c r="F818" s="732" t="s">
        <v>199</v>
      </c>
      <c r="G818" s="686"/>
      <c r="H818" s="686"/>
      <c r="I818" s="686"/>
      <c r="J818" s="686"/>
      <c r="K818" s="686"/>
      <c r="L818" s="684">
        <v>1</v>
      </c>
      <c r="M818" s="715">
        <v>6000</v>
      </c>
      <c r="N818" s="707">
        <f t="shared" si="17"/>
        <v>6000</v>
      </c>
      <c r="O818" s="684">
        <v>1</v>
      </c>
      <c r="P818" s="708"/>
      <c r="Q818" s="708"/>
      <c r="R818" s="708"/>
      <c r="S818" s="708"/>
      <c r="T818" s="708"/>
      <c r="U818" s="657"/>
    </row>
    <row r="819" spans="1:21" s="709" customFormat="1" ht="22.5" customHeight="1">
      <c r="A819" s="703">
        <v>770</v>
      </c>
      <c r="B819" s="686"/>
      <c r="C819" s="683" t="s">
        <v>2734</v>
      </c>
      <c r="D819" s="732" t="s">
        <v>199</v>
      </c>
      <c r="E819" s="732">
        <v>1</v>
      </c>
      <c r="F819" s="732" t="s">
        <v>199</v>
      </c>
      <c r="G819" s="686"/>
      <c r="H819" s="686"/>
      <c r="I819" s="686"/>
      <c r="J819" s="686"/>
      <c r="K819" s="686"/>
      <c r="L819" s="684">
        <v>1</v>
      </c>
      <c r="M819" s="715">
        <v>8000</v>
      </c>
      <c r="N819" s="707">
        <f t="shared" si="17"/>
        <v>8000</v>
      </c>
      <c r="O819" s="684">
        <v>1</v>
      </c>
      <c r="P819" s="708"/>
      <c r="Q819" s="708"/>
      <c r="R819" s="708"/>
      <c r="S819" s="708"/>
      <c r="T819" s="708"/>
      <c r="U819" s="657"/>
    </row>
    <row r="820" spans="1:21" s="709" customFormat="1" ht="22.5" customHeight="1">
      <c r="A820" s="694">
        <v>771</v>
      </c>
      <c r="B820" s="686"/>
      <c r="C820" s="683" t="s">
        <v>2735</v>
      </c>
      <c r="D820" s="732" t="s">
        <v>199</v>
      </c>
      <c r="E820" s="732">
        <v>1</v>
      </c>
      <c r="F820" s="732" t="s">
        <v>199</v>
      </c>
      <c r="G820" s="686"/>
      <c r="H820" s="686"/>
      <c r="I820" s="686"/>
      <c r="J820" s="686"/>
      <c r="K820" s="686"/>
      <c r="L820" s="684">
        <v>1</v>
      </c>
      <c r="M820" s="715">
        <v>9000</v>
      </c>
      <c r="N820" s="707">
        <f t="shared" si="17"/>
        <v>9000</v>
      </c>
      <c r="O820" s="684">
        <v>1</v>
      </c>
      <c r="P820" s="708"/>
      <c r="Q820" s="708"/>
      <c r="R820" s="708"/>
      <c r="S820" s="708"/>
      <c r="T820" s="708"/>
      <c r="U820" s="657"/>
    </row>
    <row r="821" spans="1:21" s="709" customFormat="1" ht="22.5" customHeight="1">
      <c r="A821" s="703">
        <v>772</v>
      </c>
      <c r="B821" s="686"/>
      <c r="C821" s="683" t="s">
        <v>2736</v>
      </c>
      <c r="D821" s="732" t="s">
        <v>199</v>
      </c>
      <c r="E821" s="732">
        <v>1</v>
      </c>
      <c r="F821" s="732" t="s">
        <v>199</v>
      </c>
      <c r="G821" s="686"/>
      <c r="H821" s="686"/>
      <c r="I821" s="686"/>
      <c r="J821" s="686"/>
      <c r="K821" s="686"/>
      <c r="L821" s="684">
        <v>1</v>
      </c>
      <c r="M821" s="715">
        <v>40470</v>
      </c>
      <c r="N821" s="707">
        <f t="shared" si="17"/>
        <v>40470</v>
      </c>
      <c r="O821" s="684">
        <v>1</v>
      </c>
      <c r="P821" s="708"/>
      <c r="Q821" s="708"/>
      <c r="R821" s="708"/>
      <c r="S821" s="708"/>
      <c r="T821" s="708"/>
      <c r="U821" s="657"/>
    </row>
    <row r="822" spans="1:21" s="709" customFormat="1" ht="22.5" customHeight="1">
      <c r="A822" s="694">
        <v>773</v>
      </c>
      <c r="B822" s="686"/>
      <c r="C822" s="683" t="s">
        <v>2737</v>
      </c>
      <c r="D822" s="732" t="s">
        <v>199</v>
      </c>
      <c r="E822" s="732">
        <v>1</v>
      </c>
      <c r="F822" s="732" t="s">
        <v>199</v>
      </c>
      <c r="G822" s="686"/>
      <c r="H822" s="686"/>
      <c r="I822" s="686"/>
      <c r="J822" s="686"/>
      <c r="K822" s="686"/>
      <c r="L822" s="684">
        <v>4</v>
      </c>
      <c r="M822" s="715">
        <v>4000</v>
      </c>
      <c r="N822" s="707">
        <f t="shared" si="17"/>
        <v>16000</v>
      </c>
      <c r="O822" s="684">
        <v>4</v>
      </c>
      <c r="P822" s="708"/>
      <c r="Q822" s="708"/>
      <c r="R822" s="708"/>
      <c r="S822" s="708"/>
      <c r="T822" s="708"/>
      <c r="U822" s="657"/>
    </row>
    <row r="823" spans="1:21" s="709" customFormat="1" ht="22.5" customHeight="1">
      <c r="A823" s="703">
        <v>774</v>
      </c>
      <c r="B823" s="686"/>
      <c r="C823" s="683" t="s">
        <v>2738</v>
      </c>
      <c r="D823" s="732" t="s">
        <v>199</v>
      </c>
      <c r="E823" s="732">
        <v>1</v>
      </c>
      <c r="F823" s="732" t="s">
        <v>199</v>
      </c>
      <c r="G823" s="686"/>
      <c r="H823" s="686"/>
      <c r="I823" s="686"/>
      <c r="J823" s="686"/>
      <c r="K823" s="686"/>
      <c r="L823" s="684">
        <v>4</v>
      </c>
      <c r="M823" s="715">
        <v>4000</v>
      </c>
      <c r="N823" s="707">
        <f t="shared" si="17"/>
        <v>16000</v>
      </c>
      <c r="O823" s="684">
        <v>4</v>
      </c>
      <c r="P823" s="708"/>
      <c r="Q823" s="708"/>
      <c r="R823" s="708"/>
      <c r="S823" s="708"/>
      <c r="T823" s="708"/>
      <c r="U823" s="657"/>
    </row>
    <row r="824" spans="1:21" s="709" customFormat="1" ht="22.5" customHeight="1">
      <c r="A824" s="694">
        <v>775</v>
      </c>
      <c r="B824" s="686"/>
      <c r="C824" s="683" t="s">
        <v>2739</v>
      </c>
      <c r="D824" s="732" t="s">
        <v>199</v>
      </c>
      <c r="E824" s="732">
        <v>1</v>
      </c>
      <c r="F824" s="732" t="s">
        <v>199</v>
      </c>
      <c r="G824" s="686"/>
      <c r="H824" s="686"/>
      <c r="I824" s="686"/>
      <c r="J824" s="686"/>
      <c r="K824" s="686"/>
      <c r="L824" s="684">
        <v>4</v>
      </c>
      <c r="M824" s="715">
        <v>4000</v>
      </c>
      <c r="N824" s="707">
        <f t="shared" si="17"/>
        <v>16000</v>
      </c>
      <c r="O824" s="684">
        <v>4</v>
      </c>
      <c r="P824" s="708"/>
      <c r="Q824" s="708"/>
      <c r="R824" s="708"/>
      <c r="S824" s="708"/>
      <c r="T824" s="708"/>
      <c r="U824" s="657"/>
    </row>
    <row r="825" spans="1:21" s="709" customFormat="1" ht="22.5" customHeight="1">
      <c r="A825" s="703">
        <v>776</v>
      </c>
      <c r="B825" s="686"/>
      <c r="C825" s="716" t="s">
        <v>2740</v>
      </c>
      <c r="D825" s="738" t="s">
        <v>199</v>
      </c>
      <c r="E825" s="738">
        <v>1</v>
      </c>
      <c r="F825" s="738" t="s">
        <v>199</v>
      </c>
      <c r="G825" s="688"/>
      <c r="H825" s="688"/>
      <c r="I825" s="688"/>
      <c r="J825" s="688"/>
      <c r="K825" s="688"/>
      <c r="L825" s="703">
        <v>3</v>
      </c>
      <c r="M825" s="734">
        <v>6930</v>
      </c>
      <c r="N825" s="707">
        <f t="shared" si="17"/>
        <v>20790</v>
      </c>
      <c r="O825" s="703">
        <v>3</v>
      </c>
      <c r="P825" s="708"/>
      <c r="Q825" s="708"/>
      <c r="R825" s="708"/>
      <c r="S825" s="708"/>
      <c r="T825" s="708"/>
      <c r="U825" s="657"/>
    </row>
    <row r="826" spans="1:21" s="709" customFormat="1" ht="22.5" customHeight="1">
      <c r="A826" s="694">
        <v>777</v>
      </c>
      <c r="B826" s="686"/>
      <c r="C826" s="716" t="s">
        <v>2741</v>
      </c>
      <c r="D826" s="738" t="s">
        <v>199</v>
      </c>
      <c r="E826" s="738">
        <v>1</v>
      </c>
      <c r="F826" s="738" t="s">
        <v>199</v>
      </c>
      <c r="G826" s="688"/>
      <c r="H826" s="688"/>
      <c r="I826" s="688"/>
      <c r="J826" s="688"/>
      <c r="K826" s="688"/>
      <c r="L826" s="703">
        <v>2</v>
      </c>
      <c r="M826" s="734">
        <v>22396</v>
      </c>
      <c r="N826" s="707">
        <f t="shared" si="17"/>
        <v>44792</v>
      </c>
      <c r="O826" s="703">
        <v>2</v>
      </c>
      <c r="P826" s="708"/>
      <c r="Q826" s="708"/>
      <c r="R826" s="708"/>
      <c r="S826" s="708"/>
      <c r="T826" s="708"/>
      <c r="U826" s="657"/>
    </row>
    <row r="827" spans="1:21" s="709" customFormat="1" ht="22.5" customHeight="1">
      <c r="A827" s="703">
        <v>778</v>
      </c>
      <c r="B827" s="686"/>
      <c r="C827" s="716" t="s">
        <v>2742</v>
      </c>
      <c r="D827" s="738" t="s">
        <v>199</v>
      </c>
      <c r="E827" s="738">
        <v>1</v>
      </c>
      <c r="F827" s="738" t="s">
        <v>199</v>
      </c>
      <c r="G827" s="688"/>
      <c r="H827" s="688"/>
      <c r="I827" s="688"/>
      <c r="J827" s="688"/>
      <c r="K827" s="688"/>
      <c r="L827" s="703">
        <v>3</v>
      </c>
      <c r="M827" s="734">
        <v>7375</v>
      </c>
      <c r="N827" s="707">
        <f t="shared" si="17"/>
        <v>22125</v>
      </c>
      <c r="O827" s="703">
        <v>3</v>
      </c>
      <c r="P827" s="708"/>
      <c r="Q827" s="708"/>
      <c r="R827" s="708"/>
      <c r="S827" s="708"/>
      <c r="T827" s="708"/>
      <c r="U827" s="657"/>
    </row>
    <row r="828" spans="1:21" s="709" customFormat="1" ht="22.5" customHeight="1">
      <c r="A828" s="694">
        <v>779</v>
      </c>
      <c r="B828" s="686"/>
      <c r="C828" s="683" t="s">
        <v>2743</v>
      </c>
      <c r="D828" s="732" t="s">
        <v>199</v>
      </c>
      <c r="E828" s="732">
        <v>1</v>
      </c>
      <c r="F828" s="732" t="s">
        <v>199</v>
      </c>
      <c r="G828" s="686"/>
      <c r="H828" s="686"/>
      <c r="I828" s="686"/>
      <c r="J828" s="686"/>
      <c r="K828" s="686"/>
      <c r="L828" s="684">
        <v>1</v>
      </c>
      <c r="M828" s="715">
        <v>107000</v>
      </c>
      <c r="N828" s="707">
        <f t="shared" si="17"/>
        <v>107000</v>
      </c>
      <c r="O828" s="684">
        <v>1</v>
      </c>
      <c r="P828" s="708"/>
      <c r="Q828" s="708"/>
      <c r="R828" s="708"/>
      <c r="S828" s="708"/>
      <c r="T828" s="708"/>
      <c r="U828" s="657"/>
    </row>
    <row r="829" spans="1:21" s="709" customFormat="1" ht="22.5" customHeight="1">
      <c r="A829" s="703">
        <v>780</v>
      </c>
      <c r="B829" s="688"/>
      <c r="C829" s="742" t="s">
        <v>2744</v>
      </c>
      <c r="D829" s="738" t="s">
        <v>199</v>
      </c>
      <c r="E829" s="738">
        <v>1</v>
      </c>
      <c r="F829" s="738" t="s">
        <v>199</v>
      </c>
      <c r="G829" s="688"/>
      <c r="H829" s="688"/>
      <c r="I829" s="688"/>
      <c r="J829" s="688"/>
      <c r="K829" s="688"/>
      <c r="L829" s="703">
        <v>3</v>
      </c>
      <c r="M829" s="734">
        <v>14324</v>
      </c>
      <c r="N829" s="707">
        <f t="shared" si="17"/>
        <v>42972</v>
      </c>
      <c r="O829" s="703">
        <v>3</v>
      </c>
      <c r="P829" s="708"/>
      <c r="Q829" s="708"/>
      <c r="R829" s="708"/>
      <c r="S829" s="708"/>
      <c r="T829" s="708"/>
      <c r="U829" s="657"/>
    </row>
    <row r="830" spans="1:21" s="709" customFormat="1" ht="22.5" customHeight="1">
      <c r="A830" s="694">
        <v>781</v>
      </c>
      <c r="B830" s="686"/>
      <c r="C830" s="683" t="s">
        <v>2745</v>
      </c>
      <c r="D830" s="732" t="s">
        <v>199</v>
      </c>
      <c r="E830" s="732">
        <v>1</v>
      </c>
      <c r="F830" s="732" t="s">
        <v>199</v>
      </c>
      <c r="G830" s="686"/>
      <c r="H830" s="686"/>
      <c r="I830" s="686"/>
      <c r="J830" s="686"/>
      <c r="K830" s="686"/>
      <c r="L830" s="684">
        <v>1</v>
      </c>
      <c r="M830" s="715">
        <v>15113</v>
      </c>
      <c r="N830" s="707">
        <f t="shared" si="17"/>
        <v>15113</v>
      </c>
      <c r="O830" s="684">
        <v>1</v>
      </c>
      <c r="P830" s="708"/>
      <c r="Q830" s="708"/>
      <c r="R830" s="708"/>
      <c r="S830" s="708"/>
      <c r="T830" s="708"/>
      <c r="U830" s="657"/>
    </row>
    <row r="831" spans="1:21" s="709" customFormat="1" ht="22.5" customHeight="1">
      <c r="A831" s="703">
        <v>782</v>
      </c>
      <c r="B831" s="686"/>
      <c r="C831" s="689" t="s">
        <v>2746</v>
      </c>
      <c r="D831" s="732" t="s">
        <v>199</v>
      </c>
      <c r="E831" s="732">
        <v>1</v>
      </c>
      <c r="F831" s="732" t="s">
        <v>199</v>
      </c>
      <c r="G831" s="686"/>
      <c r="H831" s="686"/>
      <c r="I831" s="686"/>
      <c r="J831" s="686"/>
      <c r="K831" s="686"/>
      <c r="L831" s="684">
        <v>1</v>
      </c>
      <c r="M831" s="737">
        <v>26100</v>
      </c>
      <c r="N831" s="707">
        <f t="shared" si="17"/>
        <v>26100</v>
      </c>
      <c r="O831" s="684">
        <v>1</v>
      </c>
      <c r="P831" s="708"/>
      <c r="Q831" s="708"/>
      <c r="R831" s="708"/>
      <c r="S831" s="708"/>
      <c r="T831" s="708"/>
      <c r="U831" s="657"/>
    </row>
    <row r="832" spans="1:21" s="709" customFormat="1" ht="22.5" customHeight="1">
      <c r="A832" s="694">
        <v>783</v>
      </c>
      <c r="B832" s="688"/>
      <c r="C832" s="743" t="s">
        <v>2747</v>
      </c>
      <c r="D832" s="738" t="s">
        <v>199</v>
      </c>
      <c r="E832" s="738">
        <v>1</v>
      </c>
      <c r="F832" s="738" t="s">
        <v>199</v>
      </c>
      <c r="G832" s="688"/>
      <c r="H832" s="688"/>
      <c r="I832" s="688"/>
      <c r="J832" s="688"/>
      <c r="K832" s="688"/>
      <c r="L832" s="703">
        <v>2</v>
      </c>
      <c r="M832" s="736">
        <v>11200</v>
      </c>
      <c r="N832" s="707">
        <f t="shared" si="17"/>
        <v>22400</v>
      </c>
      <c r="O832" s="703">
        <v>2</v>
      </c>
      <c r="P832" s="708"/>
      <c r="Q832" s="708"/>
      <c r="R832" s="708"/>
      <c r="S832" s="708"/>
      <c r="T832" s="708"/>
      <c r="U832" s="657"/>
    </row>
    <row r="833" spans="1:21" s="709" customFormat="1" ht="22.5" customHeight="1">
      <c r="A833" s="703">
        <v>784</v>
      </c>
      <c r="B833" s="688"/>
      <c r="C833" s="743" t="s">
        <v>2748</v>
      </c>
      <c r="D833" s="738" t="s">
        <v>199</v>
      </c>
      <c r="E833" s="738">
        <v>1</v>
      </c>
      <c r="F833" s="738" t="s">
        <v>199</v>
      </c>
      <c r="G833" s="688"/>
      <c r="H833" s="688"/>
      <c r="I833" s="688"/>
      <c r="J833" s="688"/>
      <c r="K833" s="688"/>
      <c r="L833" s="703">
        <v>2</v>
      </c>
      <c r="M833" s="736">
        <v>30000</v>
      </c>
      <c r="N833" s="707">
        <f t="shared" si="17"/>
        <v>60000</v>
      </c>
      <c r="O833" s="703">
        <v>2</v>
      </c>
      <c r="P833" s="708"/>
      <c r="Q833" s="708"/>
      <c r="R833" s="708"/>
      <c r="S833" s="708"/>
      <c r="T833" s="708"/>
      <c r="U833" s="657"/>
    </row>
    <row r="834" spans="1:21" s="709" customFormat="1" ht="22.5" customHeight="1">
      <c r="A834" s="694">
        <v>785</v>
      </c>
      <c r="B834" s="686"/>
      <c r="C834" s="689" t="s">
        <v>2749</v>
      </c>
      <c r="D834" s="732" t="s">
        <v>199</v>
      </c>
      <c r="E834" s="732">
        <v>1</v>
      </c>
      <c r="F834" s="732" t="s">
        <v>199</v>
      </c>
      <c r="G834" s="686"/>
      <c r="H834" s="686"/>
      <c r="I834" s="686"/>
      <c r="J834" s="686"/>
      <c r="K834" s="686"/>
      <c r="L834" s="684">
        <v>1</v>
      </c>
      <c r="M834" s="687">
        <v>85000</v>
      </c>
      <c r="N834" s="707">
        <f t="shared" si="17"/>
        <v>85000</v>
      </c>
      <c r="O834" s="684">
        <v>1</v>
      </c>
      <c r="P834" s="708"/>
      <c r="Q834" s="708"/>
      <c r="R834" s="708"/>
      <c r="S834" s="708"/>
      <c r="T834" s="708"/>
      <c r="U834" s="657"/>
    </row>
    <row r="835" spans="1:21" s="709" customFormat="1" ht="22.5" customHeight="1">
      <c r="A835" s="703">
        <v>786</v>
      </c>
      <c r="B835" s="688"/>
      <c r="C835" s="742" t="s">
        <v>2750</v>
      </c>
      <c r="D835" s="703" t="s">
        <v>199</v>
      </c>
      <c r="E835" s="738">
        <v>1</v>
      </c>
      <c r="F835" s="703" t="s">
        <v>199</v>
      </c>
      <c r="G835" s="688"/>
      <c r="H835" s="688"/>
      <c r="I835" s="688"/>
      <c r="J835" s="688"/>
      <c r="K835" s="688"/>
      <c r="L835" s="703">
        <v>4</v>
      </c>
      <c r="M835" s="734">
        <v>30000</v>
      </c>
      <c r="N835" s="707">
        <f t="shared" si="17"/>
        <v>120000</v>
      </c>
      <c r="O835" s="703">
        <v>4</v>
      </c>
      <c r="P835" s="708"/>
      <c r="Q835" s="708"/>
      <c r="R835" s="708"/>
      <c r="S835" s="708"/>
      <c r="T835" s="708"/>
      <c r="U835" s="657"/>
    </row>
    <row r="836" spans="1:21" s="709" customFormat="1" ht="22.5" customHeight="1">
      <c r="A836" s="694">
        <v>787</v>
      </c>
      <c r="B836" s="686"/>
      <c r="C836" s="683" t="s">
        <v>2751</v>
      </c>
      <c r="D836" s="684" t="s">
        <v>199</v>
      </c>
      <c r="E836" s="732">
        <v>2</v>
      </c>
      <c r="F836" s="684" t="s">
        <v>199</v>
      </c>
      <c r="G836" s="686"/>
      <c r="H836" s="686"/>
      <c r="I836" s="686"/>
      <c r="J836" s="686"/>
      <c r="K836" s="686"/>
      <c r="L836" s="684">
        <v>2</v>
      </c>
      <c r="M836" s="715">
        <v>30000</v>
      </c>
      <c r="N836" s="707">
        <f t="shared" ref="N836:N1090" si="18">L836*M836</f>
        <v>60000</v>
      </c>
      <c r="O836" s="684">
        <v>2</v>
      </c>
      <c r="P836" s="708"/>
      <c r="Q836" s="708"/>
      <c r="R836" s="708"/>
      <c r="S836" s="708"/>
      <c r="T836" s="708"/>
      <c r="U836" s="657"/>
    </row>
    <row r="837" spans="1:21" s="709" customFormat="1" ht="22.5" customHeight="1">
      <c r="A837" s="703">
        <v>788</v>
      </c>
      <c r="B837" s="686"/>
      <c r="C837" s="683" t="s">
        <v>2752</v>
      </c>
      <c r="D837" s="684" t="s">
        <v>199</v>
      </c>
      <c r="E837" s="732">
        <v>2</v>
      </c>
      <c r="F837" s="684" t="s">
        <v>199</v>
      </c>
      <c r="G837" s="686"/>
      <c r="H837" s="686"/>
      <c r="I837" s="686"/>
      <c r="J837" s="686"/>
      <c r="K837" s="686"/>
      <c r="L837" s="684">
        <v>2</v>
      </c>
      <c r="M837" s="715">
        <v>25000</v>
      </c>
      <c r="N837" s="707">
        <f t="shared" si="18"/>
        <v>50000</v>
      </c>
      <c r="O837" s="684">
        <v>2</v>
      </c>
      <c r="P837" s="708"/>
      <c r="Q837" s="708"/>
      <c r="R837" s="708"/>
      <c r="S837" s="708"/>
      <c r="T837" s="708"/>
      <c r="U837" s="657"/>
    </row>
    <row r="838" spans="1:21" s="709" customFormat="1" ht="22.5" customHeight="1">
      <c r="A838" s="694">
        <v>789</v>
      </c>
      <c r="B838" s="686"/>
      <c r="C838" s="683" t="s">
        <v>2753</v>
      </c>
      <c r="D838" s="684" t="s">
        <v>199</v>
      </c>
      <c r="E838" s="732">
        <v>1</v>
      </c>
      <c r="F838" s="684" t="s">
        <v>199</v>
      </c>
      <c r="G838" s="686"/>
      <c r="H838" s="686"/>
      <c r="I838" s="686"/>
      <c r="J838" s="686"/>
      <c r="K838" s="686"/>
      <c r="L838" s="684">
        <v>1</v>
      </c>
      <c r="M838" s="715">
        <v>4000</v>
      </c>
      <c r="N838" s="707">
        <f t="shared" si="18"/>
        <v>4000</v>
      </c>
      <c r="O838" s="684">
        <v>1</v>
      </c>
      <c r="P838" s="708"/>
      <c r="Q838" s="708"/>
      <c r="R838" s="708"/>
      <c r="S838" s="708"/>
      <c r="T838" s="708"/>
      <c r="U838" s="657"/>
    </row>
    <row r="839" spans="1:21" s="709" customFormat="1" ht="22.5" customHeight="1">
      <c r="A839" s="703">
        <v>790</v>
      </c>
      <c r="B839" s="686"/>
      <c r="C839" s="683" t="s">
        <v>3985</v>
      </c>
      <c r="D839" s="684" t="s">
        <v>199</v>
      </c>
      <c r="E839" s="732">
        <v>1</v>
      </c>
      <c r="F839" s="684" t="s">
        <v>199</v>
      </c>
      <c r="G839" s="686"/>
      <c r="H839" s="686"/>
      <c r="I839" s="686"/>
      <c r="J839" s="686"/>
      <c r="K839" s="686"/>
      <c r="L839" s="684">
        <v>1</v>
      </c>
      <c r="M839" s="707">
        <v>95500</v>
      </c>
      <c r="N839" s="707">
        <f t="shared" si="18"/>
        <v>95500</v>
      </c>
      <c r="O839" s="744">
        <v>1</v>
      </c>
      <c r="P839" s="708"/>
      <c r="Q839" s="708"/>
      <c r="R839" s="708"/>
      <c r="S839" s="708"/>
      <c r="T839" s="708"/>
      <c r="U839" s="657"/>
    </row>
    <row r="840" spans="1:21" s="702" customFormat="1" ht="22.5" customHeight="1">
      <c r="A840" s="694"/>
      <c r="B840" s="695"/>
      <c r="C840" s="696" t="s">
        <v>2754</v>
      </c>
      <c r="D840" s="696"/>
      <c r="E840" s="696"/>
      <c r="F840" s="696"/>
      <c r="G840" s="696"/>
      <c r="H840" s="696"/>
      <c r="I840" s="696"/>
      <c r="J840" s="696"/>
      <c r="K840" s="696"/>
      <c r="L840" s="696"/>
      <c r="M840" s="728"/>
      <c r="N840" s="712">
        <f t="shared" si="18"/>
        <v>0</v>
      </c>
      <c r="O840" s="713"/>
      <c r="P840" s="713"/>
      <c r="Q840" s="713"/>
      <c r="R840" s="713"/>
      <c r="S840" s="713"/>
      <c r="T840" s="713"/>
      <c r="U840" s="714"/>
    </row>
    <row r="841" spans="1:21" s="709" customFormat="1" ht="22.5" customHeight="1">
      <c r="A841" s="703">
        <v>791</v>
      </c>
      <c r="B841" s="686"/>
      <c r="C841" s="745" t="s">
        <v>2755</v>
      </c>
      <c r="D841" s="703" t="s">
        <v>411</v>
      </c>
      <c r="E841" s="703">
        <v>12</v>
      </c>
      <c r="F841" s="703" t="s">
        <v>199</v>
      </c>
      <c r="G841" s="725"/>
      <c r="H841" s="725"/>
      <c r="I841" s="725"/>
      <c r="J841" s="703"/>
      <c r="K841" s="703"/>
      <c r="L841" s="703">
        <v>20</v>
      </c>
      <c r="M841" s="726">
        <v>3177.9</v>
      </c>
      <c r="N841" s="707">
        <f t="shared" si="18"/>
        <v>63558</v>
      </c>
      <c r="O841" s="708">
        <v>20</v>
      </c>
      <c r="P841" s="708"/>
      <c r="Q841" s="708"/>
      <c r="R841" s="708"/>
      <c r="S841" s="708"/>
      <c r="T841" s="708"/>
      <c r="U841" s="657"/>
    </row>
    <row r="842" spans="1:21" s="709" customFormat="1" ht="22.5" customHeight="1">
      <c r="A842" s="703">
        <v>792</v>
      </c>
      <c r="B842" s="686"/>
      <c r="C842" s="745" t="s">
        <v>2756</v>
      </c>
      <c r="D842" s="703" t="s">
        <v>411</v>
      </c>
      <c r="E842" s="703">
        <v>12</v>
      </c>
      <c r="F842" s="703" t="s">
        <v>199</v>
      </c>
      <c r="G842" s="725"/>
      <c r="H842" s="725"/>
      <c r="I842" s="725"/>
      <c r="J842" s="703"/>
      <c r="K842" s="703"/>
      <c r="L842" s="703">
        <v>40</v>
      </c>
      <c r="M842" s="726">
        <v>2801.26</v>
      </c>
      <c r="N842" s="707">
        <f t="shared" si="18"/>
        <v>112050.40000000001</v>
      </c>
      <c r="O842" s="708">
        <v>20</v>
      </c>
      <c r="P842" s="708"/>
      <c r="Q842" s="708">
        <v>20</v>
      </c>
      <c r="R842" s="708"/>
      <c r="S842" s="708"/>
      <c r="T842" s="708"/>
      <c r="U842" s="657"/>
    </row>
    <row r="843" spans="1:21" s="709" customFormat="1" ht="22.5" customHeight="1">
      <c r="A843" s="703">
        <v>793</v>
      </c>
      <c r="B843" s="686"/>
      <c r="C843" s="745" t="s">
        <v>2757</v>
      </c>
      <c r="D843" s="703" t="s">
        <v>411</v>
      </c>
      <c r="E843" s="703">
        <v>12</v>
      </c>
      <c r="F843" s="703" t="s">
        <v>199</v>
      </c>
      <c r="G843" s="725"/>
      <c r="H843" s="725"/>
      <c r="I843" s="725"/>
      <c r="J843" s="703"/>
      <c r="K843" s="703"/>
      <c r="L843" s="703">
        <v>40</v>
      </c>
      <c r="M843" s="726">
        <v>3723.6</v>
      </c>
      <c r="N843" s="707">
        <f t="shared" si="18"/>
        <v>148944</v>
      </c>
      <c r="O843" s="708">
        <v>20</v>
      </c>
      <c r="P843" s="708"/>
      <c r="Q843" s="708">
        <v>20</v>
      </c>
      <c r="R843" s="708"/>
      <c r="S843" s="708"/>
      <c r="T843" s="708"/>
      <c r="U843" s="657"/>
    </row>
    <row r="844" spans="1:21" s="709" customFormat="1" ht="22.5" customHeight="1">
      <c r="A844" s="703">
        <v>794</v>
      </c>
      <c r="B844" s="686"/>
      <c r="C844" s="745" t="s">
        <v>2758</v>
      </c>
      <c r="D844" s="703" t="s">
        <v>411</v>
      </c>
      <c r="E844" s="703">
        <v>12</v>
      </c>
      <c r="F844" s="703" t="s">
        <v>199</v>
      </c>
      <c r="G844" s="725"/>
      <c r="H844" s="725"/>
      <c r="I844" s="725"/>
      <c r="J844" s="703"/>
      <c r="K844" s="703"/>
      <c r="L844" s="703">
        <v>25</v>
      </c>
      <c r="M844" s="726">
        <v>3595.2</v>
      </c>
      <c r="N844" s="707">
        <f t="shared" si="18"/>
        <v>89880</v>
      </c>
      <c r="O844" s="708">
        <v>15</v>
      </c>
      <c r="P844" s="708"/>
      <c r="Q844" s="708">
        <v>10</v>
      </c>
      <c r="R844" s="708"/>
      <c r="S844" s="708"/>
      <c r="T844" s="708"/>
      <c r="U844" s="657"/>
    </row>
    <row r="845" spans="1:21" s="709" customFormat="1" ht="22.5" customHeight="1">
      <c r="A845" s="703">
        <v>795</v>
      </c>
      <c r="B845" s="686"/>
      <c r="C845" s="745" t="s">
        <v>2759</v>
      </c>
      <c r="D845" s="703" t="s">
        <v>411</v>
      </c>
      <c r="E845" s="703">
        <v>12</v>
      </c>
      <c r="F845" s="703" t="s">
        <v>199</v>
      </c>
      <c r="G845" s="725"/>
      <c r="H845" s="725"/>
      <c r="I845" s="725"/>
      <c r="J845" s="703"/>
      <c r="K845" s="703"/>
      <c r="L845" s="703">
        <v>20</v>
      </c>
      <c r="M845" s="726">
        <v>3980.4</v>
      </c>
      <c r="N845" s="707">
        <f t="shared" si="18"/>
        <v>79608</v>
      </c>
      <c r="O845" s="708">
        <v>10</v>
      </c>
      <c r="P845" s="708"/>
      <c r="Q845" s="708"/>
      <c r="R845" s="708">
        <v>10</v>
      </c>
      <c r="S845" s="708"/>
      <c r="T845" s="708"/>
      <c r="U845" s="657"/>
    </row>
    <row r="846" spans="1:21" s="709" customFormat="1" ht="22.5" customHeight="1">
      <c r="A846" s="703">
        <v>796</v>
      </c>
      <c r="B846" s="686"/>
      <c r="C846" s="745" t="s">
        <v>2760</v>
      </c>
      <c r="D846" s="703" t="s">
        <v>411</v>
      </c>
      <c r="E846" s="703">
        <v>12</v>
      </c>
      <c r="F846" s="703" t="s">
        <v>199</v>
      </c>
      <c r="G846" s="725"/>
      <c r="H846" s="725"/>
      <c r="I846" s="725"/>
      <c r="J846" s="703"/>
      <c r="K846" s="703"/>
      <c r="L846" s="703">
        <v>15</v>
      </c>
      <c r="M846" s="726">
        <v>3411.16</v>
      </c>
      <c r="N846" s="707">
        <f t="shared" si="18"/>
        <v>51167.399999999994</v>
      </c>
      <c r="O846" s="708">
        <v>15</v>
      </c>
      <c r="P846" s="708"/>
      <c r="Q846" s="708"/>
      <c r="R846" s="708"/>
      <c r="S846" s="708"/>
      <c r="T846" s="708"/>
      <c r="U846" s="657"/>
    </row>
    <row r="847" spans="1:21" s="709" customFormat="1" ht="22.5" customHeight="1">
      <c r="A847" s="703">
        <v>797</v>
      </c>
      <c r="B847" s="686"/>
      <c r="C847" s="745" t="s">
        <v>2761</v>
      </c>
      <c r="D847" s="703" t="s">
        <v>411</v>
      </c>
      <c r="E847" s="703">
        <v>12</v>
      </c>
      <c r="F847" s="703" t="s">
        <v>199</v>
      </c>
      <c r="G847" s="725"/>
      <c r="H847" s="725"/>
      <c r="I847" s="725"/>
      <c r="J847" s="703"/>
      <c r="K847" s="703"/>
      <c r="L847" s="703">
        <v>10</v>
      </c>
      <c r="M847" s="726">
        <v>6853.35</v>
      </c>
      <c r="N847" s="707">
        <f t="shared" si="18"/>
        <v>68533.5</v>
      </c>
      <c r="O847" s="708">
        <v>10</v>
      </c>
      <c r="P847" s="708"/>
      <c r="Q847" s="708"/>
      <c r="R847" s="708"/>
      <c r="S847" s="708"/>
      <c r="T847" s="708"/>
      <c r="U847" s="657"/>
    </row>
    <row r="848" spans="1:21" s="709" customFormat="1" ht="22.5" customHeight="1">
      <c r="A848" s="703">
        <v>798</v>
      </c>
      <c r="B848" s="686"/>
      <c r="C848" s="745" t="s">
        <v>2762</v>
      </c>
      <c r="D848" s="703" t="s">
        <v>411</v>
      </c>
      <c r="E848" s="703">
        <v>12</v>
      </c>
      <c r="F848" s="703" t="s">
        <v>199</v>
      </c>
      <c r="G848" s="725"/>
      <c r="H848" s="725"/>
      <c r="I848" s="725"/>
      <c r="J848" s="703"/>
      <c r="K848" s="703"/>
      <c r="L848" s="703">
        <v>10</v>
      </c>
      <c r="M848" s="726">
        <v>5021.51</v>
      </c>
      <c r="N848" s="707">
        <f t="shared" si="18"/>
        <v>50215.100000000006</v>
      </c>
      <c r="O848" s="708">
        <v>10</v>
      </c>
      <c r="P848" s="708"/>
      <c r="Q848" s="708"/>
      <c r="R848" s="708"/>
      <c r="S848" s="708"/>
      <c r="T848" s="708"/>
      <c r="U848" s="657"/>
    </row>
    <row r="849" spans="1:21" s="709" customFormat="1" ht="22.5" customHeight="1">
      <c r="A849" s="703">
        <v>799</v>
      </c>
      <c r="B849" s="686"/>
      <c r="C849" s="745" t="s">
        <v>2763</v>
      </c>
      <c r="D849" s="703" t="s">
        <v>34</v>
      </c>
      <c r="E849" s="703">
        <v>36</v>
      </c>
      <c r="F849" s="703" t="s">
        <v>199</v>
      </c>
      <c r="G849" s="725"/>
      <c r="H849" s="725"/>
      <c r="I849" s="725"/>
      <c r="J849" s="703"/>
      <c r="K849" s="703"/>
      <c r="L849" s="703">
        <v>15</v>
      </c>
      <c r="M849" s="726">
        <v>22341.599999999999</v>
      </c>
      <c r="N849" s="707">
        <f t="shared" si="18"/>
        <v>335124</v>
      </c>
      <c r="O849" s="708">
        <v>15</v>
      </c>
      <c r="P849" s="708"/>
      <c r="Q849" s="708"/>
      <c r="R849" s="708"/>
      <c r="S849" s="708"/>
      <c r="T849" s="708"/>
      <c r="U849" s="657"/>
    </row>
    <row r="850" spans="1:21" s="709" customFormat="1" ht="22.5" customHeight="1">
      <c r="A850" s="703">
        <v>800</v>
      </c>
      <c r="B850" s="686"/>
      <c r="C850" s="745" t="s">
        <v>2764</v>
      </c>
      <c r="D850" s="703" t="s">
        <v>411</v>
      </c>
      <c r="E850" s="703">
        <v>12</v>
      </c>
      <c r="F850" s="703" t="s">
        <v>199</v>
      </c>
      <c r="G850" s="725">
        <v>0</v>
      </c>
      <c r="H850" s="725">
        <v>0</v>
      </c>
      <c r="I850" s="725">
        <v>2</v>
      </c>
      <c r="J850" s="703">
        <v>12</v>
      </c>
      <c r="K850" s="703">
        <v>2</v>
      </c>
      <c r="L850" s="703">
        <v>20</v>
      </c>
      <c r="M850" s="726">
        <v>6420</v>
      </c>
      <c r="N850" s="707">
        <f t="shared" si="18"/>
        <v>128400</v>
      </c>
      <c r="O850" s="708">
        <v>10</v>
      </c>
      <c r="P850" s="708"/>
      <c r="Q850" s="708"/>
      <c r="R850" s="708">
        <v>10</v>
      </c>
      <c r="S850" s="708"/>
      <c r="T850" s="708"/>
      <c r="U850" s="657"/>
    </row>
    <row r="851" spans="1:21" s="709" customFormat="1" ht="22.5" customHeight="1">
      <c r="A851" s="703">
        <v>801</v>
      </c>
      <c r="B851" s="686"/>
      <c r="C851" s="745" t="s">
        <v>2765</v>
      </c>
      <c r="D851" s="703" t="s">
        <v>411</v>
      </c>
      <c r="E851" s="703">
        <v>12</v>
      </c>
      <c r="F851" s="703" t="s">
        <v>199</v>
      </c>
      <c r="G851" s="725"/>
      <c r="H851" s="725"/>
      <c r="I851" s="725"/>
      <c r="J851" s="703"/>
      <c r="K851" s="703"/>
      <c r="L851" s="703">
        <v>4</v>
      </c>
      <c r="M851" s="726">
        <v>6634</v>
      </c>
      <c r="N851" s="707">
        <f t="shared" si="18"/>
        <v>26536</v>
      </c>
      <c r="O851" s="708">
        <v>4</v>
      </c>
      <c r="P851" s="708"/>
      <c r="Q851" s="708"/>
      <c r="R851" s="708"/>
      <c r="S851" s="708"/>
      <c r="T851" s="708"/>
      <c r="U851" s="657"/>
    </row>
    <row r="852" spans="1:21" s="709" customFormat="1" ht="22.5" customHeight="1">
      <c r="A852" s="703">
        <v>802</v>
      </c>
      <c r="B852" s="686"/>
      <c r="C852" s="704" t="s">
        <v>3986</v>
      </c>
      <c r="D852" s="684" t="s">
        <v>34</v>
      </c>
      <c r="E852" s="684">
        <v>24</v>
      </c>
      <c r="F852" s="684" t="s">
        <v>199</v>
      </c>
      <c r="G852" s="705">
        <v>0</v>
      </c>
      <c r="H852" s="705">
        <v>0</v>
      </c>
      <c r="I852" s="705"/>
      <c r="J852" s="684">
        <v>14</v>
      </c>
      <c r="K852" s="684">
        <v>2</v>
      </c>
      <c r="L852" s="684">
        <v>5</v>
      </c>
      <c r="M852" s="706">
        <v>2401.08</v>
      </c>
      <c r="N852" s="707">
        <f t="shared" si="18"/>
        <v>12005.4</v>
      </c>
      <c r="O852" s="680">
        <v>5</v>
      </c>
      <c r="P852" s="708"/>
      <c r="Q852" s="708"/>
      <c r="R852" s="708"/>
      <c r="S852" s="708"/>
      <c r="T852" s="708"/>
      <c r="U852" s="657"/>
    </row>
    <row r="853" spans="1:21" s="709" customFormat="1" ht="22.5" customHeight="1">
      <c r="A853" s="703">
        <v>803</v>
      </c>
      <c r="B853" s="686"/>
      <c r="C853" s="745" t="s">
        <v>2766</v>
      </c>
      <c r="D853" s="703" t="s">
        <v>34</v>
      </c>
      <c r="E853" s="703">
        <v>36</v>
      </c>
      <c r="F853" s="703" t="s">
        <v>199</v>
      </c>
      <c r="G853" s="725">
        <v>0</v>
      </c>
      <c r="H853" s="725">
        <v>0</v>
      </c>
      <c r="I853" s="725">
        <v>2</v>
      </c>
      <c r="J853" s="703">
        <v>11</v>
      </c>
      <c r="K853" s="703">
        <v>2</v>
      </c>
      <c r="L853" s="703">
        <v>60</v>
      </c>
      <c r="M853" s="726">
        <v>3010.98</v>
      </c>
      <c r="N853" s="707">
        <f t="shared" si="18"/>
        <v>180658.8</v>
      </c>
      <c r="O853" s="708">
        <v>20</v>
      </c>
      <c r="P853" s="708">
        <v>20</v>
      </c>
      <c r="Q853" s="708">
        <v>20</v>
      </c>
      <c r="R853" s="708"/>
      <c r="S853" s="708"/>
      <c r="T853" s="708"/>
      <c r="U853" s="657"/>
    </row>
    <row r="854" spans="1:21" s="709" customFormat="1" ht="22.5" customHeight="1">
      <c r="A854" s="703">
        <v>804</v>
      </c>
      <c r="B854" s="686"/>
      <c r="C854" s="745" t="s">
        <v>2767</v>
      </c>
      <c r="D854" s="703" t="s">
        <v>971</v>
      </c>
      <c r="E854" s="703">
        <v>6</v>
      </c>
      <c r="F854" s="703" t="s">
        <v>199</v>
      </c>
      <c r="G854" s="725">
        <v>0</v>
      </c>
      <c r="H854" s="725">
        <v>0</v>
      </c>
      <c r="I854" s="725">
        <v>2</v>
      </c>
      <c r="J854" s="703">
        <v>7</v>
      </c>
      <c r="K854" s="703">
        <v>1</v>
      </c>
      <c r="L854" s="703">
        <v>15</v>
      </c>
      <c r="M854" s="726">
        <v>16897.439999999999</v>
      </c>
      <c r="N854" s="707">
        <f t="shared" si="18"/>
        <v>253461.59999999998</v>
      </c>
      <c r="O854" s="708">
        <v>15</v>
      </c>
      <c r="P854" s="708"/>
      <c r="Q854" s="708"/>
      <c r="R854" s="708"/>
      <c r="S854" s="708"/>
      <c r="T854" s="708"/>
      <c r="U854" s="657"/>
    </row>
    <row r="855" spans="1:21" s="709" customFormat="1" ht="22.5" customHeight="1">
      <c r="A855" s="703">
        <v>805</v>
      </c>
      <c r="B855" s="686"/>
      <c r="C855" s="745" t="s">
        <v>2768</v>
      </c>
      <c r="D855" s="703" t="s">
        <v>971</v>
      </c>
      <c r="E855" s="703">
        <v>6</v>
      </c>
      <c r="F855" s="703" t="s">
        <v>199</v>
      </c>
      <c r="G855" s="725">
        <v>0</v>
      </c>
      <c r="H855" s="725">
        <v>0</v>
      </c>
      <c r="I855" s="725">
        <v>2</v>
      </c>
      <c r="J855" s="703">
        <v>5</v>
      </c>
      <c r="K855" s="703">
        <v>1</v>
      </c>
      <c r="L855" s="703">
        <v>20</v>
      </c>
      <c r="M855" s="726">
        <v>14127.21</v>
      </c>
      <c r="N855" s="707">
        <f t="shared" si="18"/>
        <v>282544.19999999995</v>
      </c>
      <c r="O855" s="708">
        <v>10</v>
      </c>
      <c r="P855" s="708"/>
      <c r="Q855" s="708">
        <v>10</v>
      </c>
      <c r="R855" s="708"/>
      <c r="S855" s="708"/>
      <c r="T855" s="708"/>
      <c r="U855" s="657"/>
    </row>
    <row r="856" spans="1:21" s="709" customFormat="1" ht="22.5" customHeight="1">
      <c r="A856" s="703">
        <v>806</v>
      </c>
      <c r="B856" s="686"/>
      <c r="C856" s="745" t="s">
        <v>2769</v>
      </c>
      <c r="D856" s="703" t="s">
        <v>411</v>
      </c>
      <c r="E856" s="703">
        <v>12</v>
      </c>
      <c r="F856" s="703" t="s">
        <v>199</v>
      </c>
      <c r="G856" s="725">
        <v>0</v>
      </c>
      <c r="H856" s="725">
        <v>0</v>
      </c>
      <c r="I856" s="725">
        <v>2</v>
      </c>
      <c r="J856" s="703">
        <v>5</v>
      </c>
      <c r="K856" s="703">
        <v>1</v>
      </c>
      <c r="L856" s="703">
        <v>5</v>
      </c>
      <c r="M856" s="726">
        <v>3145.8</v>
      </c>
      <c r="N856" s="707">
        <f t="shared" si="18"/>
        <v>15729</v>
      </c>
      <c r="O856" s="708"/>
      <c r="P856" s="708">
        <v>3</v>
      </c>
      <c r="Q856" s="708"/>
      <c r="R856" s="708">
        <v>2</v>
      </c>
      <c r="S856" s="708"/>
      <c r="T856" s="708"/>
      <c r="U856" s="657"/>
    </row>
    <row r="857" spans="1:21" s="709" customFormat="1" ht="22.5" customHeight="1">
      <c r="A857" s="703">
        <v>807</v>
      </c>
      <c r="B857" s="686"/>
      <c r="C857" s="745" t="s">
        <v>2770</v>
      </c>
      <c r="D857" s="746" t="s">
        <v>411</v>
      </c>
      <c r="E857" s="747">
        <v>12</v>
      </c>
      <c r="F857" s="703" t="s">
        <v>199</v>
      </c>
      <c r="G857" s="725">
        <v>0</v>
      </c>
      <c r="H857" s="725">
        <v>0</v>
      </c>
      <c r="I857" s="725">
        <v>2</v>
      </c>
      <c r="J857" s="703">
        <v>7</v>
      </c>
      <c r="K857" s="703">
        <v>1</v>
      </c>
      <c r="L857" s="703">
        <v>5</v>
      </c>
      <c r="M857" s="726">
        <v>2568</v>
      </c>
      <c r="N857" s="707">
        <f t="shared" si="18"/>
        <v>12840</v>
      </c>
      <c r="O857" s="708"/>
      <c r="P857" s="708">
        <v>3</v>
      </c>
      <c r="Q857" s="708"/>
      <c r="R857" s="708">
        <v>2</v>
      </c>
      <c r="S857" s="708"/>
      <c r="T857" s="708"/>
      <c r="U857" s="657"/>
    </row>
    <row r="858" spans="1:21" s="702" customFormat="1" ht="22.5" customHeight="1">
      <c r="A858" s="694"/>
      <c r="B858" s="695"/>
      <c r="C858" s="696" t="s">
        <v>2771</v>
      </c>
      <c r="D858" s="696"/>
      <c r="E858" s="696"/>
      <c r="F858" s="696"/>
      <c r="G858" s="696"/>
      <c r="H858" s="696"/>
      <c r="I858" s="696"/>
      <c r="J858" s="695"/>
      <c r="K858" s="696"/>
      <c r="L858" s="696"/>
      <c r="M858" s="697"/>
      <c r="N858" s="712">
        <f t="shared" si="18"/>
        <v>0</v>
      </c>
      <c r="O858" s="696"/>
      <c r="P858" s="713"/>
      <c r="Q858" s="713"/>
      <c r="R858" s="713"/>
      <c r="S858" s="713"/>
      <c r="T858" s="713"/>
      <c r="U858" s="714"/>
    </row>
    <row r="859" spans="1:21" s="709" customFormat="1" ht="22.5" customHeight="1">
      <c r="A859" s="703">
        <v>808</v>
      </c>
      <c r="B859" s="686"/>
      <c r="C859" s="704" t="s">
        <v>2772</v>
      </c>
      <c r="D859" s="684" t="s">
        <v>34</v>
      </c>
      <c r="E859" s="684">
        <v>1</v>
      </c>
      <c r="F859" s="684" t="s">
        <v>34</v>
      </c>
      <c r="G859" s="684">
        <v>0</v>
      </c>
      <c r="H859" s="684">
        <v>0</v>
      </c>
      <c r="I859" s="705"/>
      <c r="J859" s="684"/>
      <c r="K859" s="684"/>
      <c r="L859" s="684">
        <v>2</v>
      </c>
      <c r="M859" s="715">
        <v>7000</v>
      </c>
      <c r="N859" s="707">
        <f t="shared" si="18"/>
        <v>14000</v>
      </c>
      <c r="O859" s="684">
        <v>2</v>
      </c>
      <c r="P859" s="708"/>
      <c r="Q859" s="708"/>
      <c r="R859" s="708"/>
      <c r="S859" s="708"/>
      <c r="T859" s="708"/>
      <c r="U859" s="657"/>
    </row>
    <row r="860" spans="1:21" s="709" customFormat="1" ht="22.5" customHeight="1">
      <c r="A860" s="703">
        <v>809</v>
      </c>
      <c r="B860" s="686"/>
      <c r="C860" s="704" t="s">
        <v>2773</v>
      </c>
      <c r="D860" s="684" t="s">
        <v>34</v>
      </c>
      <c r="E860" s="684">
        <v>1</v>
      </c>
      <c r="F860" s="684" t="s">
        <v>34</v>
      </c>
      <c r="G860" s="684">
        <v>0</v>
      </c>
      <c r="H860" s="684">
        <v>0</v>
      </c>
      <c r="I860" s="684"/>
      <c r="J860" s="684"/>
      <c r="K860" s="684"/>
      <c r="L860" s="684">
        <v>8</v>
      </c>
      <c r="M860" s="715">
        <v>7000</v>
      </c>
      <c r="N860" s="707">
        <f t="shared" si="18"/>
        <v>56000</v>
      </c>
      <c r="O860" s="684">
        <v>8</v>
      </c>
      <c r="P860" s="708"/>
      <c r="Q860" s="708"/>
      <c r="R860" s="708"/>
      <c r="S860" s="708"/>
      <c r="T860" s="708"/>
      <c r="U860" s="657"/>
    </row>
    <row r="861" spans="1:21" s="709" customFormat="1" ht="22.5" customHeight="1">
      <c r="A861" s="703">
        <v>810</v>
      </c>
      <c r="B861" s="686"/>
      <c r="C861" s="704" t="s">
        <v>2774</v>
      </c>
      <c r="D861" s="684" t="s">
        <v>34</v>
      </c>
      <c r="E861" s="684">
        <v>12</v>
      </c>
      <c r="F861" s="684" t="s">
        <v>199</v>
      </c>
      <c r="G861" s="684">
        <v>0</v>
      </c>
      <c r="H861" s="684">
        <v>0</v>
      </c>
      <c r="I861" s="705"/>
      <c r="J861" s="684"/>
      <c r="K861" s="684"/>
      <c r="L861" s="684">
        <v>10</v>
      </c>
      <c r="M861" s="715">
        <v>16050</v>
      </c>
      <c r="N861" s="707">
        <f t="shared" si="18"/>
        <v>160500</v>
      </c>
      <c r="O861" s="684">
        <v>10</v>
      </c>
      <c r="P861" s="708"/>
      <c r="Q861" s="708"/>
      <c r="R861" s="708"/>
      <c r="S861" s="708"/>
      <c r="T861" s="708"/>
      <c r="U861" s="657"/>
    </row>
    <row r="862" spans="1:21" s="709" customFormat="1" ht="22.5" customHeight="1">
      <c r="A862" s="703">
        <v>811</v>
      </c>
      <c r="B862" s="686"/>
      <c r="C862" s="704" t="s">
        <v>2775</v>
      </c>
      <c r="D862" s="684" t="s">
        <v>34</v>
      </c>
      <c r="E862" s="684">
        <v>12</v>
      </c>
      <c r="F862" s="684" t="s">
        <v>199</v>
      </c>
      <c r="G862" s="684">
        <v>0</v>
      </c>
      <c r="H862" s="684">
        <v>0</v>
      </c>
      <c r="I862" s="705"/>
      <c r="J862" s="684"/>
      <c r="K862" s="684"/>
      <c r="L862" s="684">
        <v>10</v>
      </c>
      <c r="M862" s="715">
        <v>18190</v>
      </c>
      <c r="N862" s="707">
        <f t="shared" si="18"/>
        <v>181900</v>
      </c>
      <c r="O862" s="684">
        <v>10</v>
      </c>
      <c r="P862" s="708"/>
      <c r="Q862" s="708"/>
      <c r="R862" s="708"/>
      <c r="S862" s="708"/>
      <c r="T862" s="708"/>
      <c r="U862" s="657"/>
    </row>
    <row r="863" spans="1:21" s="709" customFormat="1" ht="22.5" customHeight="1">
      <c r="A863" s="703">
        <v>812</v>
      </c>
      <c r="B863" s="686"/>
      <c r="C863" s="704" t="s">
        <v>2776</v>
      </c>
      <c r="D863" s="684" t="s">
        <v>34</v>
      </c>
      <c r="E863" s="684">
        <v>12</v>
      </c>
      <c r="F863" s="684" t="s">
        <v>199</v>
      </c>
      <c r="G863" s="684">
        <v>0</v>
      </c>
      <c r="H863" s="684">
        <v>0</v>
      </c>
      <c r="I863" s="705"/>
      <c r="J863" s="684"/>
      <c r="K863" s="684"/>
      <c r="L863" s="684">
        <v>2</v>
      </c>
      <c r="M863" s="715">
        <v>19260</v>
      </c>
      <c r="N863" s="707">
        <f t="shared" si="18"/>
        <v>38520</v>
      </c>
      <c r="O863" s="684">
        <v>2</v>
      </c>
      <c r="P863" s="708"/>
      <c r="Q863" s="708"/>
      <c r="R863" s="708"/>
      <c r="S863" s="708"/>
      <c r="T863" s="708"/>
      <c r="U863" s="657"/>
    </row>
    <row r="864" spans="1:21" s="709" customFormat="1" ht="22.5" customHeight="1">
      <c r="A864" s="703">
        <v>813</v>
      </c>
      <c r="B864" s="686"/>
      <c r="C864" s="704" t="s">
        <v>2777</v>
      </c>
      <c r="D864" s="684" t="s">
        <v>199</v>
      </c>
      <c r="E864" s="684">
        <v>1</v>
      </c>
      <c r="F864" s="684" t="s">
        <v>199</v>
      </c>
      <c r="G864" s="684">
        <v>0</v>
      </c>
      <c r="H864" s="684">
        <v>0</v>
      </c>
      <c r="I864" s="705"/>
      <c r="J864" s="684"/>
      <c r="K864" s="684"/>
      <c r="L864" s="684">
        <v>90</v>
      </c>
      <c r="M864" s="715">
        <v>1200</v>
      </c>
      <c r="N864" s="707">
        <f t="shared" si="18"/>
        <v>108000</v>
      </c>
      <c r="O864" s="684">
        <v>50</v>
      </c>
      <c r="P864" s="708"/>
      <c r="Q864" s="708">
        <v>40</v>
      </c>
      <c r="R864" s="708"/>
      <c r="S864" s="708"/>
      <c r="T864" s="708"/>
      <c r="U864" s="657"/>
    </row>
    <row r="865" spans="1:21" s="709" customFormat="1" ht="22.5" customHeight="1">
      <c r="A865" s="703">
        <v>814</v>
      </c>
      <c r="B865" s="686"/>
      <c r="C865" s="704" t="s">
        <v>2778</v>
      </c>
      <c r="D865" s="684" t="s">
        <v>199</v>
      </c>
      <c r="E865" s="684">
        <v>1</v>
      </c>
      <c r="F865" s="684" t="s">
        <v>199</v>
      </c>
      <c r="G865" s="684">
        <v>0</v>
      </c>
      <c r="H865" s="684">
        <v>0</v>
      </c>
      <c r="I865" s="705"/>
      <c r="J865" s="684"/>
      <c r="K865" s="684"/>
      <c r="L865" s="684">
        <v>200</v>
      </c>
      <c r="M865" s="715">
        <v>128.4</v>
      </c>
      <c r="N865" s="707">
        <f t="shared" si="18"/>
        <v>25680</v>
      </c>
      <c r="O865" s="684">
        <v>100</v>
      </c>
      <c r="P865" s="708"/>
      <c r="Q865" s="708">
        <v>100</v>
      </c>
      <c r="R865" s="708"/>
      <c r="S865" s="708"/>
      <c r="T865" s="708"/>
      <c r="U865" s="657"/>
    </row>
    <row r="866" spans="1:21" s="709" customFormat="1" ht="22.5" customHeight="1">
      <c r="A866" s="703">
        <v>815</v>
      </c>
      <c r="B866" s="686"/>
      <c r="C866" s="704" t="s">
        <v>3987</v>
      </c>
      <c r="D866" s="684" t="s">
        <v>199</v>
      </c>
      <c r="E866" s="684">
        <v>1</v>
      </c>
      <c r="F866" s="684" t="s">
        <v>199</v>
      </c>
      <c r="G866" s="684">
        <v>0</v>
      </c>
      <c r="H866" s="684">
        <v>0</v>
      </c>
      <c r="I866" s="705"/>
      <c r="J866" s="684"/>
      <c r="K866" s="684"/>
      <c r="L866" s="684">
        <v>2</v>
      </c>
      <c r="M866" s="715">
        <v>2700</v>
      </c>
      <c r="N866" s="707">
        <f t="shared" si="18"/>
        <v>5400</v>
      </c>
      <c r="O866" s="684">
        <v>2</v>
      </c>
      <c r="P866" s="708"/>
      <c r="Q866" s="708"/>
      <c r="R866" s="708"/>
      <c r="S866" s="708"/>
      <c r="T866" s="708"/>
      <c r="U866" s="657"/>
    </row>
    <row r="867" spans="1:21" s="709" customFormat="1" ht="22.5" customHeight="1">
      <c r="A867" s="703">
        <v>816</v>
      </c>
      <c r="B867" s="686"/>
      <c r="C867" s="748" t="s">
        <v>2779</v>
      </c>
      <c r="D867" s="684" t="s">
        <v>199</v>
      </c>
      <c r="E867" s="684">
        <v>1</v>
      </c>
      <c r="F867" s="684" t="s">
        <v>199</v>
      </c>
      <c r="G867" s="684">
        <v>0</v>
      </c>
      <c r="H867" s="684">
        <v>0</v>
      </c>
      <c r="I867" s="705">
        <v>20</v>
      </c>
      <c r="J867" s="684">
        <v>90</v>
      </c>
      <c r="K867" s="684">
        <v>20</v>
      </c>
      <c r="L867" s="684">
        <v>150</v>
      </c>
      <c r="M867" s="722">
        <v>321</v>
      </c>
      <c r="N867" s="707">
        <f t="shared" si="18"/>
        <v>48150</v>
      </c>
      <c r="O867" s="684">
        <v>50</v>
      </c>
      <c r="P867" s="708">
        <v>50</v>
      </c>
      <c r="Q867" s="708">
        <v>50</v>
      </c>
      <c r="R867" s="708"/>
      <c r="S867" s="708"/>
      <c r="T867" s="708"/>
      <c r="U867" s="657"/>
    </row>
    <row r="868" spans="1:21" s="709" customFormat="1" ht="22.5" customHeight="1">
      <c r="A868" s="703">
        <v>817</v>
      </c>
      <c r="B868" s="686"/>
      <c r="C868" s="704" t="s">
        <v>2780</v>
      </c>
      <c r="D868" s="684" t="s">
        <v>34</v>
      </c>
      <c r="E868" s="684">
        <v>1</v>
      </c>
      <c r="F868" s="684" t="s">
        <v>34</v>
      </c>
      <c r="G868" s="684">
        <v>0</v>
      </c>
      <c r="H868" s="684">
        <v>0</v>
      </c>
      <c r="I868" s="705">
        <v>20</v>
      </c>
      <c r="J868" s="684">
        <v>40</v>
      </c>
      <c r="K868" s="684">
        <v>10</v>
      </c>
      <c r="L868" s="684">
        <v>40</v>
      </c>
      <c r="M868" s="722">
        <v>100</v>
      </c>
      <c r="N868" s="707">
        <f t="shared" si="18"/>
        <v>4000</v>
      </c>
      <c r="O868" s="684">
        <v>40</v>
      </c>
      <c r="P868" s="708"/>
      <c r="Q868" s="708"/>
      <c r="R868" s="708"/>
      <c r="S868" s="708"/>
      <c r="T868" s="708"/>
      <c r="U868" s="657"/>
    </row>
    <row r="869" spans="1:21" s="709" customFormat="1" ht="22.5" customHeight="1">
      <c r="A869" s="703">
        <v>818</v>
      </c>
      <c r="B869" s="686"/>
      <c r="C869" s="704" t="s">
        <v>2781</v>
      </c>
      <c r="D869" s="684" t="s">
        <v>34</v>
      </c>
      <c r="E869" s="684">
        <v>1</v>
      </c>
      <c r="F869" s="684" t="s">
        <v>34</v>
      </c>
      <c r="G869" s="684">
        <v>0</v>
      </c>
      <c r="H869" s="684">
        <v>0</v>
      </c>
      <c r="I869" s="705">
        <v>20</v>
      </c>
      <c r="J869" s="684">
        <v>120</v>
      </c>
      <c r="K869" s="684">
        <v>20</v>
      </c>
      <c r="L869" s="684">
        <v>100</v>
      </c>
      <c r="M869" s="722">
        <v>120</v>
      </c>
      <c r="N869" s="707">
        <f t="shared" si="18"/>
        <v>12000</v>
      </c>
      <c r="O869" s="684">
        <v>50</v>
      </c>
      <c r="P869" s="708"/>
      <c r="Q869" s="708">
        <v>50</v>
      </c>
      <c r="R869" s="708"/>
      <c r="S869" s="708"/>
      <c r="T869" s="708"/>
      <c r="U869" s="657"/>
    </row>
    <row r="870" spans="1:21" s="709" customFormat="1" ht="22.5" customHeight="1">
      <c r="A870" s="703">
        <v>819</v>
      </c>
      <c r="B870" s="686"/>
      <c r="C870" s="704" t="s">
        <v>2782</v>
      </c>
      <c r="D870" s="684" t="s">
        <v>34</v>
      </c>
      <c r="E870" s="684">
        <v>1</v>
      </c>
      <c r="F870" s="684" t="s">
        <v>34</v>
      </c>
      <c r="G870" s="684">
        <v>0</v>
      </c>
      <c r="H870" s="684">
        <v>0</v>
      </c>
      <c r="I870" s="705"/>
      <c r="J870" s="684"/>
      <c r="K870" s="684"/>
      <c r="L870" s="684">
        <v>4</v>
      </c>
      <c r="M870" s="715">
        <v>25000</v>
      </c>
      <c r="N870" s="707">
        <f t="shared" si="18"/>
        <v>100000</v>
      </c>
      <c r="O870" s="684">
        <v>4</v>
      </c>
      <c r="P870" s="708"/>
      <c r="Q870" s="708"/>
      <c r="R870" s="708"/>
      <c r="S870" s="708"/>
      <c r="T870" s="708"/>
      <c r="U870" s="657"/>
    </row>
    <row r="871" spans="1:21" s="709" customFormat="1" ht="22.5" customHeight="1">
      <c r="A871" s="703">
        <v>820</v>
      </c>
      <c r="B871" s="686"/>
      <c r="C871" s="704" t="s">
        <v>2783</v>
      </c>
      <c r="D871" s="684" t="s">
        <v>199</v>
      </c>
      <c r="E871" s="684">
        <v>1</v>
      </c>
      <c r="F871" s="684" t="s">
        <v>199</v>
      </c>
      <c r="G871" s="684">
        <v>0</v>
      </c>
      <c r="H871" s="684">
        <v>0</v>
      </c>
      <c r="I871" s="705"/>
      <c r="J871" s="684"/>
      <c r="K871" s="684"/>
      <c r="L871" s="684">
        <v>25</v>
      </c>
      <c r="M871" s="715">
        <v>9095</v>
      </c>
      <c r="N871" s="707">
        <f t="shared" si="18"/>
        <v>227375</v>
      </c>
      <c r="O871" s="721">
        <v>25</v>
      </c>
      <c r="P871" s="708"/>
      <c r="Q871" s="708"/>
      <c r="R871" s="708"/>
      <c r="S871" s="708"/>
      <c r="T871" s="708"/>
      <c r="U871" s="657"/>
    </row>
    <row r="872" spans="1:21" s="709" customFormat="1" ht="22.5" customHeight="1">
      <c r="A872" s="703">
        <v>821</v>
      </c>
      <c r="B872" s="686"/>
      <c r="C872" s="704" t="s">
        <v>2784</v>
      </c>
      <c r="D872" s="684" t="s">
        <v>199</v>
      </c>
      <c r="E872" s="684">
        <v>1</v>
      </c>
      <c r="F872" s="684" t="s">
        <v>199</v>
      </c>
      <c r="G872" s="684">
        <v>0</v>
      </c>
      <c r="H872" s="684">
        <v>0</v>
      </c>
      <c r="I872" s="705"/>
      <c r="J872" s="684"/>
      <c r="K872" s="684"/>
      <c r="L872" s="684">
        <v>25</v>
      </c>
      <c r="M872" s="715">
        <v>9095</v>
      </c>
      <c r="N872" s="707">
        <f t="shared" si="18"/>
        <v>227375</v>
      </c>
      <c r="O872" s="721">
        <v>25</v>
      </c>
      <c r="P872" s="708"/>
      <c r="Q872" s="708"/>
      <c r="R872" s="708"/>
      <c r="S872" s="708"/>
      <c r="T872" s="708"/>
      <c r="U872" s="657"/>
    </row>
    <row r="873" spans="1:21" s="709" customFormat="1" ht="22.5" customHeight="1">
      <c r="A873" s="703">
        <v>822</v>
      </c>
      <c r="B873" s="686"/>
      <c r="C873" s="704" t="s">
        <v>2785</v>
      </c>
      <c r="D873" s="684" t="s">
        <v>199</v>
      </c>
      <c r="E873" s="684">
        <v>1</v>
      </c>
      <c r="F873" s="684" t="s">
        <v>199</v>
      </c>
      <c r="G873" s="684">
        <v>0</v>
      </c>
      <c r="H873" s="684">
        <v>0</v>
      </c>
      <c r="I873" s="705"/>
      <c r="J873" s="684"/>
      <c r="K873" s="684"/>
      <c r="L873" s="684">
        <v>25</v>
      </c>
      <c r="M873" s="715">
        <v>9095</v>
      </c>
      <c r="N873" s="707">
        <f t="shared" si="18"/>
        <v>227375</v>
      </c>
      <c r="O873" s="721">
        <v>25</v>
      </c>
      <c r="P873" s="708"/>
      <c r="Q873" s="708"/>
      <c r="R873" s="708"/>
      <c r="S873" s="708"/>
      <c r="T873" s="708"/>
      <c r="U873" s="657"/>
    </row>
    <row r="874" spans="1:21" s="709" customFormat="1" ht="22.5" customHeight="1">
      <c r="A874" s="703">
        <v>823</v>
      </c>
      <c r="B874" s="686"/>
      <c r="C874" s="704" t="s">
        <v>2786</v>
      </c>
      <c r="D874" s="684" t="s">
        <v>199</v>
      </c>
      <c r="E874" s="684">
        <v>1</v>
      </c>
      <c r="F874" s="684" t="s">
        <v>199</v>
      </c>
      <c r="G874" s="684">
        <v>0</v>
      </c>
      <c r="H874" s="684">
        <v>0</v>
      </c>
      <c r="I874" s="705"/>
      <c r="J874" s="684"/>
      <c r="K874" s="684"/>
      <c r="L874" s="684">
        <v>25</v>
      </c>
      <c r="M874" s="715">
        <v>9095</v>
      </c>
      <c r="N874" s="707">
        <f t="shared" si="18"/>
        <v>227375</v>
      </c>
      <c r="O874" s="721">
        <v>25</v>
      </c>
      <c r="P874" s="708"/>
      <c r="Q874" s="708"/>
      <c r="R874" s="708"/>
      <c r="S874" s="708"/>
      <c r="T874" s="708"/>
      <c r="U874" s="657"/>
    </row>
    <row r="875" spans="1:21" s="709" customFormat="1" ht="22.5" customHeight="1">
      <c r="A875" s="703">
        <v>824</v>
      </c>
      <c r="B875" s="686"/>
      <c r="C875" s="704" t="s">
        <v>2787</v>
      </c>
      <c r="D875" s="684" t="s">
        <v>199</v>
      </c>
      <c r="E875" s="684">
        <v>1</v>
      </c>
      <c r="F875" s="684" t="s">
        <v>199</v>
      </c>
      <c r="G875" s="684">
        <v>0</v>
      </c>
      <c r="H875" s="684">
        <v>0</v>
      </c>
      <c r="I875" s="705"/>
      <c r="J875" s="684"/>
      <c r="K875" s="684"/>
      <c r="L875" s="684">
        <v>10</v>
      </c>
      <c r="M875" s="715">
        <v>9095</v>
      </c>
      <c r="N875" s="707">
        <f t="shared" si="18"/>
        <v>90950</v>
      </c>
      <c r="O875" s="721">
        <v>10</v>
      </c>
      <c r="P875" s="708"/>
      <c r="Q875" s="708"/>
      <c r="R875" s="708"/>
      <c r="S875" s="708"/>
      <c r="T875" s="708"/>
      <c r="U875" s="657"/>
    </row>
    <row r="876" spans="1:21" s="709" customFormat="1" ht="22.5" customHeight="1">
      <c r="A876" s="703">
        <v>825</v>
      </c>
      <c r="B876" s="686"/>
      <c r="C876" s="704" t="s">
        <v>2788</v>
      </c>
      <c r="D876" s="684" t="s">
        <v>199</v>
      </c>
      <c r="E876" s="684">
        <v>1</v>
      </c>
      <c r="F876" s="684" t="s">
        <v>199</v>
      </c>
      <c r="G876" s="684">
        <v>0</v>
      </c>
      <c r="H876" s="684">
        <v>0</v>
      </c>
      <c r="I876" s="705"/>
      <c r="J876" s="684"/>
      <c r="K876" s="684"/>
      <c r="L876" s="684">
        <v>10</v>
      </c>
      <c r="M876" s="715">
        <v>9095</v>
      </c>
      <c r="N876" s="707">
        <f t="shared" si="18"/>
        <v>90950</v>
      </c>
      <c r="O876" s="721">
        <v>10</v>
      </c>
      <c r="P876" s="708"/>
      <c r="Q876" s="708"/>
      <c r="R876" s="708"/>
      <c r="S876" s="708"/>
      <c r="T876" s="708"/>
      <c r="U876" s="657"/>
    </row>
    <row r="877" spans="1:21" s="709" customFormat="1" ht="22.5" customHeight="1">
      <c r="A877" s="703">
        <v>826</v>
      </c>
      <c r="B877" s="686"/>
      <c r="C877" s="704" t="s">
        <v>2789</v>
      </c>
      <c r="D877" s="684" t="s">
        <v>199</v>
      </c>
      <c r="E877" s="684">
        <v>1</v>
      </c>
      <c r="F877" s="684" t="s">
        <v>199</v>
      </c>
      <c r="G877" s="684">
        <v>0</v>
      </c>
      <c r="H877" s="684">
        <v>0</v>
      </c>
      <c r="I877" s="705"/>
      <c r="J877" s="684"/>
      <c r="K877" s="684"/>
      <c r="L877" s="684">
        <v>3</v>
      </c>
      <c r="M877" s="715">
        <v>10593</v>
      </c>
      <c r="N877" s="707">
        <f t="shared" si="18"/>
        <v>31779</v>
      </c>
      <c r="O877" s="684">
        <v>3</v>
      </c>
      <c r="P877" s="708"/>
      <c r="Q877" s="708"/>
      <c r="R877" s="708"/>
      <c r="S877" s="708"/>
      <c r="T877" s="708"/>
      <c r="U877" s="657"/>
    </row>
    <row r="878" spans="1:21" s="709" customFormat="1" ht="22.5" customHeight="1">
      <c r="A878" s="703">
        <v>827</v>
      </c>
      <c r="B878" s="686"/>
      <c r="C878" s="704" t="s">
        <v>2790</v>
      </c>
      <c r="D878" s="684" t="s">
        <v>100</v>
      </c>
      <c r="E878" s="684">
        <v>1</v>
      </c>
      <c r="F878" s="684" t="s">
        <v>100</v>
      </c>
      <c r="G878" s="684">
        <v>0</v>
      </c>
      <c r="H878" s="684">
        <v>0</v>
      </c>
      <c r="I878" s="705"/>
      <c r="J878" s="684"/>
      <c r="K878" s="684"/>
      <c r="L878" s="684">
        <v>20</v>
      </c>
      <c r="M878" s="715">
        <v>13500</v>
      </c>
      <c r="N878" s="707">
        <f t="shared" si="18"/>
        <v>270000</v>
      </c>
      <c r="O878" s="684">
        <v>20</v>
      </c>
      <c r="P878" s="708"/>
      <c r="Q878" s="708"/>
      <c r="R878" s="708"/>
      <c r="S878" s="708"/>
      <c r="T878" s="708"/>
      <c r="U878" s="657"/>
    </row>
    <row r="879" spans="1:21" s="709" customFormat="1" ht="22.5" customHeight="1">
      <c r="A879" s="703">
        <v>828</v>
      </c>
      <c r="B879" s="686"/>
      <c r="C879" s="704" t="s">
        <v>2791</v>
      </c>
      <c r="D879" s="684" t="s">
        <v>100</v>
      </c>
      <c r="E879" s="684">
        <v>1</v>
      </c>
      <c r="F879" s="684" t="s">
        <v>100</v>
      </c>
      <c r="G879" s="684">
        <v>0</v>
      </c>
      <c r="H879" s="684">
        <v>0</v>
      </c>
      <c r="I879" s="705"/>
      <c r="J879" s="684"/>
      <c r="K879" s="684"/>
      <c r="L879" s="684">
        <v>8</v>
      </c>
      <c r="M879" s="715">
        <v>13500</v>
      </c>
      <c r="N879" s="707">
        <f t="shared" si="18"/>
        <v>108000</v>
      </c>
      <c r="O879" s="684">
        <v>8</v>
      </c>
      <c r="P879" s="708"/>
      <c r="Q879" s="708"/>
      <c r="R879" s="708"/>
      <c r="S879" s="708"/>
      <c r="T879" s="708"/>
      <c r="U879" s="657"/>
    </row>
    <row r="880" spans="1:21" s="709" customFormat="1" ht="22.5" customHeight="1">
      <c r="A880" s="703">
        <v>829</v>
      </c>
      <c r="B880" s="686"/>
      <c r="C880" s="704" t="s">
        <v>3988</v>
      </c>
      <c r="D880" s="684" t="s">
        <v>100</v>
      </c>
      <c r="E880" s="684">
        <v>1</v>
      </c>
      <c r="F880" s="684" t="s">
        <v>100</v>
      </c>
      <c r="G880" s="684"/>
      <c r="H880" s="684"/>
      <c r="I880" s="705"/>
      <c r="J880" s="684"/>
      <c r="K880" s="684"/>
      <c r="L880" s="684">
        <v>6</v>
      </c>
      <c r="M880" s="715">
        <v>13500</v>
      </c>
      <c r="N880" s="707">
        <f t="shared" si="18"/>
        <v>81000</v>
      </c>
      <c r="O880" s="684">
        <v>6</v>
      </c>
      <c r="P880" s="708"/>
      <c r="Q880" s="708"/>
      <c r="R880" s="708"/>
      <c r="S880" s="708"/>
      <c r="T880" s="708"/>
      <c r="U880" s="657"/>
    </row>
    <row r="881" spans="1:21" s="709" customFormat="1" ht="22.5" customHeight="1">
      <c r="A881" s="703">
        <v>830</v>
      </c>
      <c r="B881" s="686"/>
      <c r="C881" s="704" t="s">
        <v>2792</v>
      </c>
      <c r="D881" s="684" t="s">
        <v>2793</v>
      </c>
      <c r="E881" s="684">
        <v>1</v>
      </c>
      <c r="F881" s="684" t="s">
        <v>2793</v>
      </c>
      <c r="G881" s="684">
        <v>0</v>
      </c>
      <c r="H881" s="684">
        <v>0</v>
      </c>
      <c r="I881" s="705"/>
      <c r="J881" s="684"/>
      <c r="K881" s="684"/>
      <c r="L881" s="684">
        <v>10</v>
      </c>
      <c r="M881" s="715">
        <v>3500</v>
      </c>
      <c r="N881" s="707">
        <f t="shared" si="18"/>
        <v>35000</v>
      </c>
      <c r="O881" s="684">
        <v>10</v>
      </c>
      <c r="P881" s="708"/>
      <c r="Q881" s="708"/>
      <c r="R881" s="708"/>
      <c r="S881" s="708"/>
      <c r="T881" s="708"/>
      <c r="U881" s="657"/>
    </row>
    <row r="882" spans="1:21" s="709" customFormat="1" ht="22.5" customHeight="1">
      <c r="A882" s="703">
        <v>831</v>
      </c>
      <c r="B882" s="686"/>
      <c r="C882" s="704" t="s">
        <v>2794</v>
      </c>
      <c r="D882" s="684" t="s">
        <v>100</v>
      </c>
      <c r="E882" s="684">
        <v>1</v>
      </c>
      <c r="F882" s="684" t="s">
        <v>100</v>
      </c>
      <c r="G882" s="684">
        <v>0</v>
      </c>
      <c r="H882" s="684">
        <v>0</v>
      </c>
      <c r="I882" s="705">
        <v>20</v>
      </c>
      <c r="J882" s="684">
        <v>115</v>
      </c>
      <c r="K882" s="684">
        <v>20</v>
      </c>
      <c r="L882" s="684">
        <v>40</v>
      </c>
      <c r="M882" s="722">
        <v>256.8</v>
      </c>
      <c r="N882" s="707">
        <f t="shared" si="18"/>
        <v>10272</v>
      </c>
      <c r="O882" s="684">
        <v>40</v>
      </c>
      <c r="P882" s="708"/>
      <c r="Q882" s="708"/>
      <c r="R882" s="708"/>
      <c r="S882" s="708"/>
      <c r="T882" s="708"/>
      <c r="U882" s="657"/>
    </row>
    <row r="883" spans="1:21" s="709" customFormat="1" ht="22.5" customHeight="1">
      <c r="A883" s="703">
        <v>832</v>
      </c>
      <c r="B883" s="686"/>
      <c r="C883" s="704" t="s">
        <v>2795</v>
      </c>
      <c r="D883" s="684" t="s">
        <v>100</v>
      </c>
      <c r="E883" s="684">
        <v>1</v>
      </c>
      <c r="F883" s="684" t="s">
        <v>100</v>
      </c>
      <c r="G883" s="684">
        <v>0</v>
      </c>
      <c r="H883" s="684">
        <v>0</v>
      </c>
      <c r="I883" s="705">
        <v>20</v>
      </c>
      <c r="J883" s="684">
        <v>115</v>
      </c>
      <c r="K883" s="684">
        <v>20</v>
      </c>
      <c r="L883" s="684">
        <v>40</v>
      </c>
      <c r="M883" s="722">
        <v>256.8</v>
      </c>
      <c r="N883" s="707">
        <f t="shared" si="18"/>
        <v>10272</v>
      </c>
      <c r="O883" s="684">
        <v>40</v>
      </c>
      <c r="P883" s="708"/>
      <c r="Q883" s="708"/>
      <c r="R883" s="708"/>
      <c r="S883" s="708"/>
      <c r="T883" s="708"/>
      <c r="U883" s="657"/>
    </row>
    <row r="884" spans="1:21" s="709" customFormat="1" ht="22.5" customHeight="1">
      <c r="A884" s="703">
        <v>833</v>
      </c>
      <c r="B884" s="686"/>
      <c r="C884" s="704" t="s">
        <v>2796</v>
      </c>
      <c r="D884" s="684" t="s">
        <v>100</v>
      </c>
      <c r="E884" s="684">
        <v>1</v>
      </c>
      <c r="F884" s="684" t="s">
        <v>100</v>
      </c>
      <c r="G884" s="684">
        <v>0</v>
      </c>
      <c r="H884" s="684">
        <v>0</v>
      </c>
      <c r="I884" s="705">
        <v>2</v>
      </c>
      <c r="J884" s="684">
        <v>11</v>
      </c>
      <c r="K884" s="684">
        <v>1</v>
      </c>
      <c r="L884" s="684">
        <v>60</v>
      </c>
      <c r="M884" s="722">
        <v>337.05</v>
      </c>
      <c r="N884" s="707">
        <f t="shared" si="18"/>
        <v>20223</v>
      </c>
      <c r="O884" s="684">
        <v>60</v>
      </c>
      <c r="P884" s="708"/>
      <c r="Q884" s="708"/>
      <c r="R884" s="708"/>
      <c r="S884" s="708"/>
      <c r="T884" s="708"/>
      <c r="U884" s="657"/>
    </row>
    <row r="885" spans="1:21" s="709" customFormat="1" ht="22.5" customHeight="1">
      <c r="A885" s="703">
        <v>834</v>
      </c>
      <c r="B885" s="686"/>
      <c r="C885" s="704" t="s">
        <v>2797</v>
      </c>
      <c r="D885" s="684" t="s">
        <v>100</v>
      </c>
      <c r="E885" s="684">
        <v>1</v>
      </c>
      <c r="F885" s="684" t="s">
        <v>100</v>
      </c>
      <c r="G885" s="684">
        <v>0</v>
      </c>
      <c r="H885" s="684">
        <v>0</v>
      </c>
      <c r="I885" s="705">
        <v>2</v>
      </c>
      <c r="J885" s="684">
        <v>12</v>
      </c>
      <c r="K885" s="684">
        <v>2</v>
      </c>
      <c r="L885" s="684">
        <v>20</v>
      </c>
      <c r="M885" s="722">
        <v>337.05</v>
      </c>
      <c r="N885" s="707">
        <f t="shared" si="18"/>
        <v>6741</v>
      </c>
      <c r="O885" s="684">
        <v>20</v>
      </c>
      <c r="P885" s="708"/>
      <c r="Q885" s="708"/>
      <c r="R885" s="708"/>
      <c r="S885" s="708"/>
      <c r="T885" s="708"/>
      <c r="U885" s="657"/>
    </row>
    <row r="886" spans="1:21" s="709" customFormat="1" ht="22.5" customHeight="1">
      <c r="A886" s="703">
        <v>835</v>
      </c>
      <c r="B886" s="686"/>
      <c r="C886" s="704" t="s">
        <v>2798</v>
      </c>
      <c r="D886" s="684" t="s">
        <v>199</v>
      </c>
      <c r="E886" s="684">
        <v>1</v>
      </c>
      <c r="F886" s="684" t="s">
        <v>199</v>
      </c>
      <c r="G886" s="684">
        <v>0</v>
      </c>
      <c r="H886" s="684">
        <v>0</v>
      </c>
      <c r="I886" s="705"/>
      <c r="J886" s="684"/>
      <c r="K886" s="684"/>
      <c r="L886" s="684">
        <v>6</v>
      </c>
      <c r="M886" s="722">
        <v>2247</v>
      </c>
      <c r="N886" s="707">
        <f t="shared" si="18"/>
        <v>13482</v>
      </c>
      <c r="O886" s="684">
        <v>6</v>
      </c>
      <c r="P886" s="708"/>
      <c r="Q886" s="708"/>
      <c r="R886" s="708"/>
      <c r="S886" s="708"/>
      <c r="T886" s="708"/>
      <c r="U886" s="657"/>
    </row>
    <row r="887" spans="1:21" s="709" customFormat="1" ht="22.5" customHeight="1">
      <c r="A887" s="703">
        <v>836</v>
      </c>
      <c r="B887" s="686"/>
      <c r="C887" s="704" t="s">
        <v>2799</v>
      </c>
      <c r="D887" s="684" t="s">
        <v>199</v>
      </c>
      <c r="E887" s="684">
        <v>1</v>
      </c>
      <c r="F887" s="684" t="s">
        <v>199</v>
      </c>
      <c r="G887" s="684">
        <v>0</v>
      </c>
      <c r="H887" s="684">
        <v>0</v>
      </c>
      <c r="I887" s="705"/>
      <c r="J887" s="684"/>
      <c r="K887" s="684"/>
      <c r="L887" s="684">
        <v>6</v>
      </c>
      <c r="M887" s="722">
        <v>2140</v>
      </c>
      <c r="N887" s="707">
        <f t="shared" si="18"/>
        <v>12840</v>
      </c>
      <c r="O887" s="684">
        <v>6</v>
      </c>
      <c r="P887" s="708"/>
      <c r="Q887" s="708"/>
      <c r="R887" s="708"/>
      <c r="S887" s="708"/>
      <c r="T887" s="708"/>
      <c r="U887" s="657"/>
    </row>
    <row r="888" spans="1:21" s="709" customFormat="1" ht="22.5" customHeight="1">
      <c r="A888" s="703">
        <v>837</v>
      </c>
      <c r="B888" s="686"/>
      <c r="C888" s="704" t="s">
        <v>2800</v>
      </c>
      <c r="D888" s="684" t="s">
        <v>199</v>
      </c>
      <c r="E888" s="684">
        <v>1</v>
      </c>
      <c r="F888" s="684" t="s">
        <v>199</v>
      </c>
      <c r="G888" s="684">
        <v>0</v>
      </c>
      <c r="H888" s="684">
        <v>0</v>
      </c>
      <c r="I888" s="705"/>
      <c r="J888" s="684"/>
      <c r="K888" s="684"/>
      <c r="L888" s="684">
        <v>6</v>
      </c>
      <c r="M888" s="722">
        <v>2675</v>
      </c>
      <c r="N888" s="707">
        <f t="shared" si="18"/>
        <v>16050</v>
      </c>
      <c r="O888" s="684">
        <v>6</v>
      </c>
      <c r="P888" s="708"/>
      <c r="Q888" s="708"/>
      <c r="R888" s="708"/>
      <c r="S888" s="708"/>
      <c r="T888" s="708"/>
      <c r="U888" s="657"/>
    </row>
    <row r="889" spans="1:21" s="709" customFormat="1" ht="22.5" customHeight="1">
      <c r="A889" s="703">
        <v>838</v>
      </c>
      <c r="B889" s="686"/>
      <c r="C889" s="749" t="s">
        <v>2801</v>
      </c>
      <c r="D889" s="750" t="s">
        <v>199</v>
      </c>
      <c r="E889" s="750">
        <v>1</v>
      </c>
      <c r="F889" s="750" t="s">
        <v>199</v>
      </c>
      <c r="G889" s="750">
        <v>95</v>
      </c>
      <c r="H889" s="725"/>
      <c r="I889" s="725"/>
      <c r="J889" s="725"/>
      <c r="K889" s="725"/>
      <c r="L889" s="703">
        <v>150</v>
      </c>
      <c r="M889" s="734">
        <v>1500</v>
      </c>
      <c r="N889" s="707">
        <f t="shared" si="18"/>
        <v>225000</v>
      </c>
      <c r="O889" s="703">
        <v>100</v>
      </c>
      <c r="P889" s="708"/>
      <c r="Q889" s="708">
        <v>50</v>
      </c>
      <c r="R889" s="708"/>
      <c r="S889" s="708"/>
      <c r="T889" s="708"/>
      <c r="U889" s="657"/>
    </row>
    <row r="890" spans="1:21" s="709" customFormat="1" ht="22.5" customHeight="1">
      <c r="A890" s="703">
        <v>839</v>
      </c>
      <c r="B890" s="686"/>
      <c r="C890" s="749" t="s">
        <v>2802</v>
      </c>
      <c r="D890" s="750" t="s">
        <v>199</v>
      </c>
      <c r="E890" s="750">
        <v>1</v>
      </c>
      <c r="F890" s="750" t="s">
        <v>199</v>
      </c>
      <c r="G890" s="750">
        <v>95</v>
      </c>
      <c r="H890" s="725"/>
      <c r="I890" s="725"/>
      <c r="J890" s="725"/>
      <c r="K890" s="725"/>
      <c r="L890" s="703">
        <v>150</v>
      </c>
      <c r="M890" s="734">
        <v>12000</v>
      </c>
      <c r="N890" s="707">
        <f t="shared" si="18"/>
        <v>1800000</v>
      </c>
      <c r="O890" s="703">
        <v>100</v>
      </c>
      <c r="P890" s="708"/>
      <c r="Q890" s="708">
        <v>50</v>
      </c>
      <c r="R890" s="708"/>
      <c r="S890" s="708"/>
      <c r="T890" s="708"/>
      <c r="U890" s="657"/>
    </row>
    <row r="891" spans="1:21" s="709" customFormat="1" ht="22.5" customHeight="1">
      <c r="A891" s="703">
        <v>840</v>
      </c>
      <c r="B891" s="686"/>
      <c r="C891" s="751" t="s">
        <v>2803</v>
      </c>
      <c r="D891" s="752" t="s">
        <v>43</v>
      </c>
      <c r="E891" s="752">
        <v>1</v>
      </c>
      <c r="F891" s="752" t="s">
        <v>43</v>
      </c>
      <c r="G891" s="752">
        <v>95</v>
      </c>
      <c r="H891" s="705"/>
      <c r="I891" s="705"/>
      <c r="J891" s="705"/>
      <c r="K891" s="705"/>
      <c r="L891" s="684">
        <v>150</v>
      </c>
      <c r="M891" s="753">
        <v>3300</v>
      </c>
      <c r="N891" s="707">
        <f t="shared" si="18"/>
        <v>495000</v>
      </c>
      <c r="O891" s="703">
        <v>100</v>
      </c>
      <c r="P891" s="708"/>
      <c r="Q891" s="708">
        <v>50</v>
      </c>
      <c r="R891" s="708"/>
      <c r="S891" s="708"/>
      <c r="T891" s="708"/>
      <c r="U891" s="657"/>
    </row>
    <row r="892" spans="1:21" s="709" customFormat="1" ht="22.5" customHeight="1">
      <c r="A892" s="703">
        <v>841</v>
      </c>
      <c r="B892" s="686"/>
      <c r="C892" s="751" t="s">
        <v>2804</v>
      </c>
      <c r="D892" s="752" t="s">
        <v>43</v>
      </c>
      <c r="E892" s="752">
        <v>1</v>
      </c>
      <c r="F892" s="752" t="s">
        <v>43</v>
      </c>
      <c r="G892" s="752">
        <v>95</v>
      </c>
      <c r="H892" s="705"/>
      <c r="I892" s="705"/>
      <c r="J892" s="705"/>
      <c r="K892" s="705"/>
      <c r="L892" s="684">
        <v>150</v>
      </c>
      <c r="M892" s="753">
        <v>3300</v>
      </c>
      <c r="N892" s="707">
        <f t="shared" si="18"/>
        <v>495000</v>
      </c>
      <c r="O892" s="703">
        <v>100</v>
      </c>
      <c r="P892" s="708"/>
      <c r="Q892" s="708">
        <v>50</v>
      </c>
      <c r="R892" s="708"/>
      <c r="S892" s="708"/>
      <c r="T892" s="708"/>
      <c r="U892" s="657"/>
    </row>
    <row r="893" spans="1:21" s="709" customFormat="1" ht="22.5" customHeight="1">
      <c r="A893" s="703">
        <v>842</v>
      </c>
      <c r="B893" s="686"/>
      <c r="C893" s="751" t="s">
        <v>2805</v>
      </c>
      <c r="D893" s="752" t="s">
        <v>199</v>
      </c>
      <c r="E893" s="752">
        <v>1</v>
      </c>
      <c r="F893" s="752" t="s">
        <v>199</v>
      </c>
      <c r="G893" s="752">
        <v>95</v>
      </c>
      <c r="H893" s="705"/>
      <c r="I893" s="705"/>
      <c r="J893" s="705"/>
      <c r="K893" s="705"/>
      <c r="L893" s="684">
        <v>150</v>
      </c>
      <c r="M893" s="753">
        <v>2500</v>
      </c>
      <c r="N893" s="707">
        <f t="shared" si="18"/>
        <v>375000</v>
      </c>
      <c r="O893" s="703">
        <v>100</v>
      </c>
      <c r="P893" s="708"/>
      <c r="Q893" s="708">
        <v>50</v>
      </c>
      <c r="R893" s="708"/>
      <c r="S893" s="708"/>
      <c r="T893" s="708"/>
      <c r="U893" s="657"/>
    </row>
    <row r="894" spans="1:21" s="709" customFormat="1" ht="22.5" customHeight="1">
      <c r="A894" s="703">
        <v>843</v>
      </c>
      <c r="B894" s="686"/>
      <c r="C894" s="751" t="s">
        <v>2806</v>
      </c>
      <c r="D894" s="684" t="s">
        <v>34</v>
      </c>
      <c r="E894" s="684"/>
      <c r="F894" s="684" t="s">
        <v>34</v>
      </c>
      <c r="G894" s="684"/>
      <c r="H894" s="705"/>
      <c r="I894" s="705"/>
      <c r="J894" s="705"/>
      <c r="K894" s="705"/>
      <c r="L894" s="684">
        <v>10</v>
      </c>
      <c r="M894" s="753">
        <v>2000</v>
      </c>
      <c r="N894" s="707">
        <f t="shared" si="18"/>
        <v>20000</v>
      </c>
      <c r="O894" s="684">
        <v>10</v>
      </c>
      <c r="P894" s="708"/>
      <c r="Q894" s="708"/>
      <c r="R894" s="708"/>
      <c r="S894" s="708"/>
      <c r="T894" s="708"/>
      <c r="U894" s="657"/>
    </row>
    <row r="895" spans="1:21" s="709" customFormat="1" ht="22.5" customHeight="1">
      <c r="A895" s="703">
        <v>844</v>
      </c>
      <c r="B895" s="686"/>
      <c r="C895" s="751" t="s">
        <v>2807</v>
      </c>
      <c r="D895" s="752" t="s">
        <v>199</v>
      </c>
      <c r="E895" s="752">
        <v>1</v>
      </c>
      <c r="F895" s="752" t="s">
        <v>199</v>
      </c>
      <c r="G895" s="684"/>
      <c r="H895" s="705"/>
      <c r="I895" s="705"/>
      <c r="J895" s="705"/>
      <c r="K895" s="705"/>
      <c r="L895" s="684">
        <v>150</v>
      </c>
      <c r="M895" s="753">
        <v>1800</v>
      </c>
      <c r="N895" s="707">
        <f t="shared" si="18"/>
        <v>270000</v>
      </c>
      <c r="O895" s="703">
        <v>100</v>
      </c>
      <c r="P895" s="708"/>
      <c r="Q895" s="708">
        <v>50</v>
      </c>
      <c r="R895" s="708"/>
      <c r="S895" s="708"/>
      <c r="T895" s="708"/>
      <c r="U895" s="657"/>
    </row>
    <row r="896" spans="1:21" s="709" customFormat="1" ht="22.5" customHeight="1">
      <c r="A896" s="703">
        <v>845</v>
      </c>
      <c r="B896" s="686"/>
      <c r="C896" s="751" t="s">
        <v>3989</v>
      </c>
      <c r="D896" s="752" t="s">
        <v>199</v>
      </c>
      <c r="E896" s="752">
        <v>1</v>
      </c>
      <c r="F896" s="752" t="s">
        <v>199</v>
      </c>
      <c r="G896" s="684"/>
      <c r="H896" s="705"/>
      <c r="I896" s="705"/>
      <c r="J896" s="705"/>
      <c r="K896" s="705"/>
      <c r="L896" s="684">
        <v>150</v>
      </c>
      <c r="M896" s="753">
        <v>1200</v>
      </c>
      <c r="N896" s="707">
        <f t="shared" si="18"/>
        <v>180000</v>
      </c>
      <c r="O896" s="684">
        <v>150</v>
      </c>
      <c r="P896" s="708"/>
      <c r="Q896" s="708"/>
      <c r="R896" s="708"/>
      <c r="S896" s="708"/>
      <c r="T896" s="708"/>
      <c r="U896" s="657"/>
    </row>
    <row r="897" spans="1:21" s="709" customFormat="1" ht="22.5" customHeight="1">
      <c r="A897" s="703">
        <v>846</v>
      </c>
      <c r="B897" s="686"/>
      <c r="C897" s="751" t="s">
        <v>2808</v>
      </c>
      <c r="D897" s="752" t="s">
        <v>199</v>
      </c>
      <c r="E897" s="752">
        <v>1</v>
      </c>
      <c r="F897" s="752" t="s">
        <v>199</v>
      </c>
      <c r="G897" s="684"/>
      <c r="H897" s="705"/>
      <c r="I897" s="705"/>
      <c r="J897" s="705"/>
      <c r="K897" s="705"/>
      <c r="L897" s="684">
        <v>150</v>
      </c>
      <c r="M897" s="753">
        <v>80</v>
      </c>
      <c r="N897" s="707">
        <f t="shared" si="18"/>
        <v>12000</v>
      </c>
      <c r="O897" s="703">
        <v>100</v>
      </c>
      <c r="P897" s="708"/>
      <c r="Q897" s="708">
        <v>50</v>
      </c>
      <c r="R897" s="708"/>
      <c r="S897" s="708"/>
      <c r="T897" s="708"/>
      <c r="U897" s="657"/>
    </row>
    <row r="898" spans="1:21" s="709" customFormat="1" ht="22.5" customHeight="1">
      <c r="A898" s="703">
        <v>847</v>
      </c>
      <c r="B898" s="686"/>
      <c r="C898" s="751" t="s">
        <v>2809</v>
      </c>
      <c r="D898" s="752" t="s">
        <v>199</v>
      </c>
      <c r="E898" s="752">
        <v>1</v>
      </c>
      <c r="F898" s="752" t="s">
        <v>199</v>
      </c>
      <c r="G898" s="684"/>
      <c r="H898" s="705"/>
      <c r="I898" s="705"/>
      <c r="J898" s="705"/>
      <c r="K898" s="705"/>
      <c r="L898" s="684">
        <v>80</v>
      </c>
      <c r="M898" s="753">
        <v>1100</v>
      </c>
      <c r="N898" s="707">
        <f t="shared" si="18"/>
        <v>88000</v>
      </c>
      <c r="O898" s="684">
        <v>50</v>
      </c>
      <c r="P898" s="708"/>
      <c r="Q898" s="708">
        <v>30</v>
      </c>
      <c r="R898" s="708"/>
      <c r="S898" s="708"/>
      <c r="T898" s="708"/>
      <c r="U898" s="657"/>
    </row>
    <row r="899" spans="1:21" s="709" customFormat="1" ht="22.5" customHeight="1">
      <c r="A899" s="703">
        <v>848</v>
      </c>
      <c r="B899" s="686"/>
      <c r="C899" s="751" t="s">
        <v>2810</v>
      </c>
      <c r="D899" s="752" t="s">
        <v>199</v>
      </c>
      <c r="E899" s="752">
        <v>1</v>
      </c>
      <c r="F899" s="752" t="s">
        <v>199</v>
      </c>
      <c r="G899" s="684"/>
      <c r="H899" s="705"/>
      <c r="I899" s="705"/>
      <c r="J899" s="705"/>
      <c r="K899" s="705"/>
      <c r="L899" s="684">
        <v>80</v>
      </c>
      <c r="M899" s="753">
        <v>1200</v>
      </c>
      <c r="N899" s="707">
        <f t="shared" si="18"/>
        <v>96000</v>
      </c>
      <c r="O899" s="684">
        <v>50</v>
      </c>
      <c r="P899" s="708"/>
      <c r="Q899" s="708">
        <v>30</v>
      </c>
      <c r="R899" s="708"/>
      <c r="S899" s="708"/>
      <c r="T899" s="708"/>
      <c r="U899" s="657"/>
    </row>
    <row r="900" spans="1:21" s="709" customFormat="1" ht="22.5" customHeight="1">
      <c r="A900" s="703">
        <v>849</v>
      </c>
      <c r="B900" s="686"/>
      <c r="C900" s="749" t="s">
        <v>2811</v>
      </c>
      <c r="D900" s="752" t="s">
        <v>199</v>
      </c>
      <c r="E900" s="750">
        <v>1</v>
      </c>
      <c r="F900" s="750" t="s">
        <v>199</v>
      </c>
      <c r="G900" s="703"/>
      <c r="H900" s="725"/>
      <c r="I900" s="725"/>
      <c r="J900" s="725"/>
      <c r="K900" s="725"/>
      <c r="L900" s="703">
        <v>100</v>
      </c>
      <c r="M900" s="734">
        <v>1300</v>
      </c>
      <c r="N900" s="707">
        <f t="shared" si="18"/>
        <v>130000</v>
      </c>
      <c r="O900" s="703">
        <v>100</v>
      </c>
      <c r="P900" s="708"/>
      <c r="Q900" s="708"/>
      <c r="R900" s="708"/>
      <c r="S900" s="708"/>
      <c r="T900" s="708"/>
      <c r="U900" s="657"/>
    </row>
    <row r="901" spans="1:21" s="709" customFormat="1" ht="22.5" customHeight="1">
      <c r="A901" s="703">
        <v>850</v>
      </c>
      <c r="B901" s="686"/>
      <c r="C901" s="751" t="s">
        <v>2812</v>
      </c>
      <c r="D901" s="752" t="s">
        <v>199</v>
      </c>
      <c r="E901" s="752">
        <v>1</v>
      </c>
      <c r="F901" s="752" t="s">
        <v>199</v>
      </c>
      <c r="G901" s="684"/>
      <c r="H901" s="705"/>
      <c r="I901" s="705"/>
      <c r="J901" s="705"/>
      <c r="K901" s="705"/>
      <c r="L901" s="684">
        <v>20</v>
      </c>
      <c r="M901" s="753">
        <v>160</v>
      </c>
      <c r="N901" s="707">
        <f t="shared" si="18"/>
        <v>3200</v>
      </c>
      <c r="O901" s="684">
        <v>20</v>
      </c>
      <c r="P901" s="708"/>
      <c r="Q901" s="708"/>
      <c r="R901" s="708"/>
      <c r="S901" s="708"/>
      <c r="T901" s="708"/>
      <c r="U901" s="657"/>
    </row>
    <row r="902" spans="1:21" s="709" customFormat="1" ht="22.5" customHeight="1">
      <c r="A902" s="703">
        <v>851</v>
      </c>
      <c r="B902" s="686"/>
      <c r="C902" s="751" t="s">
        <v>2813</v>
      </c>
      <c r="D902" s="752" t="s">
        <v>199</v>
      </c>
      <c r="E902" s="752">
        <v>1</v>
      </c>
      <c r="F902" s="752" t="s">
        <v>199</v>
      </c>
      <c r="G902" s="684"/>
      <c r="H902" s="705"/>
      <c r="I902" s="705"/>
      <c r="J902" s="705"/>
      <c r="K902" s="705"/>
      <c r="L902" s="684">
        <v>50</v>
      </c>
      <c r="M902" s="753">
        <v>160</v>
      </c>
      <c r="N902" s="707">
        <f t="shared" si="18"/>
        <v>8000</v>
      </c>
      <c r="O902" s="684">
        <v>50</v>
      </c>
      <c r="P902" s="708"/>
      <c r="Q902" s="708"/>
      <c r="R902" s="708"/>
      <c r="S902" s="708"/>
      <c r="T902" s="708"/>
      <c r="U902" s="657"/>
    </row>
    <row r="903" spans="1:21" s="709" customFormat="1" ht="22.5" customHeight="1">
      <c r="A903" s="703">
        <v>852</v>
      </c>
      <c r="B903" s="686"/>
      <c r="C903" s="751" t="s">
        <v>2814</v>
      </c>
      <c r="D903" s="752" t="s">
        <v>34</v>
      </c>
      <c r="E903" s="752">
        <v>50</v>
      </c>
      <c r="F903" s="752" t="s">
        <v>199</v>
      </c>
      <c r="G903" s="684"/>
      <c r="H903" s="705"/>
      <c r="I903" s="705"/>
      <c r="J903" s="705"/>
      <c r="K903" s="705"/>
      <c r="L903" s="684">
        <v>40</v>
      </c>
      <c r="M903" s="753">
        <v>4000</v>
      </c>
      <c r="N903" s="707">
        <f t="shared" si="18"/>
        <v>160000</v>
      </c>
      <c r="O903" s="684">
        <v>40</v>
      </c>
      <c r="P903" s="708"/>
      <c r="Q903" s="708"/>
      <c r="R903" s="708"/>
      <c r="S903" s="708"/>
      <c r="T903" s="708"/>
      <c r="U903" s="657"/>
    </row>
    <row r="904" spans="1:21" s="709" customFormat="1" ht="22.5" customHeight="1">
      <c r="A904" s="703">
        <v>853</v>
      </c>
      <c r="B904" s="686"/>
      <c r="C904" s="749" t="s">
        <v>2815</v>
      </c>
      <c r="D904" s="750" t="s">
        <v>199</v>
      </c>
      <c r="E904" s="750">
        <v>1</v>
      </c>
      <c r="F904" s="750" t="s">
        <v>199</v>
      </c>
      <c r="G904" s="703"/>
      <c r="H904" s="725"/>
      <c r="I904" s="725"/>
      <c r="J904" s="725"/>
      <c r="K904" s="725"/>
      <c r="L904" s="703">
        <v>120</v>
      </c>
      <c r="M904" s="734">
        <v>28500</v>
      </c>
      <c r="N904" s="707">
        <f t="shared" si="18"/>
        <v>3420000</v>
      </c>
      <c r="O904" s="703">
        <v>60</v>
      </c>
      <c r="P904" s="708"/>
      <c r="Q904" s="708">
        <v>60</v>
      </c>
      <c r="R904" s="708"/>
      <c r="S904" s="708"/>
      <c r="T904" s="708"/>
      <c r="U904" s="657"/>
    </row>
    <row r="905" spans="1:21" s="709" customFormat="1" ht="22.5" customHeight="1">
      <c r="A905" s="703">
        <v>854</v>
      </c>
      <c r="B905" s="686"/>
      <c r="C905" s="751" t="s">
        <v>2816</v>
      </c>
      <c r="D905" s="752" t="s">
        <v>199</v>
      </c>
      <c r="E905" s="752">
        <v>1</v>
      </c>
      <c r="F905" s="752" t="s">
        <v>199</v>
      </c>
      <c r="G905" s="684"/>
      <c r="H905" s="705"/>
      <c r="I905" s="705"/>
      <c r="J905" s="705"/>
      <c r="K905" s="705"/>
      <c r="L905" s="684">
        <v>10</v>
      </c>
      <c r="M905" s="753">
        <v>30000</v>
      </c>
      <c r="N905" s="707">
        <f t="shared" si="18"/>
        <v>300000</v>
      </c>
      <c r="O905" s="684">
        <v>10</v>
      </c>
      <c r="P905" s="708"/>
      <c r="Q905" s="708"/>
      <c r="R905" s="708"/>
      <c r="S905" s="708"/>
      <c r="T905" s="708"/>
      <c r="U905" s="657"/>
    </row>
    <row r="906" spans="1:21" s="709" customFormat="1" ht="22.5" customHeight="1">
      <c r="A906" s="703">
        <v>855</v>
      </c>
      <c r="B906" s="686"/>
      <c r="C906" s="751" t="s">
        <v>2817</v>
      </c>
      <c r="D906" s="752" t="s">
        <v>199</v>
      </c>
      <c r="E906" s="752">
        <v>1</v>
      </c>
      <c r="F906" s="752" t="s">
        <v>199</v>
      </c>
      <c r="G906" s="684"/>
      <c r="H906" s="705"/>
      <c r="I906" s="705"/>
      <c r="J906" s="705"/>
      <c r="K906" s="705"/>
      <c r="L906" s="684">
        <v>10</v>
      </c>
      <c r="M906" s="753">
        <v>30000</v>
      </c>
      <c r="N906" s="707">
        <f t="shared" si="18"/>
        <v>300000</v>
      </c>
      <c r="O906" s="684">
        <v>10</v>
      </c>
      <c r="P906" s="708"/>
      <c r="Q906" s="708"/>
      <c r="R906" s="708"/>
      <c r="S906" s="708"/>
      <c r="T906" s="708"/>
      <c r="U906" s="657"/>
    </row>
    <row r="907" spans="1:21" s="709" customFormat="1" ht="22.5" customHeight="1">
      <c r="A907" s="703">
        <v>856</v>
      </c>
      <c r="B907" s="686"/>
      <c r="C907" s="704" t="s">
        <v>3990</v>
      </c>
      <c r="D907" s="752" t="s">
        <v>199</v>
      </c>
      <c r="E907" s="752">
        <v>1</v>
      </c>
      <c r="F907" s="752" t="s">
        <v>199</v>
      </c>
      <c r="G907" s="684"/>
      <c r="H907" s="705"/>
      <c r="I907" s="705"/>
      <c r="J907" s="705"/>
      <c r="K907" s="705"/>
      <c r="L907" s="684">
        <v>10</v>
      </c>
      <c r="M907" s="753">
        <v>6000</v>
      </c>
      <c r="N907" s="707">
        <f t="shared" si="18"/>
        <v>60000</v>
      </c>
      <c r="O907" s="684">
        <v>10</v>
      </c>
      <c r="P907" s="708"/>
      <c r="Q907" s="708"/>
      <c r="R907" s="708"/>
      <c r="S907" s="708"/>
      <c r="T907" s="708"/>
      <c r="U907" s="657"/>
    </row>
    <row r="908" spans="1:21" s="709" customFormat="1" ht="22.5" customHeight="1">
      <c r="A908" s="703">
        <v>857</v>
      </c>
      <c r="B908" s="686"/>
      <c r="C908" s="704" t="s">
        <v>2818</v>
      </c>
      <c r="D908" s="752" t="s">
        <v>199</v>
      </c>
      <c r="E908" s="752">
        <v>1</v>
      </c>
      <c r="F908" s="752" t="s">
        <v>199</v>
      </c>
      <c r="G908" s="684"/>
      <c r="H908" s="705"/>
      <c r="I908" s="705"/>
      <c r="J908" s="705"/>
      <c r="K908" s="705"/>
      <c r="L908" s="684">
        <v>10</v>
      </c>
      <c r="M908" s="753">
        <v>65000</v>
      </c>
      <c r="N908" s="707">
        <f t="shared" si="18"/>
        <v>650000</v>
      </c>
      <c r="O908" s="684">
        <v>10</v>
      </c>
      <c r="P908" s="708"/>
      <c r="Q908" s="708"/>
      <c r="R908" s="708"/>
      <c r="S908" s="708"/>
      <c r="T908" s="708"/>
      <c r="U908" s="657"/>
    </row>
    <row r="909" spans="1:21" s="702" customFormat="1" ht="22.5" customHeight="1">
      <c r="A909" s="694"/>
      <c r="C909" s="754" t="s">
        <v>2819</v>
      </c>
      <c r="D909" s="696"/>
      <c r="E909" s="696"/>
      <c r="F909" s="696"/>
      <c r="G909" s="696"/>
      <c r="H909" s="696"/>
      <c r="I909" s="696"/>
      <c r="J909" s="696"/>
      <c r="K909" s="696"/>
      <c r="L909" s="696"/>
      <c r="M909" s="755"/>
      <c r="N909" s="712">
        <f t="shared" si="18"/>
        <v>0</v>
      </c>
      <c r="O909" s="696"/>
      <c r="P909" s="713"/>
      <c r="Q909" s="713"/>
      <c r="R909" s="713"/>
      <c r="S909" s="713"/>
      <c r="T909" s="713"/>
      <c r="U909" s="714"/>
    </row>
    <row r="910" spans="1:21" s="709" customFormat="1" ht="22.5" customHeight="1">
      <c r="A910" s="703">
        <v>858</v>
      </c>
      <c r="B910" s="686"/>
      <c r="C910" s="704" t="s">
        <v>2820</v>
      </c>
      <c r="D910" s="684" t="s">
        <v>43</v>
      </c>
      <c r="E910" s="684">
        <v>1</v>
      </c>
      <c r="F910" s="684" t="s">
        <v>43</v>
      </c>
      <c r="G910" s="684"/>
      <c r="H910" s="705"/>
      <c r="I910" s="705"/>
      <c r="J910" s="705"/>
      <c r="K910" s="705"/>
      <c r="L910" s="684">
        <v>2</v>
      </c>
      <c r="M910" s="753">
        <v>500000</v>
      </c>
      <c r="N910" s="707">
        <f t="shared" si="18"/>
        <v>1000000</v>
      </c>
      <c r="O910" s="684"/>
      <c r="P910" s="708">
        <v>1</v>
      </c>
      <c r="Q910" s="708"/>
      <c r="R910" s="708">
        <v>1</v>
      </c>
      <c r="S910" s="708"/>
      <c r="T910" s="708"/>
      <c r="U910" s="657"/>
    </row>
    <row r="911" spans="1:21" s="709" customFormat="1" ht="22.5" customHeight="1">
      <c r="A911" s="703">
        <v>859</v>
      </c>
      <c r="B911" s="686"/>
      <c r="C911" s="704" t="s">
        <v>2821</v>
      </c>
      <c r="D911" s="684" t="s">
        <v>43</v>
      </c>
      <c r="E911" s="684">
        <v>1</v>
      </c>
      <c r="F911" s="684" t="s">
        <v>43</v>
      </c>
      <c r="G911" s="684"/>
      <c r="H911" s="705"/>
      <c r="I911" s="705"/>
      <c r="J911" s="705"/>
      <c r="K911" s="705"/>
      <c r="L911" s="684">
        <v>1</v>
      </c>
      <c r="M911" s="753">
        <v>600000</v>
      </c>
      <c r="N911" s="707">
        <f t="shared" si="18"/>
        <v>600000</v>
      </c>
      <c r="O911" s="684">
        <v>1</v>
      </c>
      <c r="P911" s="708"/>
      <c r="Q911" s="708"/>
      <c r="R911" s="708"/>
      <c r="S911" s="708"/>
      <c r="T911" s="708"/>
      <c r="U911" s="657"/>
    </row>
    <row r="912" spans="1:21" s="709" customFormat="1" ht="22.5" customHeight="1">
      <c r="A912" s="703">
        <v>860</v>
      </c>
      <c r="B912" s="686"/>
      <c r="C912" s="704" t="s">
        <v>2822</v>
      </c>
      <c r="D912" s="684" t="s">
        <v>43</v>
      </c>
      <c r="E912" s="684">
        <v>1</v>
      </c>
      <c r="F912" s="684" t="s">
        <v>43</v>
      </c>
      <c r="G912" s="684"/>
      <c r="H912" s="705"/>
      <c r="I912" s="705"/>
      <c r="J912" s="705"/>
      <c r="K912" s="705"/>
      <c r="L912" s="684">
        <v>1</v>
      </c>
      <c r="M912" s="753">
        <v>500000</v>
      </c>
      <c r="N912" s="707">
        <f t="shared" si="18"/>
        <v>500000</v>
      </c>
      <c r="O912" s="684">
        <v>1</v>
      </c>
      <c r="P912" s="708"/>
      <c r="Q912" s="708"/>
      <c r="R912" s="708"/>
      <c r="S912" s="708"/>
      <c r="T912" s="708"/>
      <c r="U912" s="657"/>
    </row>
    <row r="913" spans="1:21" s="709" customFormat="1" ht="22.5" customHeight="1">
      <c r="A913" s="703">
        <v>861</v>
      </c>
      <c r="B913" s="686"/>
      <c r="C913" s="704" t="s">
        <v>2823</v>
      </c>
      <c r="D913" s="684" t="s">
        <v>43</v>
      </c>
      <c r="E913" s="684">
        <v>1</v>
      </c>
      <c r="F913" s="684" t="s">
        <v>43</v>
      </c>
      <c r="G913" s="684"/>
      <c r="H913" s="705"/>
      <c r="I913" s="705"/>
      <c r="J913" s="705"/>
      <c r="K913" s="705"/>
      <c r="L913" s="684">
        <v>1</v>
      </c>
      <c r="M913" s="753">
        <v>500000</v>
      </c>
      <c r="N913" s="707">
        <f t="shared" si="18"/>
        <v>500000</v>
      </c>
      <c r="O913" s="684">
        <v>1</v>
      </c>
      <c r="P913" s="708"/>
      <c r="Q913" s="708"/>
      <c r="R913" s="708"/>
      <c r="S913" s="708"/>
      <c r="T913" s="708"/>
      <c r="U913" s="657"/>
    </row>
    <row r="914" spans="1:21" s="709" customFormat="1" ht="22.5" customHeight="1">
      <c r="A914" s="703">
        <v>862</v>
      </c>
      <c r="B914" s="686"/>
      <c r="C914" s="704" t="s">
        <v>2824</v>
      </c>
      <c r="D914" s="684" t="s">
        <v>43</v>
      </c>
      <c r="E914" s="684">
        <v>1</v>
      </c>
      <c r="F914" s="684" t="s">
        <v>43</v>
      </c>
      <c r="G914" s="684"/>
      <c r="H914" s="705"/>
      <c r="I914" s="705"/>
      <c r="J914" s="705"/>
      <c r="K914" s="705"/>
      <c r="L914" s="684">
        <v>1</v>
      </c>
      <c r="M914" s="753">
        <v>2500000</v>
      </c>
      <c r="N914" s="707">
        <f t="shared" si="18"/>
        <v>2500000</v>
      </c>
      <c r="O914" s="684">
        <v>1</v>
      </c>
      <c r="P914" s="708"/>
      <c r="Q914" s="708"/>
      <c r="R914" s="708"/>
      <c r="S914" s="708"/>
      <c r="T914" s="708"/>
      <c r="U914" s="657"/>
    </row>
    <row r="915" spans="1:21" s="709" customFormat="1" ht="22.5" customHeight="1">
      <c r="A915" s="703">
        <v>863</v>
      </c>
      <c r="B915" s="686"/>
      <c r="C915" s="704" t="s">
        <v>2825</v>
      </c>
      <c r="D915" s="684" t="s">
        <v>43</v>
      </c>
      <c r="E915" s="684">
        <v>1</v>
      </c>
      <c r="F915" s="684" t="s">
        <v>43</v>
      </c>
      <c r="G915" s="684"/>
      <c r="H915" s="705"/>
      <c r="I915" s="705"/>
      <c r="J915" s="705"/>
      <c r="K915" s="705"/>
      <c r="L915" s="684">
        <v>1</v>
      </c>
      <c r="M915" s="753">
        <v>1000000</v>
      </c>
      <c r="N915" s="707">
        <f t="shared" si="18"/>
        <v>1000000</v>
      </c>
      <c r="O915" s="684">
        <v>1</v>
      </c>
      <c r="P915" s="708"/>
      <c r="Q915" s="708"/>
      <c r="R915" s="708"/>
      <c r="S915" s="708"/>
      <c r="T915" s="708"/>
      <c r="U915" s="657"/>
    </row>
    <row r="916" spans="1:21" s="709" customFormat="1" ht="22.5" customHeight="1">
      <c r="A916" s="703">
        <v>864</v>
      </c>
      <c r="B916" s="686"/>
      <c r="C916" s="704" t="s">
        <v>2826</v>
      </c>
      <c r="D916" s="684" t="s">
        <v>199</v>
      </c>
      <c r="E916" s="684">
        <v>1</v>
      </c>
      <c r="F916" s="684" t="s">
        <v>199</v>
      </c>
      <c r="G916" s="684"/>
      <c r="H916" s="705"/>
      <c r="I916" s="705"/>
      <c r="J916" s="705"/>
      <c r="K916" s="705"/>
      <c r="L916" s="684">
        <v>1</v>
      </c>
      <c r="M916" s="753">
        <v>54400</v>
      </c>
      <c r="N916" s="707">
        <f t="shared" si="18"/>
        <v>54400</v>
      </c>
      <c r="O916" s="684">
        <v>1</v>
      </c>
      <c r="P916" s="708"/>
      <c r="Q916" s="708"/>
      <c r="R916" s="708"/>
      <c r="S916" s="708"/>
      <c r="T916" s="708"/>
      <c r="U916" s="657"/>
    </row>
    <row r="917" spans="1:21" s="709" customFormat="1" ht="22.5" customHeight="1">
      <c r="A917" s="703">
        <v>865</v>
      </c>
      <c r="B917" s="686"/>
      <c r="C917" s="704" t="s">
        <v>2827</v>
      </c>
      <c r="D917" s="684" t="s">
        <v>199</v>
      </c>
      <c r="E917" s="684">
        <v>1</v>
      </c>
      <c r="F917" s="684" t="s">
        <v>199</v>
      </c>
      <c r="G917" s="684"/>
      <c r="H917" s="705"/>
      <c r="I917" s="705"/>
      <c r="J917" s="705"/>
      <c r="K917" s="705"/>
      <c r="L917" s="684">
        <v>1</v>
      </c>
      <c r="M917" s="753">
        <v>90000</v>
      </c>
      <c r="N917" s="707">
        <f t="shared" si="18"/>
        <v>90000</v>
      </c>
      <c r="O917" s="684">
        <v>1</v>
      </c>
      <c r="P917" s="708"/>
      <c r="Q917" s="708"/>
      <c r="R917" s="708"/>
      <c r="S917" s="708"/>
      <c r="T917" s="708"/>
      <c r="U917" s="657"/>
    </row>
    <row r="918" spans="1:21" s="709" customFormat="1" ht="22.5" customHeight="1">
      <c r="A918" s="703">
        <v>866</v>
      </c>
      <c r="B918" s="686"/>
      <c r="C918" s="704" t="s">
        <v>2828</v>
      </c>
      <c r="D918" s="684" t="s">
        <v>199</v>
      </c>
      <c r="E918" s="684">
        <v>1</v>
      </c>
      <c r="F918" s="684" t="s">
        <v>199</v>
      </c>
      <c r="G918" s="684"/>
      <c r="H918" s="705"/>
      <c r="I918" s="705"/>
      <c r="J918" s="705"/>
      <c r="K918" s="705"/>
      <c r="L918" s="684">
        <v>20</v>
      </c>
      <c r="M918" s="753">
        <v>2200</v>
      </c>
      <c r="N918" s="707">
        <f t="shared" si="18"/>
        <v>44000</v>
      </c>
      <c r="O918" s="684"/>
      <c r="P918" s="708">
        <v>10</v>
      </c>
      <c r="Q918" s="708"/>
      <c r="R918" s="708">
        <v>10</v>
      </c>
      <c r="S918" s="708"/>
      <c r="T918" s="708"/>
      <c r="U918" s="657"/>
    </row>
    <row r="919" spans="1:21" s="709" customFormat="1" ht="22.5" customHeight="1">
      <c r="A919" s="703">
        <v>867</v>
      </c>
      <c r="B919" s="686"/>
      <c r="C919" s="704" t="s">
        <v>2829</v>
      </c>
      <c r="D919" s="684" t="s">
        <v>199</v>
      </c>
      <c r="E919" s="684">
        <v>1</v>
      </c>
      <c r="F919" s="684" t="s">
        <v>199</v>
      </c>
      <c r="G919" s="684"/>
      <c r="H919" s="705"/>
      <c r="I919" s="705"/>
      <c r="J919" s="705"/>
      <c r="K919" s="705"/>
      <c r="L919" s="684">
        <v>2</v>
      </c>
      <c r="M919" s="753">
        <v>12500</v>
      </c>
      <c r="N919" s="707">
        <f t="shared" si="18"/>
        <v>25000</v>
      </c>
      <c r="O919" s="684">
        <v>2</v>
      </c>
      <c r="P919" s="708"/>
      <c r="Q919" s="708"/>
      <c r="R919" s="708"/>
      <c r="S919" s="708"/>
      <c r="T919" s="708"/>
      <c r="U919" s="657"/>
    </row>
    <row r="920" spans="1:21" s="709" customFormat="1" ht="22.5" customHeight="1">
      <c r="A920" s="703">
        <v>868</v>
      </c>
      <c r="B920" s="686"/>
      <c r="C920" s="704" t="s">
        <v>2830</v>
      </c>
      <c r="D920" s="684" t="s">
        <v>199</v>
      </c>
      <c r="E920" s="684">
        <v>1</v>
      </c>
      <c r="F920" s="684" t="s">
        <v>199</v>
      </c>
      <c r="G920" s="684"/>
      <c r="H920" s="705"/>
      <c r="I920" s="705"/>
      <c r="J920" s="705"/>
      <c r="K920" s="705"/>
      <c r="L920" s="684">
        <v>2</v>
      </c>
      <c r="M920" s="753">
        <v>14500</v>
      </c>
      <c r="N920" s="707">
        <f t="shared" si="18"/>
        <v>29000</v>
      </c>
      <c r="O920" s="684">
        <v>1</v>
      </c>
      <c r="P920" s="708"/>
      <c r="Q920" s="684">
        <v>1</v>
      </c>
      <c r="R920" s="708"/>
      <c r="S920" s="708"/>
      <c r="T920" s="708"/>
      <c r="U920" s="657"/>
    </row>
    <row r="921" spans="1:21" s="709" customFormat="1" ht="22.5" customHeight="1">
      <c r="A921" s="703">
        <v>869</v>
      </c>
      <c r="B921" s="686"/>
      <c r="C921" s="704" t="s">
        <v>2831</v>
      </c>
      <c r="D921" s="684" t="s">
        <v>199</v>
      </c>
      <c r="E921" s="684">
        <v>1</v>
      </c>
      <c r="F921" s="684" t="s">
        <v>199</v>
      </c>
      <c r="G921" s="684"/>
      <c r="H921" s="705"/>
      <c r="I921" s="705"/>
      <c r="J921" s="705"/>
      <c r="K921" s="705"/>
      <c r="L921" s="684">
        <v>12</v>
      </c>
      <c r="M921" s="753">
        <v>700</v>
      </c>
      <c r="N921" s="707">
        <f t="shared" si="18"/>
        <v>8400</v>
      </c>
      <c r="O921" s="684">
        <v>6</v>
      </c>
      <c r="P921" s="708"/>
      <c r="Q921" s="708">
        <v>6</v>
      </c>
      <c r="R921" s="708"/>
      <c r="S921" s="708"/>
      <c r="T921" s="708"/>
      <c r="U921" s="657"/>
    </row>
    <row r="922" spans="1:21" s="709" customFormat="1" ht="22.5" customHeight="1">
      <c r="A922" s="703">
        <v>870</v>
      </c>
      <c r="B922" s="686"/>
      <c r="C922" s="704" t="s">
        <v>2832</v>
      </c>
      <c r="D922" s="684" t="s">
        <v>199</v>
      </c>
      <c r="E922" s="684">
        <v>1</v>
      </c>
      <c r="F922" s="684" t="s">
        <v>199</v>
      </c>
      <c r="G922" s="684"/>
      <c r="H922" s="705"/>
      <c r="I922" s="705"/>
      <c r="J922" s="705"/>
      <c r="K922" s="705"/>
      <c r="L922" s="684">
        <v>4</v>
      </c>
      <c r="M922" s="753">
        <v>8500</v>
      </c>
      <c r="N922" s="707">
        <f t="shared" si="18"/>
        <v>34000</v>
      </c>
      <c r="O922" s="684"/>
      <c r="P922" s="708">
        <v>2</v>
      </c>
      <c r="Q922" s="708"/>
      <c r="R922" s="708">
        <v>2</v>
      </c>
      <c r="S922" s="708"/>
      <c r="T922" s="708"/>
      <c r="U922" s="657"/>
    </row>
    <row r="923" spans="1:21" s="709" customFormat="1" ht="22.5" customHeight="1">
      <c r="A923" s="703">
        <v>871</v>
      </c>
      <c r="B923" s="686"/>
      <c r="C923" s="704" t="s">
        <v>2833</v>
      </c>
      <c r="D923" s="684" t="s">
        <v>199</v>
      </c>
      <c r="E923" s="684">
        <v>1</v>
      </c>
      <c r="F923" s="684" t="s">
        <v>199</v>
      </c>
      <c r="G923" s="684"/>
      <c r="H923" s="705"/>
      <c r="I923" s="705"/>
      <c r="J923" s="705"/>
      <c r="K923" s="705"/>
      <c r="L923" s="684">
        <v>1</v>
      </c>
      <c r="M923" s="753">
        <v>112950</v>
      </c>
      <c r="N923" s="707">
        <f t="shared" si="18"/>
        <v>112950</v>
      </c>
      <c r="O923" s="684">
        <v>1</v>
      </c>
      <c r="P923" s="708"/>
      <c r="Q923" s="708"/>
      <c r="R923" s="708"/>
      <c r="S923" s="708"/>
      <c r="T923" s="708"/>
      <c r="U923" s="657"/>
    </row>
    <row r="924" spans="1:21" s="709" customFormat="1" ht="22.5" customHeight="1">
      <c r="A924" s="703">
        <v>872</v>
      </c>
      <c r="B924" s="686"/>
      <c r="C924" s="704" t="s">
        <v>2834</v>
      </c>
      <c r="D924" s="684" t="s">
        <v>199</v>
      </c>
      <c r="E924" s="684">
        <v>1</v>
      </c>
      <c r="F924" s="684" t="s">
        <v>199</v>
      </c>
      <c r="G924" s="684"/>
      <c r="H924" s="705"/>
      <c r="I924" s="705"/>
      <c r="J924" s="705"/>
      <c r="K924" s="705"/>
      <c r="L924" s="684">
        <v>1</v>
      </c>
      <c r="M924" s="753">
        <v>86700</v>
      </c>
      <c r="N924" s="707">
        <f t="shared" si="18"/>
        <v>86700</v>
      </c>
      <c r="O924" s="684">
        <v>1</v>
      </c>
      <c r="P924" s="708"/>
      <c r="Q924" s="708"/>
      <c r="R924" s="708"/>
      <c r="S924" s="708"/>
      <c r="T924" s="708"/>
      <c r="U924" s="657"/>
    </row>
    <row r="925" spans="1:21" s="702" customFormat="1" ht="22.5" customHeight="1">
      <c r="A925" s="694"/>
      <c r="B925" s="695"/>
      <c r="C925" s="711" t="s">
        <v>2835</v>
      </c>
      <c r="D925" s="696"/>
      <c r="E925" s="696"/>
      <c r="F925" s="696"/>
      <c r="G925" s="696"/>
      <c r="H925" s="696"/>
      <c r="I925" s="696"/>
      <c r="J925" s="696"/>
      <c r="K925" s="696"/>
      <c r="L925" s="696"/>
      <c r="M925" s="697"/>
      <c r="N925" s="712">
        <f t="shared" si="18"/>
        <v>0</v>
      </c>
      <c r="O925" s="696"/>
      <c r="P925" s="713"/>
      <c r="Q925" s="713"/>
      <c r="R925" s="713"/>
      <c r="S925" s="713"/>
      <c r="T925" s="713"/>
      <c r="U925" s="714"/>
    </row>
    <row r="926" spans="1:21" s="702" customFormat="1" ht="22.5" customHeight="1">
      <c r="A926" s="694"/>
      <c r="B926" s="695"/>
      <c r="C926" s="719" t="s">
        <v>2836</v>
      </c>
      <c r="D926" s="696"/>
      <c r="E926" s="696"/>
      <c r="F926" s="696"/>
      <c r="G926" s="696"/>
      <c r="H926" s="696"/>
      <c r="I926" s="696"/>
      <c r="J926" s="696"/>
      <c r="K926" s="696"/>
      <c r="L926" s="696"/>
      <c r="M926" s="697"/>
      <c r="N926" s="712">
        <f t="shared" si="18"/>
        <v>0</v>
      </c>
      <c r="O926" s="696"/>
      <c r="P926" s="713"/>
      <c r="Q926" s="713"/>
      <c r="R926" s="713"/>
      <c r="S926" s="713"/>
      <c r="T926" s="713"/>
      <c r="U926" s="714"/>
    </row>
    <row r="927" spans="1:21" s="709" customFormat="1" ht="22.5" customHeight="1">
      <c r="A927" s="703">
        <v>873</v>
      </c>
      <c r="B927" s="686"/>
      <c r="C927" s="704" t="s">
        <v>2837</v>
      </c>
      <c r="D927" s="684" t="s">
        <v>199</v>
      </c>
      <c r="E927" s="684">
        <v>1</v>
      </c>
      <c r="F927" s="684" t="s">
        <v>199</v>
      </c>
      <c r="G927" s="705">
        <v>15</v>
      </c>
      <c r="H927" s="705">
        <v>10</v>
      </c>
      <c r="I927" s="684">
        <v>15</v>
      </c>
      <c r="J927" s="705">
        <v>25</v>
      </c>
      <c r="K927" s="705">
        <v>5</v>
      </c>
      <c r="L927" s="684">
        <v>5</v>
      </c>
      <c r="M927" s="722">
        <v>670</v>
      </c>
      <c r="N927" s="707">
        <f t="shared" si="18"/>
        <v>3350</v>
      </c>
      <c r="O927" s="684"/>
      <c r="P927" s="684">
        <v>5</v>
      </c>
      <c r="Q927" s="708"/>
      <c r="R927" s="708"/>
      <c r="S927" s="708"/>
      <c r="T927" s="708"/>
      <c r="U927" s="657"/>
    </row>
    <row r="928" spans="1:21" s="709" customFormat="1" ht="22.5" customHeight="1">
      <c r="A928" s="703">
        <v>874</v>
      </c>
      <c r="B928" s="686"/>
      <c r="C928" s="683" t="s">
        <v>2838</v>
      </c>
      <c r="D928" s="684" t="s">
        <v>199</v>
      </c>
      <c r="E928" s="684">
        <v>1</v>
      </c>
      <c r="F928" s="684" t="s">
        <v>199</v>
      </c>
      <c r="G928" s="705">
        <v>8</v>
      </c>
      <c r="H928" s="705">
        <v>13</v>
      </c>
      <c r="I928" s="684">
        <v>15</v>
      </c>
      <c r="J928" s="705">
        <v>26</v>
      </c>
      <c r="K928" s="705">
        <v>6</v>
      </c>
      <c r="L928" s="684">
        <v>5</v>
      </c>
      <c r="M928" s="722">
        <v>700</v>
      </c>
      <c r="N928" s="707">
        <f t="shared" si="18"/>
        <v>3500</v>
      </c>
      <c r="O928" s="684"/>
      <c r="P928" s="684">
        <v>5</v>
      </c>
      <c r="Q928" s="708"/>
      <c r="R928" s="708"/>
      <c r="S928" s="708"/>
      <c r="T928" s="708"/>
      <c r="U928" s="657"/>
    </row>
    <row r="929" spans="1:21" s="709" customFormat="1" ht="22.5" customHeight="1">
      <c r="A929" s="703">
        <v>875</v>
      </c>
      <c r="B929" s="686"/>
      <c r="C929" s="683" t="s">
        <v>2839</v>
      </c>
      <c r="D929" s="684" t="s">
        <v>199</v>
      </c>
      <c r="E929" s="684">
        <v>1</v>
      </c>
      <c r="F929" s="684" t="s">
        <v>199</v>
      </c>
      <c r="G929" s="705">
        <v>20</v>
      </c>
      <c r="H929" s="705">
        <v>10</v>
      </c>
      <c r="I929" s="684">
        <v>15</v>
      </c>
      <c r="J929" s="705">
        <v>22</v>
      </c>
      <c r="K929" s="705">
        <v>2</v>
      </c>
      <c r="L929" s="684">
        <v>10</v>
      </c>
      <c r="M929" s="722">
        <v>740</v>
      </c>
      <c r="N929" s="707">
        <f t="shared" si="18"/>
        <v>7400</v>
      </c>
      <c r="O929" s="684">
        <v>5</v>
      </c>
      <c r="P929" s="708"/>
      <c r="Q929" s="708">
        <v>5</v>
      </c>
      <c r="R929" s="708"/>
      <c r="S929" s="708"/>
      <c r="T929" s="708"/>
      <c r="U929" s="657"/>
    </row>
    <row r="930" spans="1:21" s="709" customFormat="1" ht="22.5" customHeight="1">
      <c r="A930" s="703">
        <v>876</v>
      </c>
      <c r="B930" s="686"/>
      <c r="C930" s="683" t="s">
        <v>2840</v>
      </c>
      <c r="D930" s="684" t="s">
        <v>199</v>
      </c>
      <c r="E930" s="684">
        <v>1</v>
      </c>
      <c r="F930" s="684" t="s">
        <v>199</v>
      </c>
      <c r="G930" s="705">
        <v>15</v>
      </c>
      <c r="H930" s="705">
        <v>11</v>
      </c>
      <c r="I930" s="684">
        <v>15</v>
      </c>
      <c r="J930" s="705">
        <v>12</v>
      </c>
      <c r="K930" s="705">
        <v>2</v>
      </c>
      <c r="L930" s="684">
        <v>10</v>
      </c>
      <c r="M930" s="722">
        <v>880</v>
      </c>
      <c r="N930" s="707">
        <f t="shared" si="18"/>
        <v>8800</v>
      </c>
      <c r="O930" s="684">
        <v>5</v>
      </c>
      <c r="P930" s="708"/>
      <c r="Q930" s="708">
        <v>5</v>
      </c>
      <c r="R930" s="708"/>
      <c r="S930" s="708"/>
      <c r="T930" s="708"/>
      <c r="U930" s="657"/>
    </row>
    <row r="931" spans="1:21" s="709" customFormat="1" ht="22.5" customHeight="1">
      <c r="A931" s="703">
        <v>877</v>
      </c>
      <c r="B931" s="686"/>
      <c r="C931" s="683" t="s">
        <v>2841</v>
      </c>
      <c r="D931" s="684" t="s">
        <v>199</v>
      </c>
      <c r="E931" s="684">
        <v>1</v>
      </c>
      <c r="F931" s="684" t="s">
        <v>199</v>
      </c>
      <c r="G931" s="705">
        <v>9</v>
      </c>
      <c r="H931" s="705">
        <v>8</v>
      </c>
      <c r="I931" s="684">
        <v>5</v>
      </c>
      <c r="J931" s="705">
        <v>10</v>
      </c>
      <c r="K931" s="705">
        <v>0</v>
      </c>
      <c r="L931" s="684">
        <v>5</v>
      </c>
      <c r="M931" s="722">
        <v>930</v>
      </c>
      <c r="N931" s="707">
        <f t="shared" si="18"/>
        <v>4650</v>
      </c>
      <c r="O931" s="684">
        <v>5</v>
      </c>
      <c r="P931" s="708"/>
      <c r="Q931" s="708"/>
      <c r="R931" s="708"/>
      <c r="S931" s="708"/>
      <c r="T931" s="708"/>
      <c r="U931" s="657"/>
    </row>
    <row r="932" spans="1:21" s="709" customFormat="1" ht="22.5" customHeight="1">
      <c r="A932" s="703">
        <v>878</v>
      </c>
      <c r="B932" s="686"/>
      <c r="C932" s="683" t="s">
        <v>2842</v>
      </c>
      <c r="D932" s="684" t="s">
        <v>199</v>
      </c>
      <c r="E932" s="684">
        <v>1</v>
      </c>
      <c r="F932" s="684" t="s">
        <v>199</v>
      </c>
      <c r="G932" s="705">
        <v>3</v>
      </c>
      <c r="H932" s="705">
        <v>2</v>
      </c>
      <c r="I932" s="684">
        <v>2</v>
      </c>
      <c r="J932" s="705">
        <v>2</v>
      </c>
      <c r="K932" s="705">
        <v>0</v>
      </c>
      <c r="L932" s="684">
        <v>5</v>
      </c>
      <c r="M932" s="722">
        <v>980</v>
      </c>
      <c r="N932" s="707">
        <f t="shared" si="18"/>
        <v>4900</v>
      </c>
      <c r="O932" s="684">
        <v>5</v>
      </c>
      <c r="P932" s="708"/>
      <c r="Q932" s="708"/>
      <c r="R932" s="708"/>
      <c r="S932" s="708"/>
      <c r="T932" s="708"/>
      <c r="U932" s="657"/>
    </row>
    <row r="933" spans="1:21" s="702" customFormat="1" ht="22.5" customHeight="1">
      <c r="A933" s="703">
        <v>879</v>
      </c>
      <c r="B933" s="695"/>
      <c r="C933" s="719" t="s">
        <v>2843</v>
      </c>
      <c r="D933" s="696"/>
      <c r="E933" s="696"/>
      <c r="F933" s="696"/>
      <c r="G933" s="696"/>
      <c r="H933" s="696"/>
      <c r="I933" s="696"/>
      <c r="J933" s="696"/>
      <c r="K933" s="696"/>
      <c r="L933" s="696"/>
      <c r="M933" s="697"/>
      <c r="N933" s="712">
        <f t="shared" si="18"/>
        <v>0</v>
      </c>
      <c r="O933" s="696"/>
      <c r="P933" s="713"/>
      <c r="Q933" s="713"/>
      <c r="R933" s="713"/>
      <c r="S933" s="713"/>
      <c r="T933" s="713"/>
      <c r="U933" s="714"/>
    </row>
    <row r="934" spans="1:21" s="709" customFormat="1" ht="22.5" customHeight="1">
      <c r="A934" s="703">
        <v>880</v>
      </c>
      <c r="B934" s="686"/>
      <c r="C934" s="683" t="s">
        <v>2844</v>
      </c>
      <c r="D934" s="684" t="s">
        <v>199</v>
      </c>
      <c r="E934" s="684">
        <v>1</v>
      </c>
      <c r="F934" s="684" t="s">
        <v>199</v>
      </c>
      <c r="G934" s="705">
        <v>4</v>
      </c>
      <c r="H934" s="705">
        <v>19</v>
      </c>
      <c r="I934" s="684">
        <v>15</v>
      </c>
      <c r="J934" s="705">
        <v>23</v>
      </c>
      <c r="K934" s="705">
        <v>3</v>
      </c>
      <c r="L934" s="684">
        <v>5</v>
      </c>
      <c r="M934" s="722">
        <v>630</v>
      </c>
      <c r="N934" s="707">
        <f t="shared" si="18"/>
        <v>3150</v>
      </c>
      <c r="O934" s="684"/>
      <c r="P934" s="684">
        <v>5</v>
      </c>
      <c r="Q934" s="708"/>
      <c r="R934" s="708"/>
      <c r="S934" s="708"/>
      <c r="T934" s="708"/>
      <c r="U934" s="657"/>
    </row>
    <row r="935" spans="1:21" s="709" customFormat="1" ht="22.5" customHeight="1">
      <c r="A935" s="703">
        <v>881</v>
      </c>
      <c r="B935" s="686"/>
      <c r="C935" s="683" t="s">
        <v>2845</v>
      </c>
      <c r="D935" s="684" t="s">
        <v>199</v>
      </c>
      <c r="E935" s="684">
        <v>1</v>
      </c>
      <c r="F935" s="684" t="s">
        <v>199</v>
      </c>
      <c r="G935" s="705">
        <v>10</v>
      </c>
      <c r="H935" s="705">
        <v>9</v>
      </c>
      <c r="I935" s="684">
        <v>15</v>
      </c>
      <c r="J935" s="705">
        <v>35</v>
      </c>
      <c r="K935" s="705">
        <v>5</v>
      </c>
      <c r="L935" s="684">
        <v>5</v>
      </c>
      <c r="M935" s="722">
        <v>660</v>
      </c>
      <c r="N935" s="707">
        <f t="shared" si="18"/>
        <v>3300</v>
      </c>
      <c r="O935" s="684"/>
      <c r="P935" s="684">
        <v>5</v>
      </c>
      <c r="Q935" s="708"/>
      <c r="R935" s="708"/>
      <c r="S935" s="708"/>
      <c r="T935" s="708"/>
      <c r="U935" s="657"/>
    </row>
    <row r="936" spans="1:21" s="709" customFormat="1" ht="22.5" customHeight="1">
      <c r="A936" s="703">
        <v>882</v>
      </c>
      <c r="B936" s="686"/>
      <c r="C936" s="683" t="s">
        <v>2846</v>
      </c>
      <c r="D936" s="684" t="s">
        <v>199</v>
      </c>
      <c r="E936" s="684">
        <v>1</v>
      </c>
      <c r="F936" s="684" t="s">
        <v>199</v>
      </c>
      <c r="G936" s="705">
        <v>16</v>
      </c>
      <c r="H936" s="705">
        <v>21</v>
      </c>
      <c r="I936" s="684">
        <v>15</v>
      </c>
      <c r="J936" s="705">
        <v>50</v>
      </c>
      <c r="K936" s="705">
        <v>10</v>
      </c>
      <c r="L936" s="684">
        <v>5</v>
      </c>
      <c r="M936" s="722">
        <v>700</v>
      </c>
      <c r="N936" s="707">
        <f t="shared" si="18"/>
        <v>3500</v>
      </c>
      <c r="O936" s="684"/>
      <c r="P936" s="684">
        <v>5</v>
      </c>
      <c r="Q936" s="708"/>
      <c r="R936" s="708"/>
      <c r="S936" s="708"/>
      <c r="T936" s="708"/>
      <c r="U936" s="657"/>
    </row>
    <row r="937" spans="1:21" s="709" customFormat="1" ht="22.5" customHeight="1">
      <c r="A937" s="703">
        <v>883</v>
      </c>
      <c r="B937" s="686"/>
      <c r="C937" s="683" t="s">
        <v>2847</v>
      </c>
      <c r="D937" s="684" t="s">
        <v>199</v>
      </c>
      <c r="E937" s="684">
        <v>1</v>
      </c>
      <c r="F937" s="684" t="s">
        <v>199</v>
      </c>
      <c r="G937" s="705">
        <v>15</v>
      </c>
      <c r="H937" s="705">
        <v>18</v>
      </c>
      <c r="I937" s="684">
        <v>10</v>
      </c>
      <c r="J937" s="705">
        <v>50</v>
      </c>
      <c r="K937" s="705">
        <v>10</v>
      </c>
      <c r="L937" s="684">
        <v>5</v>
      </c>
      <c r="M937" s="722">
        <v>730</v>
      </c>
      <c r="N937" s="707">
        <f t="shared" si="18"/>
        <v>3650</v>
      </c>
      <c r="O937" s="684"/>
      <c r="P937" s="684">
        <v>5</v>
      </c>
      <c r="Q937" s="708"/>
      <c r="R937" s="708"/>
      <c r="S937" s="708"/>
      <c r="T937" s="708"/>
      <c r="U937" s="657"/>
    </row>
    <row r="938" spans="1:21" s="709" customFormat="1" ht="22.5" customHeight="1">
      <c r="A938" s="703">
        <v>884</v>
      </c>
      <c r="B938" s="686"/>
      <c r="C938" s="683" t="s">
        <v>2848</v>
      </c>
      <c r="D938" s="684" t="s">
        <v>199</v>
      </c>
      <c r="E938" s="684">
        <v>1</v>
      </c>
      <c r="F938" s="684" t="s">
        <v>199</v>
      </c>
      <c r="G938" s="705">
        <v>16</v>
      </c>
      <c r="H938" s="705">
        <v>11</v>
      </c>
      <c r="I938" s="684">
        <v>10</v>
      </c>
      <c r="J938" s="705">
        <v>40</v>
      </c>
      <c r="K938" s="705">
        <v>10</v>
      </c>
      <c r="L938" s="684">
        <v>5</v>
      </c>
      <c r="M938" s="722">
        <v>750</v>
      </c>
      <c r="N938" s="707">
        <f t="shared" si="18"/>
        <v>3750</v>
      </c>
      <c r="O938" s="684"/>
      <c r="P938" s="684">
        <v>5</v>
      </c>
      <c r="Q938" s="708"/>
      <c r="R938" s="708"/>
      <c r="S938" s="708"/>
      <c r="T938" s="708"/>
      <c r="U938" s="657"/>
    </row>
    <row r="939" spans="1:21" s="709" customFormat="1" ht="22.5" customHeight="1">
      <c r="A939" s="703">
        <v>885</v>
      </c>
      <c r="B939" s="686"/>
      <c r="C939" s="683" t="s">
        <v>2849</v>
      </c>
      <c r="D939" s="684" t="s">
        <v>199</v>
      </c>
      <c r="E939" s="684">
        <v>1</v>
      </c>
      <c r="F939" s="684" t="s">
        <v>199</v>
      </c>
      <c r="G939" s="705">
        <v>10</v>
      </c>
      <c r="H939" s="705">
        <v>2</v>
      </c>
      <c r="I939" s="684">
        <v>5</v>
      </c>
      <c r="J939" s="705">
        <v>32</v>
      </c>
      <c r="K939" s="705">
        <v>12</v>
      </c>
      <c r="L939" s="684">
        <v>5</v>
      </c>
      <c r="M939" s="722">
        <v>790</v>
      </c>
      <c r="N939" s="707">
        <f t="shared" si="18"/>
        <v>3950</v>
      </c>
      <c r="O939" s="684"/>
      <c r="P939" s="684">
        <v>5</v>
      </c>
      <c r="Q939" s="708"/>
      <c r="R939" s="708"/>
      <c r="S939" s="708"/>
      <c r="T939" s="708"/>
      <c r="U939" s="657"/>
    </row>
    <row r="940" spans="1:21" s="709" customFormat="1" ht="22.5" customHeight="1">
      <c r="A940" s="703">
        <v>886</v>
      </c>
      <c r="B940" s="686"/>
      <c r="C940" s="683" t="s">
        <v>2850</v>
      </c>
      <c r="D940" s="684" t="s">
        <v>199</v>
      </c>
      <c r="E940" s="684">
        <v>1</v>
      </c>
      <c r="F940" s="684" t="s">
        <v>199</v>
      </c>
      <c r="G940" s="705">
        <v>1</v>
      </c>
      <c r="H940" s="705">
        <v>2</v>
      </c>
      <c r="I940" s="684">
        <v>5</v>
      </c>
      <c r="J940" s="705">
        <v>19</v>
      </c>
      <c r="K940" s="705">
        <v>9</v>
      </c>
      <c r="L940" s="684">
        <v>5</v>
      </c>
      <c r="M940" s="722">
        <v>830</v>
      </c>
      <c r="N940" s="707">
        <f t="shared" si="18"/>
        <v>4150</v>
      </c>
      <c r="O940" s="684"/>
      <c r="P940" s="684">
        <v>5</v>
      </c>
      <c r="Q940" s="708"/>
      <c r="R940" s="708"/>
      <c r="S940" s="708"/>
      <c r="T940" s="708"/>
      <c r="U940" s="657"/>
    </row>
    <row r="941" spans="1:21" s="702" customFormat="1" ht="22.5" customHeight="1">
      <c r="A941" s="703"/>
      <c r="B941" s="695"/>
      <c r="C941" s="719" t="s">
        <v>2851</v>
      </c>
      <c r="D941" s="696"/>
      <c r="E941" s="696"/>
      <c r="F941" s="696"/>
      <c r="G941" s="696"/>
      <c r="H941" s="696"/>
      <c r="I941" s="696"/>
      <c r="J941" s="696"/>
      <c r="K941" s="696"/>
      <c r="L941" s="696"/>
      <c r="M941" s="697"/>
      <c r="N941" s="712">
        <f t="shared" si="18"/>
        <v>0</v>
      </c>
      <c r="O941" s="696"/>
      <c r="P941" s="713"/>
      <c r="Q941" s="713"/>
      <c r="R941" s="713"/>
      <c r="S941" s="713"/>
      <c r="T941" s="713"/>
      <c r="U941" s="714"/>
    </row>
    <row r="942" spans="1:21" s="709" customFormat="1" ht="22.5" customHeight="1">
      <c r="A942" s="703">
        <v>887</v>
      </c>
      <c r="B942" s="686"/>
      <c r="C942" s="683" t="s">
        <v>2852</v>
      </c>
      <c r="D942" s="684" t="s">
        <v>199</v>
      </c>
      <c r="E942" s="684">
        <v>1</v>
      </c>
      <c r="F942" s="684" t="s">
        <v>199</v>
      </c>
      <c r="G942" s="705">
        <v>16</v>
      </c>
      <c r="H942" s="705">
        <v>15</v>
      </c>
      <c r="I942" s="684">
        <v>10</v>
      </c>
      <c r="J942" s="705">
        <v>30</v>
      </c>
      <c r="K942" s="705">
        <v>10</v>
      </c>
      <c r="L942" s="684">
        <v>10</v>
      </c>
      <c r="M942" s="722">
        <v>490</v>
      </c>
      <c r="N942" s="707">
        <f t="shared" si="18"/>
        <v>4900</v>
      </c>
      <c r="O942" s="684">
        <v>10</v>
      </c>
      <c r="P942" s="708"/>
      <c r="Q942" s="708"/>
      <c r="R942" s="708"/>
      <c r="S942" s="708"/>
      <c r="T942" s="708"/>
      <c r="U942" s="657"/>
    </row>
    <row r="943" spans="1:21" s="709" customFormat="1" ht="22.5" customHeight="1">
      <c r="A943" s="703">
        <v>888</v>
      </c>
      <c r="B943" s="686"/>
      <c r="C943" s="683" t="s">
        <v>2853</v>
      </c>
      <c r="D943" s="684" t="s">
        <v>199</v>
      </c>
      <c r="E943" s="684">
        <v>1</v>
      </c>
      <c r="F943" s="684" t="s">
        <v>199</v>
      </c>
      <c r="G943" s="705">
        <v>43</v>
      </c>
      <c r="H943" s="705">
        <v>49</v>
      </c>
      <c r="I943" s="684">
        <v>40</v>
      </c>
      <c r="J943" s="705">
        <v>50</v>
      </c>
      <c r="K943" s="705">
        <v>10</v>
      </c>
      <c r="L943" s="684">
        <v>40</v>
      </c>
      <c r="M943" s="722">
        <v>510</v>
      </c>
      <c r="N943" s="707">
        <f t="shared" si="18"/>
        <v>20400</v>
      </c>
      <c r="O943" s="684">
        <v>40</v>
      </c>
      <c r="P943" s="708"/>
      <c r="Q943" s="708"/>
      <c r="R943" s="708"/>
      <c r="S943" s="708"/>
      <c r="T943" s="708"/>
      <c r="U943" s="657"/>
    </row>
    <row r="944" spans="1:21" s="709" customFormat="1" ht="22.5" customHeight="1">
      <c r="A944" s="703">
        <v>889</v>
      </c>
      <c r="B944" s="686"/>
      <c r="C944" s="683" t="s">
        <v>2854</v>
      </c>
      <c r="D944" s="684" t="s">
        <v>199</v>
      </c>
      <c r="E944" s="684">
        <v>1</v>
      </c>
      <c r="F944" s="684" t="s">
        <v>199</v>
      </c>
      <c r="G944" s="705">
        <v>19</v>
      </c>
      <c r="H944" s="705">
        <v>22</v>
      </c>
      <c r="I944" s="684">
        <v>30</v>
      </c>
      <c r="J944" s="705">
        <v>49</v>
      </c>
      <c r="K944" s="705">
        <v>9</v>
      </c>
      <c r="L944" s="684">
        <v>40</v>
      </c>
      <c r="M944" s="722">
        <v>530</v>
      </c>
      <c r="N944" s="707">
        <f t="shared" si="18"/>
        <v>21200</v>
      </c>
      <c r="O944" s="684">
        <v>40</v>
      </c>
      <c r="P944" s="708"/>
      <c r="Q944" s="708"/>
      <c r="R944" s="708"/>
      <c r="S944" s="708"/>
      <c r="T944" s="708"/>
      <c r="U944" s="657"/>
    </row>
    <row r="945" spans="1:21" s="709" customFormat="1" ht="22.5" customHeight="1">
      <c r="A945" s="703">
        <v>890</v>
      </c>
      <c r="B945" s="686"/>
      <c r="C945" s="683" t="s">
        <v>2855</v>
      </c>
      <c r="D945" s="684" t="s">
        <v>199</v>
      </c>
      <c r="E945" s="684">
        <v>1</v>
      </c>
      <c r="F945" s="684" t="s">
        <v>199</v>
      </c>
      <c r="G945" s="705">
        <v>15</v>
      </c>
      <c r="H945" s="705">
        <v>14</v>
      </c>
      <c r="I945" s="684">
        <v>20</v>
      </c>
      <c r="J945" s="705">
        <v>28</v>
      </c>
      <c r="K945" s="705">
        <v>8</v>
      </c>
      <c r="L945" s="684">
        <v>40</v>
      </c>
      <c r="M945" s="722">
        <v>560</v>
      </c>
      <c r="N945" s="707">
        <f t="shared" si="18"/>
        <v>22400</v>
      </c>
      <c r="O945" s="684">
        <v>20</v>
      </c>
      <c r="P945" s="708"/>
      <c r="Q945" s="708">
        <v>20</v>
      </c>
      <c r="R945" s="708"/>
      <c r="S945" s="708"/>
      <c r="T945" s="708"/>
      <c r="U945" s="657"/>
    </row>
    <row r="946" spans="1:21" s="709" customFormat="1" ht="22.5" customHeight="1">
      <c r="A946" s="703">
        <v>891</v>
      </c>
      <c r="B946" s="686"/>
      <c r="C946" s="683" t="s">
        <v>2856</v>
      </c>
      <c r="D946" s="684" t="s">
        <v>199</v>
      </c>
      <c r="E946" s="684">
        <v>1</v>
      </c>
      <c r="F946" s="684" t="s">
        <v>199</v>
      </c>
      <c r="G946" s="705">
        <v>0</v>
      </c>
      <c r="H946" s="705">
        <v>10</v>
      </c>
      <c r="I946" s="684">
        <v>10</v>
      </c>
      <c r="J946" s="705">
        <v>20</v>
      </c>
      <c r="K946" s="705">
        <v>10</v>
      </c>
      <c r="L946" s="684">
        <v>5</v>
      </c>
      <c r="M946" s="722">
        <v>650</v>
      </c>
      <c r="N946" s="707">
        <f t="shared" si="18"/>
        <v>3250</v>
      </c>
      <c r="O946" s="684"/>
      <c r="P946" s="684">
        <v>5</v>
      </c>
      <c r="Q946" s="708"/>
      <c r="R946" s="708"/>
      <c r="S946" s="708"/>
      <c r="T946" s="708"/>
      <c r="U946" s="657"/>
    </row>
    <row r="947" spans="1:21" s="709" customFormat="1" ht="22.5" customHeight="1">
      <c r="A947" s="703">
        <v>892</v>
      </c>
      <c r="B947" s="686"/>
      <c r="C947" s="683" t="s">
        <v>2857</v>
      </c>
      <c r="D947" s="684" t="s">
        <v>199</v>
      </c>
      <c r="E947" s="684">
        <v>1</v>
      </c>
      <c r="F947" s="684" t="s">
        <v>199</v>
      </c>
      <c r="G947" s="705">
        <v>9</v>
      </c>
      <c r="H947" s="705">
        <v>9</v>
      </c>
      <c r="I947" s="684">
        <v>10</v>
      </c>
      <c r="J947" s="705">
        <v>15</v>
      </c>
      <c r="K947" s="705">
        <v>5</v>
      </c>
      <c r="L947" s="684">
        <v>5</v>
      </c>
      <c r="M947" s="722">
        <v>660</v>
      </c>
      <c r="N947" s="707">
        <f t="shared" si="18"/>
        <v>3300</v>
      </c>
      <c r="O947" s="684"/>
      <c r="P947" s="684">
        <v>5</v>
      </c>
      <c r="Q947" s="708"/>
      <c r="R947" s="708"/>
      <c r="S947" s="708"/>
      <c r="T947" s="708"/>
      <c r="U947" s="657"/>
    </row>
    <row r="948" spans="1:21" s="709" customFormat="1" ht="22.5" customHeight="1">
      <c r="A948" s="703">
        <v>893</v>
      </c>
      <c r="B948" s="686"/>
      <c r="C948" s="683" t="s">
        <v>2858</v>
      </c>
      <c r="D948" s="684" t="s">
        <v>199</v>
      </c>
      <c r="E948" s="684">
        <v>1</v>
      </c>
      <c r="F948" s="684" t="s">
        <v>199</v>
      </c>
      <c r="G948" s="705">
        <v>6</v>
      </c>
      <c r="H948" s="705">
        <v>5</v>
      </c>
      <c r="I948" s="684">
        <v>5</v>
      </c>
      <c r="J948" s="705">
        <v>13</v>
      </c>
      <c r="K948" s="705">
        <v>8</v>
      </c>
      <c r="L948" s="684">
        <v>5</v>
      </c>
      <c r="M948" s="722">
        <v>690</v>
      </c>
      <c r="N948" s="707">
        <f t="shared" si="18"/>
        <v>3450</v>
      </c>
      <c r="O948" s="684"/>
      <c r="P948" s="684">
        <v>5</v>
      </c>
      <c r="Q948" s="708"/>
      <c r="R948" s="708"/>
      <c r="S948" s="708"/>
      <c r="T948" s="708"/>
      <c r="U948" s="657"/>
    </row>
    <row r="949" spans="1:21" s="702" customFormat="1" ht="22.5" customHeight="1">
      <c r="A949" s="703"/>
      <c r="B949" s="695"/>
      <c r="C949" s="719" t="s">
        <v>2859</v>
      </c>
      <c r="D949" s="696"/>
      <c r="E949" s="696"/>
      <c r="F949" s="696"/>
      <c r="G949" s="696"/>
      <c r="H949" s="696"/>
      <c r="I949" s="696"/>
      <c r="J949" s="696"/>
      <c r="K949" s="696"/>
      <c r="L949" s="696"/>
      <c r="M949" s="697"/>
      <c r="N949" s="712">
        <f t="shared" si="18"/>
        <v>0</v>
      </c>
      <c r="O949" s="696"/>
      <c r="P949" s="713"/>
      <c r="Q949" s="713"/>
      <c r="R949" s="713"/>
      <c r="S949" s="713"/>
      <c r="T949" s="713"/>
      <c r="U949" s="714"/>
    </row>
    <row r="950" spans="1:21" s="709" customFormat="1" ht="22.5" customHeight="1">
      <c r="A950" s="703">
        <v>894</v>
      </c>
      <c r="B950" s="686"/>
      <c r="C950" s="683" t="s">
        <v>2860</v>
      </c>
      <c r="D950" s="684" t="s">
        <v>199</v>
      </c>
      <c r="E950" s="684">
        <v>1</v>
      </c>
      <c r="F950" s="684" t="s">
        <v>199</v>
      </c>
      <c r="G950" s="705">
        <v>15</v>
      </c>
      <c r="H950" s="705">
        <v>17</v>
      </c>
      <c r="I950" s="684">
        <v>20</v>
      </c>
      <c r="J950" s="705">
        <v>38</v>
      </c>
      <c r="K950" s="705">
        <v>8</v>
      </c>
      <c r="L950" s="684">
        <v>10</v>
      </c>
      <c r="M950" s="722">
        <v>255</v>
      </c>
      <c r="N950" s="707">
        <f t="shared" si="18"/>
        <v>2550</v>
      </c>
      <c r="O950" s="684"/>
      <c r="P950" s="684">
        <v>10</v>
      </c>
      <c r="Q950" s="708"/>
      <c r="R950" s="708"/>
      <c r="S950" s="708"/>
      <c r="T950" s="708"/>
      <c r="U950" s="657"/>
    </row>
    <row r="951" spans="1:21" s="709" customFormat="1" ht="22.5" customHeight="1">
      <c r="A951" s="703">
        <v>895</v>
      </c>
      <c r="B951" s="686"/>
      <c r="C951" s="683" t="s">
        <v>2861</v>
      </c>
      <c r="D951" s="684" t="s">
        <v>199</v>
      </c>
      <c r="E951" s="684">
        <v>1</v>
      </c>
      <c r="F951" s="684" t="s">
        <v>199</v>
      </c>
      <c r="G951" s="705">
        <v>3</v>
      </c>
      <c r="H951" s="705">
        <v>12</v>
      </c>
      <c r="I951" s="684">
        <v>20</v>
      </c>
      <c r="J951" s="705">
        <v>30</v>
      </c>
      <c r="K951" s="705">
        <v>0</v>
      </c>
      <c r="L951" s="684">
        <v>10</v>
      </c>
      <c r="M951" s="722">
        <v>255</v>
      </c>
      <c r="N951" s="707">
        <f t="shared" si="18"/>
        <v>2550</v>
      </c>
      <c r="O951" s="684"/>
      <c r="P951" s="684">
        <v>10</v>
      </c>
      <c r="Q951" s="708"/>
      <c r="R951" s="708"/>
      <c r="S951" s="708"/>
      <c r="T951" s="708"/>
      <c r="U951" s="657"/>
    </row>
    <row r="952" spans="1:21" s="709" customFormat="1" ht="22.5" customHeight="1">
      <c r="A952" s="703">
        <v>896</v>
      </c>
      <c r="B952" s="686"/>
      <c r="C952" s="683" t="s">
        <v>2862</v>
      </c>
      <c r="D952" s="684" t="s">
        <v>199</v>
      </c>
      <c r="E952" s="684">
        <v>1</v>
      </c>
      <c r="F952" s="684" t="s">
        <v>199</v>
      </c>
      <c r="G952" s="705">
        <v>3</v>
      </c>
      <c r="H952" s="705">
        <v>2</v>
      </c>
      <c r="I952" s="684">
        <v>10</v>
      </c>
      <c r="J952" s="705">
        <v>21</v>
      </c>
      <c r="K952" s="705">
        <v>1</v>
      </c>
      <c r="L952" s="684">
        <v>10</v>
      </c>
      <c r="M952" s="722">
        <v>255</v>
      </c>
      <c r="N952" s="707">
        <f t="shared" si="18"/>
        <v>2550</v>
      </c>
      <c r="O952" s="684"/>
      <c r="P952" s="684">
        <v>10</v>
      </c>
      <c r="Q952" s="708"/>
      <c r="R952" s="708"/>
      <c r="S952" s="708"/>
      <c r="T952" s="708"/>
      <c r="U952" s="657"/>
    </row>
    <row r="953" spans="1:21" s="709" customFormat="1" ht="22.5" customHeight="1">
      <c r="A953" s="703">
        <v>897</v>
      </c>
      <c r="B953" s="686"/>
      <c r="C953" s="683" t="s">
        <v>2863</v>
      </c>
      <c r="D953" s="684" t="s">
        <v>199</v>
      </c>
      <c r="E953" s="684">
        <v>1</v>
      </c>
      <c r="F953" s="684" t="s">
        <v>199</v>
      </c>
      <c r="G953" s="705"/>
      <c r="H953" s="705"/>
      <c r="I953" s="684">
        <v>5</v>
      </c>
      <c r="J953" s="705">
        <v>14</v>
      </c>
      <c r="K953" s="705">
        <v>4</v>
      </c>
      <c r="L953" s="684">
        <v>5</v>
      </c>
      <c r="M953" s="722">
        <v>255</v>
      </c>
      <c r="N953" s="707">
        <f t="shared" si="18"/>
        <v>1275</v>
      </c>
      <c r="O953" s="684"/>
      <c r="P953" s="684">
        <v>5</v>
      </c>
      <c r="Q953" s="708"/>
      <c r="R953" s="708"/>
      <c r="S953" s="708"/>
      <c r="T953" s="708"/>
      <c r="U953" s="657"/>
    </row>
    <row r="954" spans="1:21" s="709" customFormat="1" ht="22.5" customHeight="1">
      <c r="A954" s="703">
        <v>898</v>
      </c>
      <c r="B954" s="686"/>
      <c r="C954" s="683" t="s">
        <v>2864</v>
      </c>
      <c r="D954" s="684" t="s">
        <v>199</v>
      </c>
      <c r="E954" s="684">
        <v>1</v>
      </c>
      <c r="F954" s="684" t="s">
        <v>199</v>
      </c>
      <c r="G954" s="705">
        <v>2</v>
      </c>
      <c r="H954" s="705">
        <v>1</v>
      </c>
      <c r="I954" s="684">
        <v>0</v>
      </c>
      <c r="J954" s="705">
        <v>13</v>
      </c>
      <c r="K954" s="705">
        <v>11</v>
      </c>
      <c r="L954" s="684">
        <v>5</v>
      </c>
      <c r="M954" s="722">
        <v>255</v>
      </c>
      <c r="N954" s="707">
        <f t="shared" si="18"/>
        <v>1275</v>
      </c>
      <c r="O954" s="684"/>
      <c r="P954" s="684">
        <v>5</v>
      </c>
      <c r="Q954" s="708"/>
      <c r="R954" s="708"/>
      <c r="S954" s="708"/>
      <c r="T954" s="708"/>
      <c r="U954" s="657"/>
    </row>
    <row r="955" spans="1:21" s="709" customFormat="1" ht="22.5" customHeight="1">
      <c r="A955" s="703">
        <v>899</v>
      </c>
      <c r="B955" s="686"/>
      <c r="C955" s="683" t="s">
        <v>2865</v>
      </c>
      <c r="D955" s="684" t="s">
        <v>199</v>
      </c>
      <c r="E955" s="684">
        <v>1</v>
      </c>
      <c r="F955" s="684" t="s">
        <v>199</v>
      </c>
      <c r="G955" s="705"/>
      <c r="H955" s="705"/>
      <c r="I955" s="684">
        <v>5</v>
      </c>
      <c r="J955" s="705">
        <v>2</v>
      </c>
      <c r="K955" s="705">
        <v>0</v>
      </c>
      <c r="L955" s="684">
        <v>5</v>
      </c>
      <c r="M955" s="722">
        <v>255</v>
      </c>
      <c r="N955" s="707">
        <f t="shared" si="18"/>
        <v>1275</v>
      </c>
      <c r="O955" s="684"/>
      <c r="P955" s="684">
        <v>5</v>
      </c>
      <c r="Q955" s="708"/>
      <c r="R955" s="708"/>
      <c r="S955" s="708"/>
      <c r="T955" s="708"/>
      <c r="U955" s="657"/>
    </row>
    <row r="956" spans="1:21" s="709" customFormat="1" ht="22.5" customHeight="1">
      <c r="A956" s="703">
        <v>900</v>
      </c>
      <c r="B956" s="686"/>
      <c r="C956" s="683" t="s">
        <v>2866</v>
      </c>
      <c r="D956" s="684" t="s">
        <v>199</v>
      </c>
      <c r="E956" s="684">
        <v>1</v>
      </c>
      <c r="F956" s="684" t="s">
        <v>199</v>
      </c>
      <c r="G956" s="705">
        <v>0</v>
      </c>
      <c r="H956" s="705">
        <v>0</v>
      </c>
      <c r="I956" s="684">
        <v>5</v>
      </c>
      <c r="J956" s="705">
        <v>6</v>
      </c>
      <c r="K956" s="705">
        <v>4</v>
      </c>
      <c r="L956" s="684">
        <v>5</v>
      </c>
      <c r="M956" s="722">
        <v>255</v>
      </c>
      <c r="N956" s="707">
        <f t="shared" si="18"/>
        <v>1275</v>
      </c>
      <c r="O956" s="684"/>
      <c r="P956" s="684">
        <v>5</v>
      </c>
      <c r="Q956" s="708"/>
      <c r="R956" s="708"/>
      <c r="S956" s="708"/>
      <c r="T956" s="708"/>
      <c r="U956" s="657"/>
    </row>
    <row r="957" spans="1:21" s="702" customFormat="1" ht="22.5" customHeight="1">
      <c r="A957" s="703"/>
      <c r="B957" s="695"/>
      <c r="C957" s="719" t="s">
        <v>2867</v>
      </c>
      <c r="D957" s="696"/>
      <c r="E957" s="696"/>
      <c r="F957" s="696"/>
      <c r="G957" s="696"/>
      <c r="H957" s="696"/>
      <c r="I957" s="696"/>
      <c r="J957" s="696"/>
      <c r="K957" s="696"/>
      <c r="L957" s="696"/>
      <c r="M957" s="697"/>
      <c r="N957" s="712">
        <f t="shared" si="18"/>
        <v>0</v>
      </c>
      <c r="O957" s="696"/>
      <c r="P957" s="713"/>
      <c r="Q957" s="713"/>
      <c r="R957" s="713"/>
      <c r="S957" s="713"/>
      <c r="T957" s="713"/>
      <c r="U957" s="714"/>
    </row>
    <row r="958" spans="1:21" s="709" customFormat="1" ht="22.5" customHeight="1">
      <c r="A958" s="703">
        <v>901</v>
      </c>
      <c r="B958" s="686"/>
      <c r="C958" s="683" t="s">
        <v>2868</v>
      </c>
      <c r="D958" s="684" t="s">
        <v>199</v>
      </c>
      <c r="E958" s="684">
        <v>1</v>
      </c>
      <c r="F958" s="684" t="s">
        <v>199</v>
      </c>
      <c r="G958" s="705">
        <v>0</v>
      </c>
      <c r="H958" s="705">
        <v>0</v>
      </c>
      <c r="I958" s="684">
        <v>5</v>
      </c>
      <c r="J958" s="705">
        <v>4</v>
      </c>
      <c r="K958" s="705">
        <v>2</v>
      </c>
      <c r="L958" s="684">
        <v>1</v>
      </c>
      <c r="M958" s="715">
        <v>1340</v>
      </c>
      <c r="N958" s="707">
        <f t="shared" si="18"/>
        <v>1340</v>
      </c>
      <c r="O958" s="684"/>
      <c r="P958" s="684">
        <v>1</v>
      </c>
      <c r="Q958" s="708"/>
      <c r="R958" s="708"/>
      <c r="S958" s="708"/>
      <c r="T958" s="708"/>
      <c r="U958" s="657"/>
    </row>
    <row r="959" spans="1:21" s="709" customFormat="1" ht="22.5" customHeight="1">
      <c r="A959" s="703">
        <v>902</v>
      </c>
      <c r="B959" s="686"/>
      <c r="C959" s="683" t="s">
        <v>2869</v>
      </c>
      <c r="D959" s="684" t="s">
        <v>199</v>
      </c>
      <c r="E959" s="684">
        <v>1</v>
      </c>
      <c r="F959" s="684" t="s">
        <v>199</v>
      </c>
      <c r="G959" s="705">
        <v>0</v>
      </c>
      <c r="H959" s="705">
        <v>0</v>
      </c>
      <c r="I959" s="684">
        <v>2</v>
      </c>
      <c r="J959" s="705">
        <v>5</v>
      </c>
      <c r="K959" s="705">
        <v>3</v>
      </c>
      <c r="L959" s="684">
        <v>1</v>
      </c>
      <c r="M959" s="715">
        <v>1340</v>
      </c>
      <c r="N959" s="707">
        <f t="shared" si="18"/>
        <v>1340</v>
      </c>
      <c r="O959" s="684"/>
      <c r="P959" s="684">
        <v>1</v>
      </c>
      <c r="Q959" s="708"/>
      <c r="R959" s="708"/>
      <c r="S959" s="708"/>
      <c r="T959" s="708"/>
      <c r="U959" s="657"/>
    </row>
    <row r="960" spans="1:21" s="702" customFormat="1" ht="22.5" customHeight="1">
      <c r="A960" s="703">
        <v>903</v>
      </c>
      <c r="B960" s="695"/>
      <c r="C960" s="719" t="s">
        <v>2870</v>
      </c>
      <c r="D960" s="696"/>
      <c r="E960" s="696"/>
      <c r="F960" s="696"/>
      <c r="G960" s="696"/>
      <c r="H960" s="696"/>
      <c r="I960" s="696"/>
      <c r="J960" s="696"/>
      <c r="K960" s="696"/>
      <c r="L960" s="696"/>
      <c r="M960" s="697"/>
      <c r="N960" s="712">
        <f t="shared" si="18"/>
        <v>0</v>
      </c>
      <c r="O960" s="696"/>
      <c r="P960" s="713"/>
      <c r="Q960" s="713"/>
      <c r="R960" s="713"/>
      <c r="S960" s="713"/>
      <c r="T960" s="713"/>
      <c r="U960" s="714"/>
    </row>
    <row r="961" spans="1:21" s="709" customFormat="1" ht="22.5" customHeight="1">
      <c r="A961" s="703">
        <v>904</v>
      </c>
      <c r="B961" s="686"/>
      <c r="C961" s="683" t="s">
        <v>2871</v>
      </c>
      <c r="D961" s="684" t="s">
        <v>199</v>
      </c>
      <c r="E961" s="684">
        <v>1</v>
      </c>
      <c r="F961" s="684" t="s">
        <v>199</v>
      </c>
      <c r="G961" s="705">
        <v>0</v>
      </c>
      <c r="H961" s="705">
        <v>0</v>
      </c>
      <c r="I961" s="684">
        <v>0</v>
      </c>
      <c r="J961" s="705">
        <v>8</v>
      </c>
      <c r="K961" s="705">
        <v>6</v>
      </c>
      <c r="L961" s="684">
        <v>1</v>
      </c>
      <c r="M961" s="722">
        <v>650</v>
      </c>
      <c r="N961" s="707">
        <f t="shared" si="18"/>
        <v>650</v>
      </c>
      <c r="O961" s="684"/>
      <c r="P961" s="708"/>
      <c r="Q961" s="684">
        <v>1</v>
      </c>
      <c r="R961" s="708"/>
      <c r="S961" s="708"/>
      <c r="T961" s="708"/>
      <c r="U961" s="657"/>
    </row>
    <row r="962" spans="1:21" s="709" customFormat="1" ht="22.5" customHeight="1">
      <c r="A962" s="703">
        <v>905</v>
      </c>
      <c r="B962" s="686"/>
      <c r="C962" s="683" t="s">
        <v>2872</v>
      </c>
      <c r="D962" s="684" t="s">
        <v>199</v>
      </c>
      <c r="E962" s="684">
        <v>1</v>
      </c>
      <c r="F962" s="684" t="s">
        <v>199</v>
      </c>
      <c r="G962" s="705">
        <v>0</v>
      </c>
      <c r="H962" s="705">
        <v>0</v>
      </c>
      <c r="I962" s="684">
        <v>0</v>
      </c>
      <c r="J962" s="705">
        <v>9</v>
      </c>
      <c r="K962" s="705">
        <v>7</v>
      </c>
      <c r="L962" s="684">
        <v>1</v>
      </c>
      <c r="M962" s="722">
        <v>680</v>
      </c>
      <c r="N962" s="707">
        <f t="shared" si="18"/>
        <v>680</v>
      </c>
      <c r="O962" s="684"/>
      <c r="P962" s="708"/>
      <c r="Q962" s="684">
        <v>1</v>
      </c>
      <c r="R962" s="708"/>
      <c r="S962" s="708"/>
      <c r="T962" s="708"/>
      <c r="U962" s="657"/>
    </row>
    <row r="963" spans="1:21" s="709" customFormat="1" ht="22.5" customHeight="1">
      <c r="A963" s="703">
        <v>906</v>
      </c>
      <c r="B963" s="686"/>
      <c r="C963" s="683" t="s">
        <v>2873</v>
      </c>
      <c r="D963" s="684" t="s">
        <v>199</v>
      </c>
      <c r="E963" s="684">
        <v>1</v>
      </c>
      <c r="F963" s="684" t="s">
        <v>199</v>
      </c>
      <c r="G963" s="705">
        <v>0</v>
      </c>
      <c r="H963" s="705">
        <v>0</v>
      </c>
      <c r="I963" s="684">
        <v>0</v>
      </c>
      <c r="J963" s="705">
        <v>8</v>
      </c>
      <c r="K963" s="705">
        <v>6</v>
      </c>
      <c r="L963" s="684">
        <v>1</v>
      </c>
      <c r="M963" s="722">
        <v>720</v>
      </c>
      <c r="N963" s="707">
        <f t="shared" si="18"/>
        <v>720</v>
      </c>
      <c r="O963" s="684"/>
      <c r="P963" s="708"/>
      <c r="Q963" s="684">
        <v>1</v>
      </c>
      <c r="R963" s="708"/>
      <c r="S963" s="708"/>
      <c r="T963" s="708"/>
      <c r="U963" s="657"/>
    </row>
    <row r="964" spans="1:21" s="709" customFormat="1" ht="22.5" customHeight="1">
      <c r="A964" s="703">
        <v>907</v>
      </c>
      <c r="B964" s="686"/>
      <c r="C964" s="683" t="s">
        <v>2874</v>
      </c>
      <c r="D964" s="684" t="s">
        <v>199</v>
      </c>
      <c r="E964" s="684">
        <v>1</v>
      </c>
      <c r="F964" s="684" t="s">
        <v>199</v>
      </c>
      <c r="G964" s="705">
        <v>0</v>
      </c>
      <c r="H964" s="705">
        <v>0</v>
      </c>
      <c r="I964" s="684">
        <v>0</v>
      </c>
      <c r="J964" s="705">
        <v>7</v>
      </c>
      <c r="K964" s="705">
        <v>5</v>
      </c>
      <c r="L964" s="684">
        <v>1</v>
      </c>
      <c r="M964" s="722">
        <v>650</v>
      </c>
      <c r="N964" s="707">
        <f t="shared" si="18"/>
        <v>650</v>
      </c>
      <c r="O964" s="684"/>
      <c r="P964" s="708"/>
      <c r="Q964" s="684">
        <v>1</v>
      </c>
      <c r="R964" s="708"/>
      <c r="S964" s="708"/>
      <c r="T964" s="708"/>
      <c r="U964" s="657"/>
    </row>
    <row r="965" spans="1:21" s="702" customFormat="1" ht="22.5" customHeight="1">
      <c r="A965" s="703"/>
      <c r="B965" s="695"/>
      <c r="C965" s="719" t="s">
        <v>2875</v>
      </c>
      <c r="D965" s="696"/>
      <c r="E965" s="696"/>
      <c r="F965" s="696"/>
      <c r="G965" s="696"/>
      <c r="H965" s="696"/>
      <c r="I965" s="696"/>
      <c r="J965" s="696"/>
      <c r="K965" s="696"/>
      <c r="L965" s="696"/>
      <c r="M965" s="697"/>
      <c r="N965" s="712">
        <f t="shared" si="18"/>
        <v>0</v>
      </c>
      <c r="O965" s="696"/>
      <c r="P965" s="713"/>
      <c r="Q965" s="713"/>
      <c r="R965" s="713"/>
      <c r="S965" s="713"/>
      <c r="T965" s="713"/>
      <c r="U965" s="714"/>
    </row>
    <row r="966" spans="1:21" s="709" customFormat="1" ht="22.5" customHeight="1">
      <c r="A966" s="703">
        <v>908</v>
      </c>
      <c r="B966" s="686"/>
      <c r="C966" s="683" t="s">
        <v>2876</v>
      </c>
      <c r="D966" s="684" t="s">
        <v>199</v>
      </c>
      <c r="E966" s="684">
        <v>1</v>
      </c>
      <c r="F966" s="684" t="s">
        <v>199</v>
      </c>
      <c r="G966" s="705"/>
      <c r="H966" s="705">
        <v>16</v>
      </c>
      <c r="I966" s="684">
        <v>20</v>
      </c>
      <c r="J966" s="705">
        <v>34</v>
      </c>
      <c r="K966" s="705">
        <v>9</v>
      </c>
      <c r="L966" s="684">
        <v>40</v>
      </c>
      <c r="M966" s="722">
        <v>590</v>
      </c>
      <c r="N966" s="707">
        <f t="shared" si="18"/>
        <v>23600</v>
      </c>
      <c r="O966" s="684">
        <v>20</v>
      </c>
      <c r="P966" s="708"/>
      <c r="Q966" s="708"/>
      <c r="R966" s="708">
        <v>20</v>
      </c>
      <c r="S966" s="708"/>
      <c r="T966" s="708"/>
      <c r="U966" s="657"/>
    </row>
    <row r="967" spans="1:21" s="709" customFormat="1" ht="22.5" customHeight="1">
      <c r="A967" s="703">
        <v>909</v>
      </c>
      <c r="B967" s="686"/>
      <c r="C967" s="683" t="s">
        <v>2877</v>
      </c>
      <c r="D967" s="684" t="s">
        <v>199</v>
      </c>
      <c r="E967" s="684">
        <v>1</v>
      </c>
      <c r="F967" s="684" t="s">
        <v>199</v>
      </c>
      <c r="G967" s="705">
        <v>6</v>
      </c>
      <c r="H967" s="705">
        <v>17</v>
      </c>
      <c r="I967" s="684">
        <v>20</v>
      </c>
      <c r="J967" s="705">
        <v>20</v>
      </c>
      <c r="K967" s="705">
        <v>10</v>
      </c>
      <c r="L967" s="684">
        <v>20</v>
      </c>
      <c r="M967" s="722">
        <v>680</v>
      </c>
      <c r="N967" s="707">
        <f t="shared" si="18"/>
        <v>13600</v>
      </c>
      <c r="O967" s="684">
        <v>10</v>
      </c>
      <c r="P967" s="708"/>
      <c r="Q967" s="708"/>
      <c r="R967" s="708">
        <v>10</v>
      </c>
      <c r="S967" s="708"/>
      <c r="T967" s="708"/>
      <c r="U967" s="657"/>
    </row>
    <row r="968" spans="1:21" s="709" customFormat="1" ht="22.5" customHeight="1">
      <c r="A968" s="703">
        <v>910</v>
      </c>
      <c r="B968" s="686"/>
      <c r="C968" s="683" t="s">
        <v>2878</v>
      </c>
      <c r="D968" s="684" t="s">
        <v>199</v>
      </c>
      <c r="E968" s="684">
        <v>1</v>
      </c>
      <c r="F968" s="684" t="s">
        <v>199</v>
      </c>
      <c r="G968" s="705"/>
      <c r="H968" s="705"/>
      <c r="I968" s="684">
        <v>10</v>
      </c>
      <c r="J968" s="705">
        <v>10</v>
      </c>
      <c r="K968" s="705"/>
      <c r="L968" s="684">
        <v>20</v>
      </c>
      <c r="M968" s="722">
        <v>680</v>
      </c>
      <c r="N968" s="707">
        <f t="shared" si="18"/>
        <v>13600</v>
      </c>
      <c r="O968" s="684">
        <v>10</v>
      </c>
      <c r="P968" s="708"/>
      <c r="Q968" s="708"/>
      <c r="R968" s="708">
        <v>10</v>
      </c>
      <c r="S968" s="708"/>
      <c r="T968" s="708"/>
      <c r="U968" s="657"/>
    </row>
    <row r="969" spans="1:21" s="709" customFormat="1" ht="22.5" customHeight="1">
      <c r="A969" s="703">
        <v>911</v>
      </c>
      <c r="B969" s="686"/>
      <c r="C969" s="683" t="s">
        <v>2879</v>
      </c>
      <c r="D969" s="684" t="s">
        <v>199</v>
      </c>
      <c r="E969" s="684">
        <v>1</v>
      </c>
      <c r="F969" s="684" t="s">
        <v>199</v>
      </c>
      <c r="G969" s="705"/>
      <c r="H969" s="705">
        <v>2</v>
      </c>
      <c r="I969" s="684">
        <v>5</v>
      </c>
      <c r="J969" s="705">
        <v>9</v>
      </c>
      <c r="K969" s="705">
        <v>4</v>
      </c>
      <c r="L969" s="684">
        <v>10</v>
      </c>
      <c r="M969" s="722">
        <v>720</v>
      </c>
      <c r="N969" s="707">
        <f t="shared" si="18"/>
        <v>7200</v>
      </c>
      <c r="O969" s="684">
        <v>5</v>
      </c>
      <c r="P969" s="708"/>
      <c r="Q969" s="708"/>
      <c r="R969" s="708">
        <v>5</v>
      </c>
      <c r="S969" s="708"/>
      <c r="T969" s="708"/>
      <c r="U969" s="657"/>
    </row>
    <row r="970" spans="1:21" s="709" customFormat="1" ht="22.5" customHeight="1">
      <c r="A970" s="703">
        <v>912</v>
      </c>
      <c r="B970" s="686"/>
      <c r="C970" s="683" t="s">
        <v>2880</v>
      </c>
      <c r="D970" s="684" t="s">
        <v>199</v>
      </c>
      <c r="E970" s="684">
        <v>1</v>
      </c>
      <c r="F970" s="684" t="s">
        <v>199</v>
      </c>
      <c r="G970" s="705"/>
      <c r="H970" s="705"/>
      <c r="I970" s="684">
        <v>0</v>
      </c>
      <c r="J970" s="705">
        <v>20</v>
      </c>
      <c r="K970" s="705">
        <v>15</v>
      </c>
      <c r="L970" s="684">
        <v>10</v>
      </c>
      <c r="M970" s="722">
        <v>720</v>
      </c>
      <c r="N970" s="707">
        <f t="shared" si="18"/>
        <v>7200</v>
      </c>
      <c r="O970" s="684">
        <v>5</v>
      </c>
      <c r="P970" s="708"/>
      <c r="Q970" s="708"/>
      <c r="R970" s="708">
        <v>5</v>
      </c>
      <c r="S970" s="708"/>
      <c r="T970" s="708"/>
      <c r="U970" s="657"/>
    </row>
    <row r="971" spans="1:21" s="709" customFormat="1" ht="22.5" customHeight="1">
      <c r="A971" s="703">
        <v>913</v>
      </c>
      <c r="B971" s="686"/>
      <c r="C971" s="683" t="s">
        <v>2881</v>
      </c>
      <c r="D971" s="684" t="s">
        <v>199</v>
      </c>
      <c r="E971" s="684">
        <v>1</v>
      </c>
      <c r="F971" s="684" t="s">
        <v>199</v>
      </c>
      <c r="G971" s="705"/>
      <c r="H971" s="705">
        <v>0</v>
      </c>
      <c r="I971" s="684">
        <v>0</v>
      </c>
      <c r="J971" s="705">
        <v>5</v>
      </c>
      <c r="K971" s="705">
        <v>0</v>
      </c>
      <c r="L971" s="684">
        <v>5</v>
      </c>
      <c r="M971" s="722">
        <v>650</v>
      </c>
      <c r="N971" s="707">
        <f t="shared" si="18"/>
        <v>3250</v>
      </c>
      <c r="O971" s="684">
        <v>5</v>
      </c>
      <c r="P971" s="708"/>
      <c r="Q971" s="708"/>
      <c r="R971" s="708"/>
      <c r="S971" s="708"/>
      <c r="T971" s="708"/>
      <c r="U971" s="657"/>
    </row>
    <row r="972" spans="1:21" s="702" customFormat="1" ht="22.5" customHeight="1">
      <c r="A972" s="703"/>
      <c r="B972" s="695"/>
      <c r="C972" s="719" t="s">
        <v>2882</v>
      </c>
      <c r="D972" s="696"/>
      <c r="E972" s="696"/>
      <c r="F972" s="696"/>
      <c r="G972" s="696"/>
      <c r="H972" s="696"/>
      <c r="I972" s="696"/>
      <c r="J972" s="696"/>
      <c r="K972" s="696"/>
      <c r="L972" s="696"/>
      <c r="M972" s="697"/>
      <c r="N972" s="712">
        <f t="shared" si="18"/>
        <v>0</v>
      </c>
      <c r="O972" s="696"/>
      <c r="P972" s="713"/>
      <c r="Q972" s="713"/>
      <c r="R972" s="713"/>
      <c r="S972" s="713"/>
      <c r="T972" s="713"/>
      <c r="U972" s="714"/>
    </row>
    <row r="973" spans="1:21" s="709" customFormat="1" ht="22.5" customHeight="1">
      <c r="A973" s="703">
        <v>914</v>
      </c>
      <c r="B973" s="686"/>
      <c r="C973" s="683" t="s">
        <v>2883</v>
      </c>
      <c r="D973" s="684" t="s">
        <v>199</v>
      </c>
      <c r="E973" s="684">
        <v>1</v>
      </c>
      <c r="F973" s="684" t="s">
        <v>199</v>
      </c>
      <c r="G973" s="705"/>
      <c r="H973" s="705"/>
      <c r="I973" s="684">
        <v>20</v>
      </c>
      <c r="J973" s="705">
        <v>20</v>
      </c>
      <c r="K973" s="705">
        <v>0</v>
      </c>
      <c r="L973" s="684">
        <v>10</v>
      </c>
      <c r="M973" s="722">
        <v>70</v>
      </c>
      <c r="N973" s="707">
        <f t="shared" si="18"/>
        <v>700</v>
      </c>
      <c r="O973" s="684">
        <v>10</v>
      </c>
      <c r="P973" s="708"/>
      <c r="Q973" s="708"/>
      <c r="R973" s="708"/>
      <c r="S973" s="708"/>
      <c r="T973" s="708"/>
      <c r="U973" s="657"/>
    </row>
    <row r="974" spans="1:21" s="709" customFormat="1" ht="22.5" customHeight="1">
      <c r="A974" s="703">
        <v>915</v>
      </c>
      <c r="B974" s="686"/>
      <c r="C974" s="683" t="s">
        <v>2884</v>
      </c>
      <c r="D974" s="684" t="s">
        <v>199</v>
      </c>
      <c r="E974" s="684">
        <v>1</v>
      </c>
      <c r="F974" s="684" t="s">
        <v>199</v>
      </c>
      <c r="G974" s="705"/>
      <c r="H974" s="705"/>
      <c r="I974" s="684">
        <v>20</v>
      </c>
      <c r="J974" s="705">
        <v>20</v>
      </c>
      <c r="K974" s="705">
        <v>0</v>
      </c>
      <c r="L974" s="684">
        <v>5</v>
      </c>
      <c r="M974" s="722">
        <v>70</v>
      </c>
      <c r="N974" s="707">
        <f t="shared" si="18"/>
        <v>350</v>
      </c>
      <c r="O974" s="684">
        <v>5</v>
      </c>
      <c r="P974" s="708"/>
      <c r="Q974" s="708"/>
      <c r="R974" s="708"/>
      <c r="S974" s="708"/>
      <c r="T974" s="708"/>
      <c r="U974" s="657"/>
    </row>
    <row r="975" spans="1:21" s="709" customFormat="1" ht="22.5" customHeight="1">
      <c r="A975" s="703">
        <v>916</v>
      </c>
      <c r="B975" s="686"/>
      <c r="C975" s="683" t="s">
        <v>2885</v>
      </c>
      <c r="D975" s="684" t="s">
        <v>199</v>
      </c>
      <c r="E975" s="684">
        <v>1</v>
      </c>
      <c r="F975" s="684" t="s">
        <v>199</v>
      </c>
      <c r="G975" s="705">
        <v>62</v>
      </c>
      <c r="H975" s="705">
        <v>7</v>
      </c>
      <c r="I975" s="684">
        <v>20</v>
      </c>
      <c r="J975" s="705">
        <v>113</v>
      </c>
      <c r="K975" s="705">
        <v>13</v>
      </c>
      <c r="L975" s="684">
        <v>20</v>
      </c>
      <c r="M975" s="722">
        <v>70</v>
      </c>
      <c r="N975" s="707">
        <f t="shared" si="18"/>
        <v>1400</v>
      </c>
      <c r="O975" s="684">
        <v>20</v>
      </c>
      <c r="P975" s="708"/>
      <c r="Q975" s="708"/>
      <c r="R975" s="708"/>
      <c r="S975" s="708"/>
      <c r="T975" s="708"/>
      <c r="U975" s="657"/>
    </row>
    <row r="976" spans="1:21" s="709" customFormat="1" ht="22.5" customHeight="1">
      <c r="A976" s="703">
        <v>917</v>
      </c>
      <c r="B976" s="686"/>
      <c r="C976" s="683" t="s">
        <v>2886</v>
      </c>
      <c r="D976" s="684" t="s">
        <v>199</v>
      </c>
      <c r="E976" s="684">
        <v>1</v>
      </c>
      <c r="F976" s="684" t="s">
        <v>199</v>
      </c>
      <c r="G976" s="705">
        <v>50</v>
      </c>
      <c r="H976" s="705">
        <v>152</v>
      </c>
      <c r="I976" s="684">
        <v>60</v>
      </c>
      <c r="J976" s="705">
        <v>131</v>
      </c>
      <c r="K976" s="705">
        <v>51</v>
      </c>
      <c r="L976" s="684">
        <v>40</v>
      </c>
      <c r="M976" s="722">
        <v>260</v>
      </c>
      <c r="N976" s="707">
        <f t="shared" si="18"/>
        <v>10400</v>
      </c>
      <c r="O976" s="684">
        <v>40</v>
      </c>
      <c r="P976" s="708"/>
      <c r="Q976" s="708"/>
      <c r="R976" s="708"/>
      <c r="S976" s="708"/>
      <c r="T976" s="708"/>
      <c r="U976" s="657"/>
    </row>
    <row r="977" spans="1:21" s="709" customFormat="1" ht="22.5" customHeight="1">
      <c r="A977" s="703">
        <v>918</v>
      </c>
      <c r="B977" s="686"/>
      <c r="C977" s="683" t="s">
        <v>2887</v>
      </c>
      <c r="D977" s="684" t="s">
        <v>199</v>
      </c>
      <c r="E977" s="684">
        <v>1</v>
      </c>
      <c r="F977" s="684" t="s">
        <v>199</v>
      </c>
      <c r="G977" s="705">
        <v>104</v>
      </c>
      <c r="H977" s="705">
        <v>111</v>
      </c>
      <c r="I977" s="684">
        <v>100</v>
      </c>
      <c r="J977" s="705">
        <v>142</v>
      </c>
      <c r="K977" s="705">
        <v>62</v>
      </c>
      <c r="L977" s="684">
        <v>40</v>
      </c>
      <c r="M977" s="722">
        <v>260</v>
      </c>
      <c r="N977" s="707">
        <f t="shared" si="18"/>
        <v>10400</v>
      </c>
      <c r="O977" s="684">
        <v>40</v>
      </c>
      <c r="P977" s="708"/>
      <c r="Q977" s="708"/>
      <c r="R977" s="708"/>
      <c r="S977" s="708"/>
      <c r="T977" s="708"/>
      <c r="U977" s="657"/>
    </row>
    <row r="978" spans="1:21" s="709" customFormat="1" ht="22.5" customHeight="1">
      <c r="A978" s="703">
        <v>919</v>
      </c>
      <c r="B978" s="686"/>
      <c r="C978" s="683" t="s">
        <v>2888</v>
      </c>
      <c r="D978" s="684" t="s">
        <v>199</v>
      </c>
      <c r="E978" s="684">
        <v>1</v>
      </c>
      <c r="F978" s="684" t="s">
        <v>199</v>
      </c>
      <c r="G978" s="705">
        <v>111</v>
      </c>
      <c r="H978" s="705">
        <v>113</v>
      </c>
      <c r="I978" s="684">
        <v>100</v>
      </c>
      <c r="J978" s="705">
        <v>154</v>
      </c>
      <c r="K978" s="705">
        <v>54</v>
      </c>
      <c r="L978" s="684">
        <v>50</v>
      </c>
      <c r="M978" s="722">
        <v>260</v>
      </c>
      <c r="N978" s="707">
        <f t="shared" si="18"/>
        <v>13000</v>
      </c>
      <c r="O978" s="684">
        <v>50</v>
      </c>
      <c r="P978" s="708"/>
      <c r="Q978" s="708"/>
      <c r="R978" s="708"/>
      <c r="S978" s="708"/>
      <c r="T978" s="708"/>
      <c r="U978" s="657"/>
    </row>
    <row r="979" spans="1:21" s="709" customFormat="1" ht="22.5" customHeight="1">
      <c r="A979" s="703">
        <v>920</v>
      </c>
      <c r="B979" s="686"/>
      <c r="C979" s="683" t="s">
        <v>2889</v>
      </c>
      <c r="D979" s="684" t="s">
        <v>199</v>
      </c>
      <c r="E979" s="684">
        <v>1</v>
      </c>
      <c r="F979" s="684" t="s">
        <v>199</v>
      </c>
      <c r="G979" s="705">
        <v>108</v>
      </c>
      <c r="H979" s="705">
        <v>145</v>
      </c>
      <c r="I979" s="684">
        <v>130</v>
      </c>
      <c r="J979" s="705">
        <v>160</v>
      </c>
      <c r="K979" s="705">
        <v>60</v>
      </c>
      <c r="L979" s="684">
        <v>50</v>
      </c>
      <c r="M979" s="722">
        <v>260</v>
      </c>
      <c r="N979" s="707">
        <f t="shared" si="18"/>
        <v>13000</v>
      </c>
      <c r="O979" s="684">
        <v>50</v>
      </c>
      <c r="P979" s="708"/>
      <c r="Q979" s="708"/>
      <c r="R979" s="708"/>
      <c r="S979" s="708"/>
      <c r="T979" s="708"/>
      <c r="U979" s="657"/>
    </row>
    <row r="980" spans="1:21" s="709" customFormat="1" ht="22.5" customHeight="1">
      <c r="A980" s="703">
        <v>921</v>
      </c>
      <c r="B980" s="686"/>
      <c r="C980" s="683" t="s">
        <v>2890</v>
      </c>
      <c r="D980" s="684" t="s">
        <v>199</v>
      </c>
      <c r="E980" s="684">
        <v>1</v>
      </c>
      <c r="F980" s="684" t="s">
        <v>199</v>
      </c>
      <c r="G980" s="705">
        <v>73</v>
      </c>
      <c r="H980" s="705">
        <v>177</v>
      </c>
      <c r="I980" s="684">
        <v>150</v>
      </c>
      <c r="J980" s="705">
        <v>238</v>
      </c>
      <c r="K980" s="705">
        <v>88</v>
      </c>
      <c r="L980" s="684">
        <v>50</v>
      </c>
      <c r="M980" s="722">
        <v>260</v>
      </c>
      <c r="N980" s="707">
        <f t="shared" si="18"/>
        <v>13000</v>
      </c>
      <c r="O980" s="684">
        <v>50</v>
      </c>
      <c r="P980" s="708"/>
      <c r="Q980" s="708"/>
      <c r="R980" s="708"/>
      <c r="S980" s="708"/>
      <c r="T980" s="708"/>
      <c r="U980" s="657"/>
    </row>
    <row r="981" spans="1:21" s="709" customFormat="1" ht="22.5" customHeight="1">
      <c r="A981" s="703">
        <v>922</v>
      </c>
      <c r="B981" s="686"/>
      <c r="C981" s="683" t="s">
        <v>2891</v>
      </c>
      <c r="D981" s="684" t="s">
        <v>199</v>
      </c>
      <c r="E981" s="684">
        <v>1</v>
      </c>
      <c r="F981" s="684" t="s">
        <v>199</v>
      </c>
      <c r="G981" s="705">
        <v>71</v>
      </c>
      <c r="H981" s="705">
        <v>149</v>
      </c>
      <c r="I981" s="684">
        <v>150</v>
      </c>
      <c r="J981" s="705">
        <v>203</v>
      </c>
      <c r="K981" s="705">
        <v>53</v>
      </c>
      <c r="L981" s="684">
        <v>50</v>
      </c>
      <c r="M981" s="722">
        <v>260</v>
      </c>
      <c r="N981" s="707">
        <f t="shared" si="18"/>
        <v>13000</v>
      </c>
      <c r="O981" s="684">
        <v>50</v>
      </c>
      <c r="P981" s="708"/>
      <c r="Q981" s="708"/>
      <c r="R981" s="708"/>
      <c r="S981" s="708"/>
      <c r="T981" s="708"/>
      <c r="U981" s="657"/>
    </row>
    <row r="982" spans="1:21" s="709" customFormat="1" ht="22.5" customHeight="1">
      <c r="A982" s="703">
        <v>923</v>
      </c>
      <c r="B982" s="686"/>
      <c r="C982" s="683" t="s">
        <v>2892</v>
      </c>
      <c r="D982" s="684" t="s">
        <v>199</v>
      </c>
      <c r="E982" s="684">
        <v>1</v>
      </c>
      <c r="F982" s="684" t="s">
        <v>199</v>
      </c>
      <c r="G982" s="705">
        <v>62</v>
      </c>
      <c r="H982" s="705">
        <v>123</v>
      </c>
      <c r="I982" s="684">
        <v>120</v>
      </c>
      <c r="J982" s="705">
        <v>155</v>
      </c>
      <c r="K982" s="705">
        <v>55</v>
      </c>
      <c r="L982" s="684">
        <v>40</v>
      </c>
      <c r="M982" s="722">
        <v>260</v>
      </c>
      <c r="N982" s="707">
        <f t="shared" si="18"/>
        <v>10400</v>
      </c>
      <c r="O982" s="721">
        <v>40</v>
      </c>
      <c r="P982" s="708"/>
      <c r="Q982" s="708"/>
      <c r="R982" s="708"/>
      <c r="S982" s="708"/>
      <c r="T982" s="708"/>
      <c r="U982" s="657"/>
    </row>
    <row r="983" spans="1:21" s="709" customFormat="1" ht="22.5" customHeight="1">
      <c r="A983" s="703">
        <v>924</v>
      </c>
      <c r="B983" s="686"/>
      <c r="C983" s="683" t="s">
        <v>2893</v>
      </c>
      <c r="D983" s="684" t="s">
        <v>199</v>
      </c>
      <c r="E983" s="684">
        <v>1</v>
      </c>
      <c r="F983" s="684" t="s">
        <v>199</v>
      </c>
      <c r="G983" s="705">
        <v>56</v>
      </c>
      <c r="H983" s="705">
        <v>73</v>
      </c>
      <c r="I983" s="684">
        <v>100</v>
      </c>
      <c r="J983" s="705">
        <v>161</v>
      </c>
      <c r="K983" s="705">
        <v>41</v>
      </c>
      <c r="L983" s="684">
        <v>30</v>
      </c>
      <c r="M983" s="722">
        <v>260</v>
      </c>
      <c r="N983" s="707">
        <f t="shared" si="18"/>
        <v>7800</v>
      </c>
      <c r="O983" s="721">
        <v>30</v>
      </c>
      <c r="P983" s="708"/>
      <c r="Q983" s="708"/>
      <c r="R983" s="708"/>
      <c r="S983" s="708"/>
      <c r="T983" s="708"/>
      <c r="U983" s="657"/>
    </row>
    <row r="984" spans="1:21" s="709" customFormat="1" ht="22.5" customHeight="1">
      <c r="A984" s="703">
        <v>925</v>
      </c>
      <c r="B984" s="686"/>
      <c r="C984" s="683" t="s">
        <v>2894</v>
      </c>
      <c r="D984" s="684" t="s">
        <v>199</v>
      </c>
      <c r="E984" s="684">
        <v>1</v>
      </c>
      <c r="F984" s="684" t="s">
        <v>199</v>
      </c>
      <c r="G984" s="705">
        <v>34</v>
      </c>
      <c r="H984" s="705">
        <v>37</v>
      </c>
      <c r="I984" s="684">
        <v>30</v>
      </c>
      <c r="J984" s="705">
        <v>153</v>
      </c>
      <c r="K984" s="705">
        <v>53</v>
      </c>
      <c r="L984" s="684">
        <v>30</v>
      </c>
      <c r="M984" s="722">
        <v>260</v>
      </c>
      <c r="N984" s="707">
        <f t="shared" si="18"/>
        <v>7800</v>
      </c>
      <c r="O984" s="721">
        <v>30</v>
      </c>
      <c r="P984" s="708"/>
      <c r="Q984" s="708"/>
      <c r="R984" s="708"/>
      <c r="S984" s="708"/>
      <c r="T984" s="708"/>
      <c r="U984" s="657"/>
    </row>
    <row r="985" spans="1:21" s="709" customFormat="1" ht="22.5" customHeight="1">
      <c r="A985" s="703">
        <v>926</v>
      </c>
      <c r="B985" s="686"/>
      <c r="C985" s="683" t="s">
        <v>2895</v>
      </c>
      <c r="D985" s="684" t="s">
        <v>199</v>
      </c>
      <c r="E985" s="684">
        <v>1</v>
      </c>
      <c r="F985" s="684" t="s">
        <v>199</v>
      </c>
      <c r="G985" s="705">
        <v>48</v>
      </c>
      <c r="H985" s="705">
        <v>47</v>
      </c>
      <c r="I985" s="684">
        <v>30</v>
      </c>
      <c r="J985" s="705">
        <v>74</v>
      </c>
      <c r="K985" s="705">
        <v>34</v>
      </c>
      <c r="L985" s="684">
        <v>30</v>
      </c>
      <c r="M985" s="722">
        <v>260</v>
      </c>
      <c r="N985" s="707">
        <f t="shared" si="18"/>
        <v>7800</v>
      </c>
      <c r="O985" s="721">
        <v>30</v>
      </c>
      <c r="P985" s="708"/>
      <c r="Q985" s="708"/>
      <c r="R985" s="708"/>
      <c r="S985" s="708"/>
      <c r="T985" s="708"/>
      <c r="U985" s="657"/>
    </row>
    <row r="986" spans="1:21" s="709" customFormat="1" ht="22.5" customHeight="1">
      <c r="A986" s="703">
        <v>927</v>
      </c>
      <c r="B986" s="686"/>
      <c r="C986" s="683" t="s">
        <v>2896</v>
      </c>
      <c r="D986" s="684" t="s">
        <v>199</v>
      </c>
      <c r="E986" s="684">
        <v>1</v>
      </c>
      <c r="F986" s="684" t="s">
        <v>199</v>
      </c>
      <c r="G986" s="705">
        <v>31</v>
      </c>
      <c r="H986" s="705">
        <v>18</v>
      </c>
      <c r="I986" s="684">
        <v>10</v>
      </c>
      <c r="J986" s="705">
        <v>62</v>
      </c>
      <c r="K986" s="705">
        <v>32</v>
      </c>
      <c r="L986" s="684">
        <v>10</v>
      </c>
      <c r="M986" s="722">
        <v>80</v>
      </c>
      <c r="N986" s="707">
        <f t="shared" si="18"/>
        <v>800</v>
      </c>
      <c r="O986" s="684">
        <v>10</v>
      </c>
      <c r="P986" s="708"/>
      <c r="Q986" s="708"/>
      <c r="R986" s="708"/>
      <c r="S986" s="708"/>
      <c r="T986" s="708"/>
      <c r="U986" s="657"/>
    </row>
    <row r="987" spans="1:21" s="709" customFormat="1" ht="22.5" customHeight="1">
      <c r="A987" s="703">
        <v>928</v>
      </c>
      <c r="B987" s="686"/>
      <c r="C987" s="683" t="s">
        <v>2897</v>
      </c>
      <c r="D987" s="684" t="s">
        <v>199</v>
      </c>
      <c r="E987" s="684">
        <v>1</v>
      </c>
      <c r="F987" s="684" t="s">
        <v>199</v>
      </c>
      <c r="G987" s="705">
        <v>18</v>
      </c>
      <c r="H987" s="705">
        <v>19</v>
      </c>
      <c r="I987" s="684">
        <v>10</v>
      </c>
      <c r="J987" s="705">
        <v>53</v>
      </c>
      <c r="K987" s="705">
        <v>23</v>
      </c>
      <c r="L987" s="684">
        <v>10</v>
      </c>
      <c r="M987" s="722">
        <v>80</v>
      </c>
      <c r="N987" s="707">
        <f t="shared" si="18"/>
        <v>800</v>
      </c>
      <c r="O987" s="684">
        <v>10</v>
      </c>
      <c r="P987" s="708"/>
      <c r="Q987" s="708"/>
      <c r="R987" s="708"/>
      <c r="S987" s="708"/>
      <c r="T987" s="708"/>
      <c r="U987" s="657"/>
    </row>
    <row r="988" spans="1:21" s="709" customFormat="1" ht="22.5" customHeight="1">
      <c r="A988" s="703">
        <v>929</v>
      </c>
      <c r="B988" s="686"/>
      <c r="C988" s="683" t="s">
        <v>2898</v>
      </c>
      <c r="D988" s="684" t="s">
        <v>199</v>
      </c>
      <c r="E988" s="684">
        <v>1</v>
      </c>
      <c r="F988" s="684" t="s">
        <v>199</v>
      </c>
      <c r="G988" s="705"/>
      <c r="H988" s="705"/>
      <c r="I988" s="684">
        <v>10</v>
      </c>
      <c r="J988" s="705">
        <v>13</v>
      </c>
      <c r="K988" s="705">
        <v>3</v>
      </c>
      <c r="L988" s="684">
        <v>10</v>
      </c>
      <c r="M988" s="722">
        <v>90</v>
      </c>
      <c r="N988" s="707">
        <f t="shared" si="18"/>
        <v>900</v>
      </c>
      <c r="O988" s="684">
        <v>10</v>
      </c>
      <c r="P988" s="708"/>
      <c r="Q988" s="708"/>
      <c r="R988" s="708"/>
      <c r="S988" s="708"/>
      <c r="T988" s="708"/>
      <c r="U988" s="657"/>
    </row>
    <row r="989" spans="1:21" s="709" customFormat="1" ht="22.5" customHeight="1">
      <c r="A989" s="703">
        <v>930</v>
      </c>
      <c r="B989" s="718"/>
      <c r="C989" s="704" t="s">
        <v>2899</v>
      </c>
      <c r="D989" s="705" t="s">
        <v>199</v>
      </c>
      <c r="E989" s="705">
        <v>1</v>
      </c>
      <c r="F989" s="705" t="s">
        <v>199</v>
      </c>
      <c r="G989" s="705">
        <v>3</v>
      </c>
      <c r="H989" s="705">
        <v>3</v>
      </c>
      <c r="I989" s="705">
        <v>0</v>
      </c>
      <c r="J989" s="705">
        <v>24</v>
      </c>
      <c r="K989" s="705">
        <v>14</v>
      </c>
      <c r="L989" s="684">
        <v>10</v>
      </c>
      <c r="M989" s="706">
        <v>120</v>
      </c>
      <c r="N989" s="707">
        <f t="shared" si="18"/>
        <v>1200</v>
      </c>
      <c r="O989" s="684">
        <v>10</v>
      </c>
      <c r="P989" s="756"/>
      <c r="Q989" s="756"/>
      <c r="R989" s="756"/>
      <c r="S989" s="756"/>
      <c r="T989" s="756"/>
      <c r="U989" s="757"/>
    </row>
    <row r="990" spans="1:21" s="709" customFormat="1" ht="22.5" customHeight="1">
      <c r="A990" s="703">
        <v>931</v>
      </c>
      <c r="B990" s="718"/>
      <c r="C990" s="704" t="s">
        <v>2900</v>
      </c>
      <c r="D990" s="705" t="s">
        <v>199</v>
      </c>
      <c r="E990" s="705">
        <v>1</v>
      </c>
      <c r="F990" s="705" t="s">
        <v>199</v>
      </c>
      <c r="G990" s="705">
        <v>2</v>
      </c>
      <c r="H990" s="705">
        <v>4</v>
      </c>
      <c r="I990" s="705">
        <v>5</v>
      </c>
      <c r="J990" s="705">
        <v>17</v>
      </c>
      <c r="K990" s="705">
        <v>7</v>
      </c>
      <c r="L990" s="684">
        <v>10</v>
      </c>
      <c r="M990" s="706">
        <v>120</v>
      </c>
      <c r="N990" s="707">
        <f t="shared" si="18"/>
        <v>1200</v>
      </c>
      <c r="O990" s="684">
        <v>10</v>
      </c>
      <c r="P990" s="756"/>
      <c r="Q990" s="756"/>
      <c r="R990" s="756"/>
      <c r="S990" s="756"/>
      <c r="T990" s="756"/>
      <c r="U990" s="757"/>
    </row>
    <row r="991" spans="1:21" s="702" customFormat="1" ht="22.5" customHeight="1">
      <c r="A991" s="703"/>
      <c r="B991" s="695"/>
      <c r="C991" s="719" t="s">
        <v>2901</v>
      </c>
      <c r="D991" s="696"/>
      <c r="E991" s="696"/>
      <c r="F991" s="696"/>
      <c r="G991" s="696"/>
      <c r="H991" s="696"/>
      <c r="I991" s="696"/>
      <c r="J991" s="696"/>
      <c r="K991" s="696"/>
      <c r="L991" s="696"/>
      <c r="M991" s="697"/>
      <c r="N991" s="712">
        <f t="shared" si="18"/>
        <v>0</v>
      </c>
      <c r="O991" s="696"/>
      <c r="P991" s="713"/>
      <c r="Q991" s="713"/>
      <c r="R991" s="713"/>
      <c r="S991" s="713"/>
      <c r="T991" s="713"/>
      <c r="U991" s="714"/>
    </row>
    <row r="992" spans="1:21" s="709" customFormat="1" ht="22.5" customHeight="1">
      <c r="A992" s="703">
        <v>932</v>
      </c>
      <c r="B992" s="686"/>
      <c r="C992" s="704" t="s">
        <v>2902</v>
      </c>
      <c r="D992" s="684" t="s">
        <v>199</v>
      </c>
      <c r="E992" s="684">
        <v>1</v>
      </c>
      <c r="F992" s="684" t="s">
        <v>199</v>
      </c>
      <c r="G992" s="705"/>
      <c r="H992" s="705">
        <v>25</v>
      </c>
      <c r="I992" s="684">
        <v>10</v>
      </c>
      <c r="J992" s="705">
        <v>21</v>
      </c>
      <c r="K992" s="705">
        <v>1</v>
      </c>
      <c r="L992" s="684">
        <v>5</v>
      </c>
      <c r="M992" s="722">
        <v>250</v>
      </c>
      <c r="N992" s="707">
        <f t="shared" si="18"/>
        <v>1250</v>
      </c>
      <c r="O992" s="684"/>
      <c r="P992" s="684">
        <v>5</v>
      </c>
      <c r="Q992" s="708"/>
      <c r="R992" s="708"/>
      <c r="S992" s="708"/>
      <c r="T992" s="708"/>
      <c r="U992" s="657"/>
    </row>
    <row r="993" spans="1:21" s="709" customFormat="1" ht="22.5" customHeight="1">
      <c r="A993" s="703">
        <v>933</v>
      </c>
      <c r="B993" s="686"/>
      <c r="C993" s="704" t="s">
        <v>2903</v>
      </c>
      <c r="D993" s="684" t="s">
        <v>199</v>
      </c>
      <c r="E993" s="684">
        <v>1</v>
      </c>
      <c r="F993" s="684" t="s">
        <v>199</v>
      </c>
      <c r="G993" s="705"/>
      <c r="H993" s="705">
        <v>44</v>
      </c>
      <c r="I993" s="684">
        <v>10</v>
      </c>
      <c r="J993" s="705">
        <v>34</v>
      </c>
      <c r="K993" s="705">
        <v>14</v>
      </c>
      <c r="L993" s="684">
        <v>5</v>
      </c>
      <c r="M993" s="722">
        <v>250</v>
      </c>
      <c r="N993" s="707">
        <f t="shared" si="18"/>
        <v>1250</v>
      </c>
      <c r="O993" s="684"/>
      <c r="P993" s="684">
        <v>5</v>
      </c>
      <c r="Q993" s="708"/>
      <c r="R993" s="708"/>
      <c r="S993" s="708"/>
      <c r="T993" s="708"/>
      <c r="U993" s="657"/>
    </row>
    <row r="994" spans="1:21" s="709" customFormat="1" ht="22.5" customHeight="1">
      <c r="A994" s="703">
        <v>934</v>
      </c>
      <c r="B994" s="686"/>
      <c r="C994" s="704" t="s">
        <v>2904</v>
      </c>
      <c r="D994" s="684" t="s">
        <v>199</v>
      </c>
      <c r="E994" s="684">
        <v>1</v>
      </c>
      <c r="F994" s="684" t="s">
        <v>199</v>
      </c>
      <c r="G994" s="705"/>
      <c r="H994" s="705">
        <v>9</v>
      </c>
      <c r="I994" s="684">
        <v>10</v>
      </c>
      <c r="J994" s="705">
        <v>39</v>
      </c>
      <c r="K994" s="705">
        <v>19</v>
      </c>
      <c r="L994" s="684">
        <v>10</v>
      </c>
      <c r="M994" s="722">
        <v>250</v>
      </c>
      <c r="N994" s="707">
        <f t="shared" si="18"/>
        <v>2500</v>
      </c>
      <c r="O994" s="684"/>
      <c r="P994" s="684">
        <v>10</v>
      </c>
      <c r="Q994" s="708"/>
      <c r="R994" s="708"/>
      <c r="S994" s="708"/>
      <c r="T994" s="708"/>
      <c r="U994" s="657"/>
    </row>
    <row r="995" spans="1:21" s="709" customFormat="1" ht="22.5" customHeight="1">
      <c r="A995" s="703">
        <v>935</v>
      </c>
      <c r="B995" s="686"/>
      <c r="C995" s="704" t="s">
        <v>2905</v>
      </c>
      <c r="D995" s="684" t="s">
        <v>199</v>
      </c>
      <c r="E995" s="684">
        <v>1</v>
      </c>
      <c r="F995" s="684" t="s">
        <v>199</v>
      </c>
      <c r="G995" s="705"/>
      <c r="H995" s="705">
        <v>5</v>
      </c>
      <c r="I995" s="684">
        <v>10</v>
      </c>
      <c r="J995" s="705">
        <v>30</v>
      </c>
      <c r="K995" s="705">
        <v>10</v>
      </c>
      <c r="L995" s="684">
        <v>10</v>
      </c>
      <c r="M995" s="722">
        <v>250</v>
      </c>
      <c r="N995" s="707">
        <f t="shared" si="18"/>
        <v>2500</v>
      </c>
      <c r="O995" s="684"/>
      <c r="P995" s="684">
        <v>10</v>
      </c>
      <c r="Q995" s="708"/>
      <c r="R995" s="708"/>
      <c r="S995" s="708"/>
      <c r="T995" s="708"/>
      <c r="U995" s="657"/>
    </row>
    <row r="996" spans="1:21" s="709" customFormat="1" ht="22.5" customHeight="1">
      <c r="A996" s="703">
        <v>936</v>
      </c>
      <c r="B996" s="686"/>
      <c r="C996" s="704" t="s">
        <v>2906</v>
      </c>
      <c r="D996" s="684" t="s">
        <v>199</v>
      </c>
      <c r="E996" s="684">
        <v>1</v>
      </c>
      <c r="F996" s="684" t="s">
        <v>199</v>
      </c>
      <c r="G996" s="705"/>
      <c r="H996" s="705">
        <v>5</v>
      </c>
      <c r="I996" s="684">
        <v>10</v>
      </c>
      <c r="J996" s="705">
        <v>28</v>
      </c>
      <c r="K996" s="705">
        <v>8</v>
      </c>
      <c r="L996" s="684">
        <v>10</v>
      </c>
      <c r="M996" s="722">
        <v>250</v>
      </c>
      <c r="N996" s="707">
        <f t="shared" si="18"/>
        <v>2500</v>
      </c>
      <c r="O996" s="684"/>
      <c r="P996" s="684">
        <v>10</v>
      </c>
      <c r="Q996" s="708"/>
      <c r="R996" s="708"/>
      <c r="S996" s="708"/>
      <c r="T996" s="708"/>
      <c r="U996" s="657"/>
    </row>
    <row r="997" spans="1:21" s="709" customFormat="1" ht="22.5" customHeight="1">
      <c r="A997" s="703">
        <v>937</v>
      </c>
      <c r="B997" s="686"/>
      <c r="C997" s="704" t="s">
        <v>2907</v>
      </c>
      <c r="D997" s="684" t="s">
        <v>199</v>
      </c>
      <c r="E997" s="684">
        <v>1</v>
      </c>
      <c r="F997" s="684" t="s">
        <v>199</v>
      </c>
      <c r="G997" s="705"/>
      <c r="H997" s="705">
        <v>5</v>
      </c>
      <c r="I997" s="684">
        <v>10</v>
      </c>
      <c r="J997" s="705">
        <v>29</v>
      </c>
      <c r="K997" s="705">
        <v>9</v>
      </c>
      <c r="L997" s="684">
        <v>10</v>
      </c>
      <c r="M997" s="722">
        <v>250</v>
      </c>
      <c r="N997" s="707">
        <f t="shared" si="18"/>
        <v>2500</v>
      </c>
      <c r="O997" s="684"/>
      <c r="P997" s="684">
        <v>10</v>
      </c>
      <c r="Q997" s="708"/>
      <c r="R997" s="708"/>
      <c r="S997" s="708"/>
      <c r="T997" s="708"/>
      <c r="U997" s="657"/>
    </row>
    <row r="998" spans="1:21" s="709" customFormat="1" ht="22.5" customHeight="1">
      <c r="A998" s="703">
        <v>938</v>
      </c>
      <c r="B998" s="686"/>
      <c r="C998" s="704" t="s">
        <v>2908</v>
      </c>
      <c r="D998" s="684" t="s">
        <v>199</v>
      </c>
      <c r="E998" s="684">
        <v>1</v>
      </c>
      <c r="F998" s="684" t="s">
        <v>199</v>
      </c>
      <c r="G998" s="705"/>
      <c r="H998" s="705">
        <v>5</v>
      </c>
      <c r="I998" s="684">
        <v>10</v>
      </c>
      <c r="J998" s="705">
        <v>31</v>
      </c>
      <c r="K998" s="705">
        <v>11</v>
      </c>
      <c r="L998" s="684">
        <v>10</v>
      </c>
      <c r="M998" s="722">
        <v>250</v>
      </c>
      <c r="N998" s="707">
        <f t="shared" si="18"/>
        <v>2500</v>
      </c>
      <c r="O998" s="684"/>
      <c r="P998" s="684">
        <v>10</v>
      </c>
      <c r="Q998" s="708"/>
      <c r="R998" s="708"/>
      <c r="S998" s="708"/>
      <c r="T998" s="708"/>
      <c r="U998" s="657"/>
    </row>
    <row r="999" spans="1:21" s="709" customFormat="1" ht="22.5" customHeight="1">
      <c r="A999" s="703">
        <v>939</v>
      </c>
      <c r="B999" s="686"/>
      <c r="C999" s="704" t="s">
        <v>2909</v>
      </c>
      <c r="D999" s="684" t="s">
        <v>199</v>
      </c>
      <c r="E999" s="684">
        <v>1</v>
      </c>
      <c r="F999" s="684" t="s">
        <v>199</v>
      </c>
      <c r="G999" s="705">
        <v>2</v>
      </c>
      <c r="H999" s="705">
        <v>2</v>
      </c>
      <c r="I999" s="684">
        <v>10</v>
      </c>
      <c r="J999" s="705">
        <v>19</v>
      </c>
      <c r="K999" s="705">
        <v>9</v>
      </c>
      <c r="L999" s="684">
        <v>10</v>
      </c>
      <c r="M999" s="706">
        <v>160</v>
      </c>
      <c r="N999" s="707">
        <f t="shared" si="18"/>
        <v>1600</v>
      </c>
      <c r="O999" s="684"/>
      <c r="P999" s="684">
        <v>10</v>
      </c>
      <c r="Q999" s="708"/>
      <c r="R999" s="708"/>
      <c r="S999" s="708"/>
      <c r="T999" s="708"/>
      <c r="U999" s="657"/>
    </row>
    <row r="1000" spans="1:21" s="709" customFormat="1" ht="22.5" customHeight="1">
      <c r="A1000" s="703">
        <v>940</v>
      </c>
      <c r="B1000" s="686"/>
      <c r="C1000" s="704" t="s">
        <v>2910</v>
      </c>
      <c r="D1000" s="684" t="s">
        <v>199</v>
      </c>
      <c r="E1000" s="684">
        <v>1</v>
      </c>
      <c r="F1000" s="684" t="s">
        <v>199</v>
      </c>
      <c r="G1000" s="705"/>
      <c r="H1000" s="705">
        <v>0</v>
      </c>
      <c r="I1000" s="684">
        <v>0</v>
      </c>
      <c r="J1000" s="705">
        <v>20</v>
      </c>
      <c r="K1000" s="705">
        <v>10</v>
      </c>
      <c r="L1000" s="684">
        <v>10</v>
      </c>
      <c r="M1000" s="706">
        <v>180</v>
      </c>
      <c r="N1000" s="707">
        <f t="shared" si="18"/>
        <v>1800</v>
      </c>
      <c r="O1000" s="684"/>
      <c r="P1000" s="684">
        <v>10</v>
      </c>
      <c r="Q1000" s="708"/>
      <c r="R1000" s="708"/>
      <c r="S1000" s="708"/>
      <c r="T1000" s="708"/>
      <c r="U1000" s="657"/>
    </row>
    <row r="1001" spans="1:21" s="709" customFormat="1" ht="22.5" customHeight="1">
      <c r="A1001" s="703">
        <v>941</v>
      </c>
      <c r="B1001" s="686"/>
      <c r="C1001" s="704" t="s">
        <v>2911</v>
      </c>
      <c r="D1001" s="684" t="s">
        <v>199</v>
      </c>
      <c r="E1001" s="684">
        <v>1</v>
      </c>
      <c r="F1001" s="684" t="s">
        <v>199</v>
      </c>
      <c r="G1001" s="705"/>
      <c r="H1001" s="705">
        <v>15</v>
      </c>
      <c r="I1001" s="684">
        <v>10</v>
      </c>
      <c r="J1001" s="705">
        <v>14</v>
      </c>
      <c r="K1001" s="705">
        <v>4</v>
      </c>
      <c r="L1001" s="684">
        <v>10</v>
      </c>
      <c r="M1001" s="706">
        <v>250</v>
      </c>
      <c r="N1001" s="707">
        <f t="shared" si="18"/>
        <v>2500</v>
      </c>
      <c r="O1001" s="684"/>
      <c r="P1001" s="684">
        <v>10</v>
      </c>
      <c r="Q1001" s="708"/>
      <c r="R1001" s="708"/>
      <c r="S1001" s="708"/>
      <c r="T1001" s="708"/>
      <c r="U1001" s="657"/>
    </row>
    <row r="1002" spans="1:21" s="709" customFormat="1" ht="22.5" customHeight="1">
      <c r="A1002" s="703">
        <v>942</v>
      </c>
      <c r="B1002" s="686"/>
      <c r="C1002" s="704" t="s">
        <v>2912</v>
      </c>
      <c r="D1002" s="684" t="s">
        <v>199</v>
      </c>
      <c r="E1002" s="684">
        <v>1</v>
      </c>
      <c r="F1002" s="684" t="s">
        <v>199</v>
      </c>
      <c r="G1002" s="705"/>
      <c r="H1002" s="705">
        <v>15</v>
      </c>
      <c r="I1002" s="684">
        <v>10</v>
      </c>
      <c r="J1002" s="705">
        <v>20</v>
      </c>
      <c r="K1002" s="705">
        <v>10</v>
      </c>
      <c r="L1002" s="684">
        <v>10</v>
      </c>
      <c r="M1002" s="706">
        <v>250</v>
      </c>
      <c r="N1002" s="707">
        <f t="shared" si="18"/>
        <v>2500</v>
      </c>
      <c r="O1002" s="684"/>
      <c r="P1002" s="684">
        <v>10</v>
      </c>
      <c r="Q1002" s="708"/>
      <c r="R1002" s="708"/>
      <c r="S1002" s="708"/>
      <c r="T1002" s="708"/>
      <c r="U1002" s="657"/>
    </row>
    <row r="1003" spans="1:21" s="709" customFormat="1" ht="22.5" customHeight="1">
      <c r="A1003" s="703">
        <v>943</v>
      </c>
      <c r="B1003" s="686"/>
      <c r="C1003" s="704" t="s">
        <v>2913</v>
      </c>
      <c r="D1003" s="684" t="s">
        <v>199</v>
      </c>
      <c r="E1003" s="684">
        <v>1</v>
      </c>
      <c r="F1003" s="684" t="s">
        <v>199</v>
      </c>
      <c r="G1003" s="705"/>
      <c r="H1003" s="705">
        <v>5</v>
      </c>
      <c r="I1003" s="684">
        <v>10</v>
      </c>
      <c r="J1003" s="705">
        <v>20</v>
      </c>
      <c r="K1003" s="705">
        <v>10</v>
      </c>
      <c r="L1003" s="684">
        <v>10</v>
      </c>
      <c r="M1003" s="706">
        <v>250</v>
      </c>
      <c r="N1003" s="707">
        <f t="shared" si="18"/>
        <v>2500</v>
      </c>
      <c r="O1003" s="684"/>
      <c r="P1003" s="684">
        <v>10</v>
      </c>
      <c r="Q1003" s="708"/>
      <c r="R1003" s="708"/>
      <c r="S1003" s="708"/>
      <c r="T1003" s="708"/>
      <c r="U1003" s="657"/>
    </row>
    <row r="1004" spans="1:21" s="709" customFormat="1" ht="22.5" customHeight="1">
      <c r="A1004" s="703">
        <v>944</v>
      </c>
      <c r="B1004" s="686"/>
      <c r="C1004" s="704" t="s">
        <v>2914</v>
      </c>
      <c r="D1004" s="684" t="s">
        <v>199</v>
      </c>
      <c r="E1004" s="684">
        <v>1</v>
      </c>
      <c r="F1004" s="684" t="s">
        <v>199</v>
      </c>
      <c r="G1004" s="705"/>
      <c r="H1004" s="705">
        <v>5</v>
      </c>
      <c r="I1004" s="684">
        <v>0</v>
      </c>
      <c r="J1004" s="705">
        <v>22</v>
      </c>
      <c r="K1004" s="705">
        <v>17</v>
      </c>
      <c r="L1004" s="684">
        <v>5</v>
      </c>
      <c r="M1004" s="706">
        <v>250</v>
      </c>
      <c r="N1004" s="707">
        <f t="shared" si="18"/>
        <v>1250</v>
      </c>
      <c r="O1004" s="684"/>
      <c r="P1004" s="684">
        <v>5</v>
      </c>
      <c r="Q1004" s="708"/>
      <c r="R1004" s="708"/>
      <c r="S1004" s="708"/>
      <c r="T1004" s="708"/>
      <c r="U1004" s="657"/>
    </row>
    <row r="1005" spans="1:21" s="709" customFormat="1" ht="22.5" customHeight="1">
      <c r="A1005" s="703">
        <v>945</v>
      </c>
      <c r="B1005" s="686"/>
      <c r="C1005" s="704" t="s">
        <v>2915</v>
      </c>
      <c r="D1005" s="684" t="s">
        <v>199</v>
      </c>
      <c r="E1005" s="684">
        <v>1</v>
      </c>
      <c r="F1005" s="684" t="s">
        <v>199</v>
      </c>
      <c r="G1005" s="705"/>
      <c r="H1005" s="705">
        <v>5</v>
      </c>
      <c r="I1005" s="684">
        <v>10</v>
      </c>
      <c r="J1005" s="705">
        <v>23</v>
      </c>
      <c r="K1005" s="705">
        <v>13</v>
      </c>
      <c r="L1005" s="684">
        <v>10</v>
      </c>
      <c r="M1005" s="706">
        <v>250</v>
      </c>
      <c r="N1005" s="707">
        <f t="shared" si="18"/>
        <v>2500</v>
      </c>
      <c r="O1005" s="684"/>
      <c r="P1005" s="684">
        <v>10</v>
      </c>
      <c r="Q1005" s="708"/>
      <c r="R1005" s="708"/>
      <c r="S1005" s="708"/>
      <c r="T1005" s="708"/>
      <c r="U1005" s="657"/>
    </row>
    <row r="1006" spans="1:21" s="709" customFormat="1" ht="22.5" customHeight="1">
      <c r="A1006" s="703">
        <v>946</v>
      </c>
      <c r="B1006" s="686"/>
      <c r="C1006" s="704" t="s">
        <v>2916</v>
      </c>
      <c r="D1006" s="684" t="s">
        <v>199</v>
      </c>
      <c r="E1006" s="684">
        <v>1</v>
      </c>
      <c r="F1006" s="684" t="s">
        <v>199</v>
      </c>
      <c r="G1006" s="705"/>
      <c r="H1006" s="705">
        <v>3</v>
      </c>
      <c r="I1006" s="684">
        <v>10</v>
      </c>
      <c r="J1006" s="705">
        <v>18</v>
      </c>
      <c r="K1006" s="705">
        <v>8</v>
      </c>
      <c r="L1006" s="684">
        <v>10</v>
      </c>
      <c r="M1006" s="706">
        <v>160</v>
      </c>
      <c r="N1006" s="707">
        <f t="shared" si="18"/>
        <v>1600</v>
      </c>
      <c r="O1006" s="684"/>
      <c r="P1006" s="684">
        <v>10</v>
      </c>
      <c r="Q1006" s="708"/>
      <c r="R1006" s="708"/>
      <c r="S1006" s="708"/>
      <c r="T1006" s="708"/>
      <c r="U1006" s="657"/>
    </row>
    <row r="1007" spans="1:21" s="709" customFormat="1" ht="22.5" customHeight="1">
      <c r="A1007" s="703">
        <v>947</v>
      </c>
      <c r="B1007" s="686"/>
      <c r="C1007" s="704" t="s">
        <v>2917</v>
      </c>
      <c r="D1007" s="684" t="s">
        <v>199</v>
      </c>
      <c r="E1007" s="684">
        <v>1</v>
      </c>
      <c r="F1007" s="684" t="s">
        <v>199</v>
      </c>
      <c r="G1007" s="705"/>
      <c r="H1007" s="705">
        <v>3</v>
      </c>
      <c r="I1007" s="684">
        <v>10</v>
      </c>
      <c r="J1007" s="705">
        <v>22</v>
      </c>
      <c r="K1007" s="705">
        <v>12</v>
      </c>
      <c r="L1007" s="684">
        <v>10</v>
      </c>
      <c r="M1007" s="706">
        <v>170</v>
      </c>
      <c r="N1007" s="707">
        <f t="shared" si="18"/>
        <v>1700</v>
      </c>
      <c r="O1007" s="684"/>
      <c r="P1007" s="684">
        <v>10</v>
      </c>
      <c r="Q1007" s="708"/>
      <c r="R1007" s="708"/>
      <c r="S1007" s="708"/>
      <c r="T1007" s="708"/>
      <c r="U1007" s="657"/>
    </row>
    <row r="1008" spans="1:21" s="709" customFormat="1" ht="22.5" customHeight="1">
      <c r="A1008" s="703">
        <v>948</v>
      </c>
      <c r="B1008" s="686"/>
      <c r="C1008" s="704" t="s">
        <v>2918</v>
      </c>
      <c r="D1008" s="684" t="s">
        <v>199</v>
      </c>
      <c r="E1008" s="684">
        <v>1</v>
      </c>
      <c r="F1008" s="684" t="s">
        <v>199</v>
      </c>
      <c r="G1008" s="705"/>
      <c r="H1008" s="705">
        <v>2</v>
      </c>
      <c r="I1008" s="684">
        <v>5</v>
      </c>
      <c r="J1008" s="705">
        <v>21</v>
      </c>
      <c r="K1008" s="705">
        <v>16</v>
      </c>
      <c r="L1008" s="684">
        <v>6</v>
      </c>
      <c r="M1008" s="706">
        <v>180</v>
      </c>
      <c r="N1008" s="707">
        <f t="shared" si="18"/>
        <v>1080</v>
      </c>
      <c r="O1008" s="684"/>
      <c r="P1008" s="684">
        <v>6</v>
      </c>
      <c r="Q1008" s="708"/>
      <c r="R1008" s="708"/>
      <c r="S1008" s="708"/>
      <c r="T1008" s="708"/>
      <c r="U1008" s="657"/>
    </row>
    <row r="1009" spans="1:21" s="709" customFormat="1" ht="22.5" customHeight="1">
      <c r="A1009" s="703">
        <v>949</v>
      </c>
      <c r="B1009" s="686"/>
      <c r="C1009" s="704" t="s">
        <v>2919</v>
      </c>
      <c r="D1009" s="684" t="s">
        <v>199</v>
      </c>
      <c r="E1009" s="684">
        <v>1</v>
      </c>
      <c r="F1009" s="684" t="s">
        <v>199</v>
      </c>
      <c r="G1009" s="705"/>
      <c r="H1009" s="705">
        <v>0</v>
      </c>
      <c r="I1009" s="684">
        <v>5</v>
      </c>
      <c r="J1009" s="705">
        <v>23</v>
      </c>
      <c r="K1009" s="705">
        <v>18</v>
      </c>
      <c r="L1009" s="684">
        <v>5</v>
      </c>
      <c r="M1009" s="706">
        <v>190</v>
      </c>
      <c r="N1009" s="707">
        <f t="shared" si="18"/>
        <v>950</v>
      </c>
      <c r="O1009" s="684"/>
      <c r="P1009" s="684">
        <v>5</v>
      </c>
      <c r="Q1009" s="708"/>
      <c r="R1009" s="708"/>
      <c r="S1009" s="708"/>
      <c r="T1009" s="708"/>
      <c r="U1009" s="657"/>
    </row>
    <row r="1010" spans="1:21" s="709" customFormat="1" ht="22.5" customHeight="1">
      <c r="A1010" s="703">
        <v>950</v>
      </c>
      <c r="B1010" s="686"/>
      <c r="C1010" s="704" t="s">
        <v>2920</v>
      </c>
      <c r="D1010" s="684" t="s">
        <v>199</v>
      </c>
      <c r="E1010" s="684">
        <v>1</v>
      </c>
      <c r="F1010" s="684" t="s">
        <v>199</v>
      </c>
      <c r="G1010" s="705"/>
      <c r="H1010" s="705">
        <v>9</v>
      </c>
      <c r="I1010" s="684">
        <v>5</v>
      </c>
      <c r="J1010" s="705">
        <v>25</v>
      </c>
      <c r="K1010" s="705">
        <v>15</v>
      </c>
      <c r="L1010" s="684">
        <v>10</v>
      </c>
      <c r="M1010" s="706">
        <v>200</v>
      </c>
      <c r="N1010" s="707">
        <f t="shared" si="18"/>
        <v>2000</v>
      </c>
      <c r="O1010" s="684"/>
      <c r="P1010" s="684">
        <v>10</v>
      </c>
      <c r="Q1010" s="708"/>
      <c r="R1010" s="708"/>
      <c r="S1010" s="708"/>
      <c r="T1010" s="708"/>
      <c r="U1010" s="657"/>
    </row>
    <row r="1011" spans="1:21" s="709" customFormat="1" ht="22.5" customHeight="1">
      <c r="A1011" s="703">
        <v>951</v>
      </c>
      <c r="B1011" s="686"/>
      <c r="C1011" s="704" t="s">
        <v>2921</v>
      </c>
      <c r="D1011" s="684" t="s">
        <v>199</v>
      </c>
      <c r="E1011" s="684">
        <v>1</v>
      </c>
      <c r="F1011" s="684" t="s">
        <v>199</v>
      </c>
      <c r="G1011" s="705"/>
      <c r="H1011" s="705">
        <v>46</v>
      </c>
      <c r="I1011" s="684">
        <v>30</v>
      </c>
      <c r="J1011" s="705">
        <v>21</v>
      </c>
      <c r="K1011" s="705">
        <v>1</v>
      </c>
      <c r="L1011" s="684">
        <v>20</v>
      </c>
      <c r="M1011" s="706">
        <v>220</v>
      </c>
      <c r="N1011" s="707">
        <f t="shared" si="18"/>
        <v>4400</v>
      </c>
      <c r="O1011" s="684"/>
      <c r="P1011" s="684">
        <v>20</v>
      </c>
      <c r="Q1011" s="708"/>
      <c r="R1011" s="708"/>
      <c r="S1011" s="708"/>
      <c r="T1011" s="708"/>
      <c r="U1011" s="657"/>
    </row>
    <row r="1012" spans="1:21" s="709" customFormat="1" ht="22.5" customHeight="1">
      <c r="A1012" s="703">
        <v>952</v>
      </c>
      <c r="B1012" s="686"/>
      <c r="C1012" s="704" t="s">
        <v>2922</v>
      </c>
      <c r="D1012" s="684" t="s">
        <v>199</v>
      </c>
      <c r="E1012" s="684">
        <v>1</v>
      </c>
      <c r="F1012" s="684" t="s">
        <v>199</v>
      </c>
      <c r="G1012" s="705"/>
      <c r="H1012" s="705">
        <v>50</v>
      </c>
      <c r="I1012" s="684">
        <v>30</v>
      </c>
      <c r="J1012" s="705">
        <v>20</v>
      </c>
      <c r="K1012" s="705">
        <v>0</v>
      </c>
      <c r="L1012" s="684">
        <v>20</v>
      </c>
      <c r="M1012" s="706">
        <v>220</v>
      </c>
      <c r="N1012" s="707">
        <f t="shared" si="18"/>
        <v>4400</v>
      </c>
      <c r="O1012" s="684"/>
      <c r="P1012" s="684">
        <v>20</v>
      </c>
      <c r="Q1012" s="708"/>
      <c r="R1012" s="708"/>
      <c r="S1012" s="708"/>
      <c r="T1012" s="708"/>
      <c r="U1012" s="657"/>
    </row>
    <row r="1013" spans="1:21" s="709" customFormat="1" ht="22.5" customHeight="1">
      <c r="A1013" s="703">
        <v>953</v>
      </c>
      <c r="B1013" s="686"/>
      <c r="C1013" s="704" t="s">
        <v>2923</v>
      </c>
      <c r="D1013" s="684" t="s">
        <v>199</v>
      </c>
      <c r="E1013" s="684">
        <v>1</v>
      </c>
      <c r="F1013" s="684" t="s">
        <v>199</v>
      </c>
      <c r="G1013" s="705">
        <v>3</v>
      </c>
      <c r="H1013" s="705">
        <v>35</v>
      </c>
      <c r="I1013" s="684">
        <v>30</v>
      </c>
      <c r="J1013" s="705">
        <v>25</v>
      </c>
      <c r="K1013" s="705">
        <v>5</v>
      </c>
      <c r="L1013" s="684">
        <v>20</v>
      </c>
      <c r="M1013" s="706">
        <v>150</v>
      </c>
      <c r="N1013" s="707">
        <f t="shared" si="18"/>
        <v>3000</v>
      </c>
      <c r="O1013" s="684"/>
      <c r="P1013" s="684">
        <v>20</v>
      </c>
      <c r="Q1013" s="708"/>
      <c r="R1013" s="708"/>
      <c r="S1013" s="708"/>
      <c r="T1013" s="708"/>
      <c r="U1013" s="657"/>
    </row>
    <row r="1014" spans="1:21" s="709" customFormat="1" ht="22.5" customHeight="1">
      <c r="A1014" s="703">
        <v>954</v>
      </c>
      <c r="B1014" s="686"/>
      <c r="C1014" s="704" t="s">
        <v>2924</v>
      </c>
      <c r="D1014" s="684" t="s">
        <v>199</v>
      </c>
      <c r="E1014" s="684">
        <v>1</v>
      </c>
      <c r="F1014" s="684" t="s">
        <v>199</v>
      </c>
      <c r="G1014" s="705">
        <v>5</v>
      </c>
      <c r="H1014" s="705">
        <v>19</v>
      </c>
      <c r="I1014" s="684">
        <v>30</v>
      </c>
      <c r="J1014" s="705">
        <v>36</v>
      </c>
      <c r="K1014" s="705">
        <v>16</v>
      </c>
      <c r="L1014" s="684">
        <v>20</v>
      </c>
      <c r="M1014" s="706">
        <v>150</v>
      </c>
      <c r="N1014" s="707">
        <f t="shared" si="18"/>
        <v>3000</v>
      </c>
      <c r="O1014" s="684"/>
      <c r="P1014" s="684">
        <v>20</v>
      </c>
      <c r="Q1014" s="708"/>
      <c r="R1014" s="708"/>
      <c r="S1014" s="708"/>
      <c r="T1014" s="708"/>
      <c r="U1014" s="657"/>
    </row>
    <row r="1015" spans="1:21" s="709" customFormat="1" ht="22.5" customHeight="1">
      <c r="A1015" s="703">
        <v>955</v>
      </c>
      <c r="B1015" s="686"/>
      <c r="C1015" s="704" t="s">
        <v>2925</v>
      </c>
      <c r="D1015" s="684" t="s">
        <v>199</v>
      </c>
      <c r="E1015" s="684">
        <v>1</v>
      </c>
      <c r="F1015" s="684" t="s">
        <v>199</v>
      </c>
      <c r="G1015" s="705">
        <v>3</v>
      </c>
      <c r="H1015" s="705">
        <v>12</v>
      </c>
      <c r="I1015" s="684">
        <v>20</v>
      </c>
      <c r="J1015" s="705">
        <v>23</v>
      </c>
      <c r="K1015" s="705">
        <v>3</v>
      </c>
      <c r="L1015" s="684">
        <v>20</v>
      </c>
      <c r="M1015" s="706">
        <v>150</v>
      </c>
      <c r="N1015" s="707">
        <f t="shared" si="18"/>
        <v>3000</v>
      </c>
      <c r="O1015" s="684"/>
      <c r="P1015" s="684">
        <v>20</v>
      </c>
      <c r="Q1015" s="708"/>
      <c r="R1015" s="708"/>
      <c r="S1015" s="708"/>
      <c r="T1015" s="708"/>
      <c r="U1015" s="657"/>
    </row>
    <row r="1016" spans="1:21" s="709" customFormat="1" ht="22.5" customHeight="1">
      <c r="A1016" s="703">
        <v>956</v>
      </c>
      <c r="B1016" s="686"/>
      <c r="C1016" s="704" t="s">
        <v>2926</v>
      </c>
      <c r="D1016" s="684" t="s">
        <v>199</v>
      </c>
      <c r="E1016" s="684">
        <v>1</v>
      </c>
      <c r="F1016" s="684" t="s">
        <v>199</v>
      </c>
      <c r="G1016" s="705">
        <v>3</v>
      </c>
      <c r="H1016" s="705">
        <v>4</v>
      </c>
      <c r="I1016" s="684">
        <v>20</v>
      </c>
      <c r="J1016" s="705">
        <v>19</v>
      </c>
      <c r="K1016" s="705">
        <v>9</v>
      </c>
      <c r="L1016" s="684">
        <v>10</v>
      </c>
      <c r="M1016" s="706">
        <v>150</v>
      </c>
      <c r="N1016" s="707">
        <f t="shared" si="18"/>
        <v>1500</v>
      </c>
      <c r="O1016" s="684"/>
      <c r="P1016" s="684">
        <v>10</v>
      </c>
      <c r="Q1016" s="708"/>
      <c r="R1016" s="708"/>
      <c r="S1016" s="708"/>
      <c r="T1016" s="708"/>
      <c r="U1016" s="657"/>
    </row>
    <row r="1017" spans="1:21" s="709" customFormat="1" ht="22.5" customHeight="1">
      <c r="A1017" s="703">
        <v>957</v>
      </c>
      <c r="B1017" s="686"/>
      <c r="C1017" s="704" t="s">
        <v>2927</v>
      </c>
      <c r="D1017" s="684" t="s">
        <v>199</v>
      </c>
      <c r="E1017" s="684">
        <v>1</v>
      </c>
      <c r="F1017" s="684" t="s">
        <v>199</v>
      </c>
      <c r="G1017" s="705">
        <v>9</v>
      </c>
      <c r="H1017" s="705">
        <v>2</v>
      </c>
      <c r="I1017" s="684">
        <v>10</v>
      </c>
      <c r="J1017" s="705">
        <v>22</v>
      </c>
      <c r="K1017" s="705">
        <v>12</v>
      </c>
      <c r="L1017" s="684">
        <v>10</v>
      </c>
      <c r="M1017" s="706">
        <v>150</v>
      </c>
      <c r="N1017" s="707">
        <f t="shared" si="18"/>
        <v>1500</v>
      </c>
      <c r="O1017" s="684"/>
      <c r="P1017" s="684">
        <v>10</v>
      </c>
      <c r="Q1017" s="708"/>
      <c r="R1017" s="708"/>
      <c r="S1017" s="708"/>
      <c r="T1017" s="708"/>
      <c r="U1017" s="657"/>
    </row>
    <row r="1018" spans="1:21" s="709" customFormat="1" ht="22.5" customHeight="1">
      <c r="A1018" s="703">
        <v>958</v>
      </c>
      <c r="B1018" s="686"/>
      <c r="C1018" s="704" t="s">
        <v>2928</v>
      </c>
      <c r="D1018" s="684" t="s">
        <v>199</v>
      </c>
      <c r="E1018" s="684">
        <v>1</v>
      </c>
      <c r="F1018" s="684" t="s">
        <v>199</v>
      </c>
      <c r="G1018" s="705">
        <v>4</v>
      </c>
      <c r="H1018" s="705">
        <v>6</v>
      </c>
      <c r="I1018" s="684">
        <v>10</v>
      </c>
      <c r="J1018" s="705">
        <v>29</v>
      </c>
      <c r="K1018" s="705">
        <v>19</v>
      </c>
      <c r="L1018" s="684">
        <v>10</v>
      </c>
      <c r="M1018" s="706">
        <v>160</v>
      </c>
      <c r="N1018" s="707">
        <f t="shared" si="18"/>
        <v>1600</v>
      </c>
      <c r="O1018" s="684"/>
      <c r="P1018" s="684">
        <v>10</v>
      </c>
      <c r="Q1018" s="708"/>
      <c r="R1018" s="708"/>
      <c r="S1018" s="708"/>
      <c r="T1018" s="708"/>
      <c r="U1018" s="657"/>
    </row>
    <row r="1019" spans="1:21" s="709" customFormat="1" ht="22.5" customHeight="1">
      <c r="A1019" s="703">
        <v>959</v>
      </c>
      <c r="B1019" s="686"/>
      <c r="C1019" s="704" t="s">
        <v>2929</v>
      </c>
      <c r="D1019" s="684" t="s">
        <v>199</v>
      </c>
      <c r="E1019" s="684">
        <v>1</v>
      </c>
      <c r="F1019" s="684" t="s">
        <v>199</v>
      </c>
      <c r="G1019" s="705"/>
      <c r="H1019" s="705">
        <v>0</v>
      </c>
      <c r="I1019" s="684">
        <v>5</v>
      </c>
      <c r="J1019" s="705">
        <v>23</v>
      </c>
      <c r="K1019" s="705">
        <v>13</v>
      </c>
      <c r="L1019" s="684">
        <v>10</v>
      </c>
      <c r="M1019" s="706">
        <v>190</v>
      </c>
      <c r="N1019" s="707">
        <f t="shared" si="18"/>
        <v>1900</v>
      </c>
      <c r="O1019" s="684"/>
      <c r="P1019" s="684">
        <v>10</v>
      </c>
      <c r="Q1019" s="708"/>
      <c r="R1019" s="708"/>
      <c r="S1019" s="708"/>
      <c r="T1019" s="708"/>
      <c r="U1019" s="657"/>
    </row>
    <row r="1020" spans="1:21" s="709" customFormat="1" ht="22.5" customHeight="1">
      <c r="A1020" s="703">
        <v>960</v>
      </c>
      <c r="B1020" s="686"/>
      <c r="C1020" s="704" t="s">
        <v>2930</v>
      </c>
      <c r="D1020" s="684" t="s">
        <v>199</v>
      </c>
      <c r="E1020" s="684">
        <v>1</v>
      </c>
      <c r="F1020" s="684" t="s">
        <v>199</v>
      </c>
      <c r="G1020" s="705"/>
      <c r="H1020" s="705"/>
      <c r="I1020" s="684">
        <v>5</v>
      </c>
      <c r="J1020" s="705">
        <v>20</v>
      </c>
      <c r="K1020" s="705">
        <v>10</v>
      </c>
      <c r="L1020" s="684">
        <v>10</v>
      </c>
      <c r="M1020" s="706">
        <v>200</v>
      </c>
      <c r="N1020" s="707">
        <f t="shared" si="18"/>
        <v>2000</v>
      </c>
      <c r="O1020" s="684"/>
      <c r="P1020" s="684">
        <v>10</v>
      </c>
      <c r="Q1020" s="708"/>
      <c r="R1020" s="708"/>
      <c r="S1020" s="708"/>
      <c r="T1020" s="708"/>
      <c r="U1020" s="657"/>
    </row>
    <row r="1021" spans="1:21" s="702" customFormat="1" ht="22.5" customHeight="1">
      <c r="A1021" s="703"/>
      <c r="B1021" s="695"/>
      <c r="C1021" s="719" t="s">
        <v>2931</v>
      </c>
      <c r="D1021" s="696"/>
      <c r="E1021" s="696"/>
      <c r="F1021" s="696"/>
      <c r="G1021" s="696"/>
      <c r="H1021" s="696"/>
      <c r="I1021" s="696"/>
      <c r="J1021" s="696"/>
      <c r="K1021" s="696"/>
      <c r="L1021" s="696"/>
      <c r="M1021" s="697"/>
      <c r="N1021" s="712">
        <f t="shared" si="18"/>
        <v>0</v>
      </c>
      <c r="O1021" s="696"/>
      <c r="P1021" s="713"/>
      <c r="Q1021" s="713"/>
      <c r="R1021" s="713"/>
      <c r="S1021" s="713"/>
      <c r="T1021" s="713"/>
      <c r="U1021" s="714"/>
    </row>
    <row r="1022" spans="1:21" s="709" customFormat="1" ht="22.5" customHeight="1">
      <c r="A1022" s="703">
        <v>961</v>
      </c>
      <c r="B1022" s="686"/>
      <c r="C1022" s="704" t="s">
        <v>2932</v>
      </c>
      <c r="D1022" s="684" t="s">
        <v>199</v>
      </c>
      <c r="E1022" s="684">
        <v>1</v>
      </c>
      <c r="F1022" s="684" t="s">
        <v>199</v>
      </c>
      <c r="G1022" s="705">
        <v>65</v>
      </c>
      <c r="H1022" s="705">
        <v>119</v>
      </c>
      <c r="I1022" s="684">
        <v>80</v>
      </c>
      <c r="J1022" s="705">
        <v>69</v>
      </c>
      <c r="K1022" s="705">
        <v>19</v>
      </c>
      <c r="L1022" s="684">
        <v>50</v>
      </c>
      <c r="M1022" s="706">
        <v>70</v>
      </c>
      <c r="N1022" s="707">
        <f t="shared" si="18"/>
        <v>3500</v>
      </c>
      <c r="O1022" s="684">
        <v>50</v>
      </c>
      <c r="P1022" s="708"/>
      <c r="Q1022" s="708"/>
      <c r="R1022" s="708"/>
      <c r="S1022" s="708"/>
      <c r="T1022" s="708"/>
      <c r="U1022" s="657"/>
    </row>
    <row r="1023" spans="1:21" s="709" customFormat="1" ht="22.5" customHeight="1">
      <c r="A1023" s="703">
        <v>962</v>
      </c>
      <c r="B1023" s="686"/>
      <c r="C1023" s="704" t="s">
        <v>2933</v>
      </c>
      <c r="D1023" s="684" t="s">
        <v>199</v>
      </c>
      <c r="E1023" s="684">
        <v>1</v>
      </c>
      <c r="F1023" s="684" t="s">
        <v>199</v>
      </c>
      <c r="G1023" s="705">
        <v>93</v>
      </c>
      <c r="H1023" s="705">
        <v>254</v>
      </c>
      <c r="I1023" s="684">
        <v>300</v>
      </c>
      <c r="J1023" s="705">
        <v>311</v>
      </c>
      <c r="K1023" s="705">
        <v>11</v>
      </c>
      <c r="L1023" s="684">
        <v>300</v>
      </c>
      <c r="M1023" s="706">
        <v>70</v>
      </c>
      <c r="N1023" s="707">
        <f t="shared" si="18"/>
        <v>21000</v>
      </c>
      <c r="O1023" s="684">
        <v>100</v>
      </c>
      <c r="P1023" s="708"/>
      <c r="Q1023" s="708">
        <v>100</v>
      </c>
      <c r="R1023" s="708">
        <v>100</v>
      </c>
      <c r="S1023" s="708"/>
      <c r="T1023" s="708"/>
      <c r="U1023" s="657"/>
    </row>
    <row r="1024" spans="1:21" s="709" customFormat="1" ht="22.5" customHeight="1">
      <c r="A1024" s="703">
        <v>963</v>
      </c>
      <c r="B1024" s="686"/>
      <c r="C1024" s="704" t="s">
        <v>2934</v>
      </c>
      <c r="D1024" s="684" t="s">
        <v>199</v>
      </c>
      <c r="E1024" s="684">
        <v>1</v>
      </c>
      <c r="F1024" s="684" t="s">
        <v>199</v>
      </c>
      <c r="G1024" s="705">
        <v>201</v>
      </c>
      <c r="H1024" s="705">
        <v>277</v>
      </c>
      <c r="I1024" s="684">
        <v>400</v>
      </c>
      <c r="J1024" s="705">
        <v>401</v>
      </c>
      <c r="K1024" s="705">
        <v>1</v>
      </c>
      <c r="L1024" s="684">
        <v>400</v>
      </c>
      <c r="M1024" s="706">
        <v>70</v>
      </c>
      <c r="N1024" s="707">
        <f t="shared" si="18"/>
        <v>28000</v>
      </c>
      <c r="O1024" s="684">
        <v>100</v>
      </c>
      <c r="P1024" s="708">
        <v>100</v>
      </c>
      <c r="Q1024" s="708">
        <v>100</v>
      </c>
      <c r="R1024" s="708">
        <v>100</v>
      </c>
      <c r="S1024" s="708"/>
      <c r="T1024" s="708"/>
      <c r="U1024" s="657"/>
    </row>
    <row r="1025" spans="1:21" s="709" customFormat="1" ht="22.5" customHeight="1">
      <c r="A1025" s="703">
        <v>964</v>
      </c>
      <c r="B1025" s="686"/>
      <c r="C1025" s="704" t="s">
        <v>2935</v>
      </c>
      <c r="D1025" s="684" t="s">
        <v>199</v>
      </c>
      <c r="E1025" s="684">
        <v>1</v>
      </c>
      <c r="F1025" s="684" t="s">
        <v>199</v>
      </c>
      <c r="G1025" s="705">
        <v>200</v>
      </c>
      <c r="H1025" s="705">
        <v>136</v>
      </c>
      <c r="I1025" s="684">
        <v>300</v>
      </c>
      <c r="J1025" s="705">
        <v>244</v>
      </c>
      <c r="K1025" s="705">
        <v>44</v>
      </c>
      <c r="L1025" s="684">
        <v>200</v>
      </c>
      <c r="M1025" s="706">
        <v>70</v>
      </c>
      <c r="N1025" s="707">
        <f t="shared" si="18"/>
        <v>14000</v>
      </c>
      <c r="O1025" s="684">
        <v>100</v>
      </c>
      <c r="P1025" s="708"/>
      <c r="Q1025" s="708">
        <v>100</v>
      </c>
      <c r="R1025" s="708"/>
      <c r="S1025" s="708"/>
      <c r="T1025" s="708"/>
      <c r="U1025" s="657"/>
    </row>
    <row r="1026" spans="1:21" s="709" customFormat="1" ht="22.5" customHeight="1">
      <c r="A1026" s="703">
        <v>965</v>
      </c>
      <c r="B1026" s="686"/>
      <c r="C1026" s="704" t="s">
        <v>2936</v>
      </c>
      <c r="D1026" s="684" t="s">
        <v>199</v>
      </c>
      <c r="E1026" s="684">
        <v>1</v>
      </c>
      <c r="F1026" s="684" t="s">
        <v>199</v>
      </c>
      <c r="G1026" s="705">
        <v>55</v>
      </c>
      <c r="H1026" s="705">
        <v>96</v>
      </c>
      <c r="I1026" s="684">
        <v>100</v>
      </c>
      <c r="J1026" s="705">
        <v>219</v>
      </c>
      <c r="K1026" s="705">
        <v>19</v>
      </c>
      <c r="L1026" s="684">
        <v>200</v>
      </c>
      <c r="M1026" s="706">
        <v>75</v>
      </c>
      <c r="N1026" s="707">
        <f t="shared" si="18"/>
        <v>15000</v>
      </c>
      <c r="O1026" s="684">
        <v>100</v>
      </c>
      <c r="P1026" s="708"/>
      <c r="Q1026" s="708">
        <v>100</v>
      </c>
      <c r="R1026" s="708"/>
      <c r="S1026" s="708"/>
      <c r="T1026" s="708"/>
      <c r="U1026" s="657"/>
    </row>
    <row r="1027" spans="1:21" s="709" customFormat="1" ht="22.5" customHeight="1">
      <c r="A1027" s="703">
        <v>966</v>
      </c>
      <c r="B1027" s="686"/>
      <c r="C1027" s="704" t="s">
        <v>2937</v>
      </c>
      <c r="D1027" s="684" t="s">
        <v>199</v>
      </c>
      <c r="E1027" s="684">
        <v>1</v>
      </c>
      <c r="F1027" s="684" t="s">
        <v>199</v>
      </c>
      <c r="G1027" s="705">
        <v>44</v>
      </c>
      <c r="H1027" s="705">
        <v>33</v>
      </c>
      <c r="I1027" s="684">
        <v>50</v>
      </c>
      <c r="J1027" s="705">
        <v>50</v>
      </c>
      <c r="K1027" s="705">
        <v>0</v>
      </c>
      <c r="L1027" s="684">
        <v>50</v>
      </c>
      <c r="M1027" s="706">
        <v>75</v>
      </c>
      <c r="N1027" s="707">
        <f t="shared" si="18"/>
        <v>3750</v>
      </c>
      <c r="O1027" s="684">
        <v>30</v>
      </c>
      <c r="P1027" s="708"/>
      <c r="Q1027" s="708">
        <v>20</v>
      </c>
      <c r="R1027" s="708"/>
      <c r="S1027" s="708"/>
      <c r="T1027" s="708"/>
      <c r="U1027" s="657"/>
    </row>
    <row r="1028" spans="1:21" s="709" customFormat="1" ht="22.5" customHeight="1">
      <c r="A1028" s="703">
        <v>967</v>
      </c>
      <c r="B1028" s="686"/>
      <c r="C1028" s="704" t="s">
        <v>2938</v>
      </c>
      <c r="D1028" s="684" t="s">
        <v>199</v>
      </c>
      <c r="E1028" s="684">
        <v>1</v>
      </c>
      <c r="F1028" s="684" t="s">
        <v>199</v>
      </c>
      <c r="G1028" s="705">
        <v>17</v>
      </c>
      <c r="H1028" s="705">
        <v>15</v>
      </c>
      <c r="I1028" s="684">
        <v>10</v>
      </c>
      <c r="J1028" s="705">
        <v>74</v>
      </c>
      <c r="K1028" s="705">
        <v>24</v>
      </c>
      <c r="L1028" s="684">
        <v>20</v>
      </c>
      <c r="M1028" s="706">
        <v>75</v>
      </c>
      <c r="N1028" s="707">
        <f t="shared" si="18"/>
        <v>1500</v>
      </c>
      <c r="O1028" s="684">
        <v>20</v>
      </c>
      <c r="P1028" s="708"/>
      <c r="Q1028" s="708"/>
      <c r="R1028" s="708"/>
      <c r="S1028" s="708"/>
      <c r="T1028" s="708"/>
      <c r="U1028" s="657"/>
    </row>
    <row r="1029" spans="1:21" s="709" customFormat="1" ht="22.5" customHeight="1">
      <c r="A1029" s="703">
        <v>968</v>
      </c>
      <c r="B1029" s="686"/>
      <c r="C1029" s="704" t="s">
        <v>2939</v>
      </c>
      <c r="D1029" s="684" t="s">
        <v>199</v>
      </c>
      <c r="E1029" s="684">
        <v>1</v>
      </c>
      <c r="F1029" s="684" t="s">
        <v>199</v>
      </c>
      <c r="G1029" s="705">
        <v>15</v>
      </c>
      <c r="H1029" s="705">
        <v>26</v>
      </c>
      <c r="I1029" s="684">
        <v>10</v>
      </c>
      <c r="J1029" s="705">
        <v>57</v>
      </c>
      <c r="K1029" s="705">
        <v>27</v>
      </c>
      <c r="L1029" s="684">
        <v>10</v>
      </c>
      <c r="M1029" s="706">
        <v>75</v>
      </c>
      <c r="N1029" s="707">
        <f t="shared" si="18"/>
        <v>750</v>
      </c>
      <c r="O1029" s="684">
        <v>10</v>
      </c>
      <c r="P1029" s="708"/>
      <c r="Q1029" s="708"/>
      <c r="R1029" s="708"/>
      <c r="S1029" s="708"/>
      <c r="T1029" s="708"/>
      <c r="U1029" s="657"/>
    </row>
    <row r="1030" spans="1:21" s="709" customFormat="1" ht="22.5" customHeight="1">
      <c r="A1030" s="703">
        <v>969</v>
      </c>
      <c r="B1030" s="686"/>
      <c r="C1030" s="704" t="s">
        <v>2940</v>
      </c>
      <c r="D1030" s="684" t="s">
        <v>199</v>
      </c>
      <c r="E1030" s="684">
        <v>1</v>
      </c>
      <c r="F1030" s="684" t="s">
        <v>199</v>
      </c>
      <c r="G1030" s="705">
        <v>5</v>
      </c>
      <c r="H1030" s="705">
        <v>24</v>
      </c>
      <c r="I1030" s="684">
        <v>10</v>
      </c>
      <c r="J1030" s="705">
        <v>53</v>
      </c>
      <c r="K1030" s="705">
        <v>23</v>
      </c>
      <c r="L1030" s="684">
        <v>10</v>
      </c>
      <c r="M1030" s="706">
        <v>75</v>
      </c>
      <c r="N1030" s="707">
        <f t="shared" si="18"/>
        <v>750</v>
      </c>
      <c r="O1030" s="684">
        <v>10</v>
      </c>
      <c r="P1030" s="708"/>
      <c r="Q1030" s="708"/>
      <c r="R1030" s="708"/>
      <c r="S1030" s="708"/>
      <c r="T1030" s="708"/>
      <c r="U1030" s="657"/>
    </row>
    <row r="1031" spans="1:21" s="709" customFormat="1" ht="22.5" customHeight="1">
      <c r="A1031" s="703">
        <v>970</v>
      </c>
      <c r="B1031" s="686"/>
      <c r="C1031" s="704" t="s">
        <v>2941</v>
      </c>
      <c r="D1031" s="684" t="s">
        <v>199</v>
      </c>
      <c r="E1031" s="684">
        <v>1</v>
      </c>
      <c r="F1031" s="684" t="s">
        <v>199</v>
      </c>
      <c r="G1031" s="705">
        <v>11</v>
      </c>
      <c r="H1031" s="705">
        <v>32</v>
      </c>
      <c r="I1031" s="684">
        <v>10</v>
      </c>
      <c r="J1031" s="705">
        <v>49</v>
      </c>
      <c r="K1031" s="705">
        <v>19</v>
      </c>
      <c r="L1031" s="684">
        <v>20</v>
      </c>
      <c r="M1031" s="706">
        <v>80</v>
      </c>
      <c r="N1031" s="707">
        <f t="shared" si="18"/>
        <v>1600</v>
      </c>
      <c r="O1031" s="684">
        <v>20</v>
      </c>
      <c r="P1031" s="708"/>
      <c r="Q1031" s="708"/>
      <c r="R1031" s="708"/>
      <c r="S1031" s="708"/>
      <c r="T1031" s="708"/>
      <c r="U1031" s="657"/>
    </row>
    <row r="1032" spans="1:21" s="709" customFormat="1" ht="22.5" customHeight="1">
      <c r="A1032" s="703">
        <v>971</v>
      </c>
      <c r="B1032" s="686"/>
      <c r="C1032" s="704" t="s">
        <v>2942</v>
      </c>
      <c r="D1032" s="684" t="s">
        <v>199</v>
      </c>
      <c r="E1032" s="684">
        <v>1</v>
      </c>
      <c r="F1032" s="684" t="s">
        <v>199</v>
      </c>
      <c r="G1032" s="705">
        <v>8</v>
      </c>
      <c r="H1032" s="705">
        <v>8</v>
      </c>
      <c r="I1032" s="684">
        <v>10</v>
      </c>
      <c r="J1032" s="705">
        <v>20</v>
      </c>
      <c r="K1032" s="705">
        <v>10</v>
      </c>
      <c r="L1032" s="684">
        <v>10</v>
      </c>
      <c r="M1032" s="706">
        <v>80</v>
      </c>
      <c r="N1032" s="707">
        <f t="shared" si="18"/>
        <v>800</v>
      </c>
      <c r="O1032" s="684">
        <v>10</v>
      </c>
      <c r="P1032" s="708"/>
      <c r="Q1032" s="708"/>
      <c r="R1032" s="708"/>
      <c r="S1032" s="708"/>
      <c r="T1032" s="708"/>
      <c r="U1032" s="657"/>
    </row>
    <row r="1033" spans="1:21" s="709" customFormat="1" ht="22.5" customHeight="1">
      <c r="A1033" s="703">
        <v>972</v>
      </c>
      <c r="B1033" s="686"/>
      <c r="C1033" s="704" t="s">
        <v>2943</v>
      </c>
      <c r="D1033" s="684" t="s">
        <v>199</v>
      </c>
      <c r="E1033" s="684">
        <v>1</v>
      </c>
      <c r="F1033" s="684" t="s">
        <v>199</v>
      </c>
      <c r="G1033" s="705">
        <v>8</v>
      </c>
      <c r="H1033" s="705">
        <v>14</v>
      </c>
      <c r="I1033" s="684">
        <v>8</v>
      </c>
      <c r="J1033" s="705">
        <v>22</v>
      </c>
      <c r="K1033" s="705">
        <v>17</v>
      </c>
      <c r="L1033" s="684">
        <v>5</v>
      </c>
      <c r="M1033" s="706">
        <v>80</v>
      </c>
      <c r="N1033" s="707">
        <f t="shared" si="18"/>
        <v>400</v>
      </c>
      <c r="O1033" s="684">
        <v>5</v>
      </c>
      <c r="P1033" s="708"/>
      <c r="Q1033" s="708"/>
      <c r="R1033" s="708"/>
      <c r="S1033" s="708"/>
      <c r="T1033" s="708"/>
      <c r="U1033" s="657"/>
    </row>
    <row r="1034" spans="1:21" s="709" customFormat="1" ht="22.5" customHeight="1">
      <c r="A1034" s="703">
        <v>973</v>
      </c>
      <c r="B1034" s="686"/>
      <c r="C1034" s="704" t="s">
        <v>2944</v>
      </c>
      <c r="D1034" s="684" t="s">
        <v>199</v>
      </c>
      <c r="E1034" s="684">
        <v>1</v>
      </c>
      <c r="F1034" s="684" t="s">
        <v>199</v>
      </c>
      <c r="G1034" s="705">
        <v>10</v>
      </c>
      <c r="H1034" s="705">
        <v>10</v>
      </c>
      <c r="I1034" s="684">
        <v>8</v>
      </c>
      <c r="J1034" s="705">
        <v>14</v>
      </c>
      <c r="K1034" s="705">
        <v>9</v>
      </c>
      <c r="L1034" s="684">
        <v>5</v>
      </c>
      <c r="M1034" s="706">
        <v>85</v>
      </c>
      <c r="N1034" s="707">
        <f t="shared" si="18"/>
        <v>425</v>
      </c>
      <c r="O1034" s="684">
        <v>5</v>
      </c>
      <c r="P1034" s="708"/>
      <c r="Q1034" s="708"/>
      <c r="R1034" s="708"/>
      <c r="S1034" s="708"/>
      <c r="T1034" s="708"/>
      <c r="U1034" s="657"/>
    </row>
    <row r="1035" spans="1:21" s="709" customFormat="1" ht="22.5" customHeight="1">
      <c r="A1035" s="703">
        <v>974</v>
      </c>
      <c r="B1035" s="686"/>
      <c r="C1035" s="704" t="s">
        <v>2945</v>
      </c>
      <c r="D1035" s="684" t="s">
        <v>199</v>
      </c>
      <c r="E1035" s="684">
        <v>1</v>
      </c>
      <c r="F1035" s="684" t="s">
        <v>199</v>
      </c>
      <c r="G1035" s="705">
        <v>7</v>
      </c>
      <c r="H1035" s="705">
        <v>17</v>
      </c>
      <c r="I1035" s="684">
        <v>5</v>
      </c>
      <c r="J1035" s="705">
        <v>12</v>
      </c>
      <c r="K1035" s="705">
        <v>2</v>
      </c>
      <c r="L1035" s="684">
        <v>10</v>
      </c>
      <c r="M1035" s="706">
        <v>85</v>
      </c>
      <c r="N1035" s="707">
        <f t="shared" si="18"/>
        <v>850</v>
      </c>
      <c r="O1035" s="684">
        <v>10</v>
      </c>
      <c r="P1035" s="708"/>
      <c r="Q1035" s="708"/>
      <c r="R1035" s="708"/>
      <c r="S1035" s="708"/>
      <c r="T1035" s="708"/>
      <c r="U1035" s="657"/>
    </row>
    <row r="1036" spans="1:21" s="709" customFormat="1" ht="22.5" customHeight="1">
      <c r="A1036" s="703">
        <v>975</v>
      </c>
      <c r="B1036" s="686"/>
      <c r="C1036" s="704" t="s">
        <v>2946</v>
      </c>
      <c r="D1036" s="684" t="s">
        <v>199</v>
      </c>
      <c r="E1036" s="684">
        <v>1</v>
      </c>
      <c r="F1036" s="684" t="s">
        <v>199</v>
      </c>
      <c r="G1036" s="705">
        <v>5</v>
      </c>
      <c r="H1036" s="705">
        <v>10</v>
      </c>
      <c r="I1036" s="684">
        <v>5</v>
      </c>
      <c r="J1036" s="705">
        <v>17</v>
      </c>
      <c r="K1036" s="705">
        <v>7</v>
      </c>
      <c r="L1036" s="684">
        <v>5</v>
      </c>
      <c r="M1036" s="706">
        <v>100</v>
      </c>
      <c r="N1036" s="707">
        <f t="shared" si="18"/>
        <v>500</v>
      </c>
      <c r="O1036" s="684">
        <v>5</v>
      </c>
      <c r="P1036" s="708"/>
      <c r="Q1036" s="708"/>
      <c r="R1036" s="708"/>
      <c r="S1036" s="708"/>
      <c r="T1036" s="708"/>
      <c r="U1036" s="657"/>
    </row>
    <row r="1037" spans="1:21" s="709" customFormat="1" ht="22.5" customHeight="1">
      <c r="A1037" s="703">
        <v>976</v>
      </c>
      <c r="B1037" s="686"/>
      <c r="C1037" s="704" t="s">
        <v>2947</v>
      </c>
      <c r="D1037" s="684" t="s">
        <v>199</v>
      </c>
      <c r="E1037" s="684">
        <v>1</v>
      </c>
      <c r="F1037" s="684" t="s">
        <v>199</v>
      </c>
      <c r="G1037" s="705">
        <v>8</v>
      </c>
      <c r="H1037" s="705">
        <v>10</v>
      </c>
      <c r="I1037" s="684">
        <v>10</v>
      </c>
      <c r="J1037" s="705">
        <v>10</v>
      </c>
      <c r="K1037" s="705">
        <v>0</v>
      </c>
      <c r="L1037" s="684">
        <v>10</v>
      </c>
      <c r="M1037" s="706">
        <v>100</v>
      </c>
      <c r="N1037" s="707">
        <f t="shared" si="18"/>
        <v>1000</v>
      </c>
      <c r="O1037" s="684">
        <v>10</v>
      </c>
      <c r="P1037" s="708"/>
      <c r="Q1037" s="708"/>
      <c r="R1037" s="708"/>
      <c r="S1037" s="708"/>
      <c r="T1037" s="708"/>
      <c r="U1037" s="657"/>
    </row>
    <row r="1038" spans="1:21" s="709" customFormat="1" ht="22.5" customHeight="1">
      <c r="A1038" s="703">
        <v>977</v>
      </c>
      <c r="B1038" s="686"/>
      <c r="C1038" s="704" t="s">
        <v>2948</v>
      </c>
      <c r="D1038" s="684" t="s">
        <v>199</v>
      </c>
      <c r="E1038" s="684">
        <v>1</v>
      </c>
      <c r="F1038" s="684" t="s">
        <v>199</v>
      </c>
      <c r="G1038" s="705">
        <v>8</v>
      </c>
      <c r="H1038" s="705">
        <v>10</v>
      </c>
      <c r="I1038" s="684">
        <v>10</v>
      </c>
      <c r="J1038" s="705">
        <v>10</v>
      </c>
      <c r="K1038" s="705">
        <v>0</v>
      </c>
      <c r="L1038" s="684">
        <v>10</v>
      </c>
      <c r="M1038" s="706">
        <v>100</v>
      </c>
      <c r="N1038" s="707">
        <f t="shared" si="18"/>
        <v>1000</v>
      </c>
      <c r="O1038" s="684">
        <v>10</v>
      </c>
      <c r="P1038" s="708"/>
      <c r="Q1038" s="708"/>
      <c r="R1038" s="708"/>
      <c r="S1038" s="708"/>
      <c r="T1038" s="708"/>
      <c r="U1038" s="657"/>
    </row>
    <row r="1039" spans="1:21" s="709" customFormat="1" ht="22.5" customHeight="1">
      <c r="A1039" s="703">
        <v>978</v>
      </c>
      <c r="B1039" s="686"/>
      <c r="C1039" s="704" t="s">
        <v>2949</v>
      </c>
      <c r="D1039" s="684" t="s">
        <v>199</v>
      </c>
      <c r="E1039" s="684">
        <v>1</v>
      </c>
      <c r="F1039" s="684" t="s">
        <v>199</v>
      </c>
      <c r="G1039" s="705">
        <v>8</v>
      </c>
      <c r="H1039" s="705">
        <v>10</v>
      </c>
      <c r="I1039" s="684">
        <v>10</v>
      </c>
      <c r="J1039" s="705">
        <v>10</v>
      </c>
      <c r="K1039" s="705">
        <v>0</v>
      </c>
      <c r="L1039" s="684">
        <v>10</v>
      </c>
      <c r="M1039" s="706">
        <v>100</v>
      </c>
      <c r="N1039" s="707">
        <f t="shared" si="18"/>
        <v>1000</v>
      </c>
      <c r="O1039" s="684">
        <v>10</v>
      </c>
      <c r="P1039" s="708"/>
      <c r="Q1039" s="708"/>
      <c r="R1039" s="708"/>
      <c r="S1039" s="708"/>
      <c r="T1039" s="708"/>
      <c r="U1039" s="657"/>
    </row>
    <row r="1040" spans="1:21" s="709" customFormat="1" ht="22.5" customHeight="1">
      <c r="A1040" s="703">
        <v>979</v>
      </c>
      <c r="B1040" s="686"/>
      <c r="C1040" s="704" t="s">
        <v>2950</v>
      </c>
      <c r="D1040" s="684" t="s">
        <v>199</v>
      </c>
      <c r="E1040" s="684">
        <v>1</v>
      </c>
      <c r="F1040" s="684" t="s">
        <v>199</v>
      </c>
      <c r="G1040" s="705">
        <v>7</v>
      </c>
      <c r="H1040" s="705">
        <v>8</v>
      </c>
      <c r="I1040" s="684">
        <v>10</v>
      </c>
      <c r="J1040" s="705">
        <v>10</v>
      </c>
      <c r="K1040" s="705">
        <v>0</v>
      </c>
      <c r="L1040" s="684">
        <v>10</v>
      </c>
      <c r="M1040" s="706">
        <v>100</v>
      </c>
      <c r="N1040" s="707">
        <f t="shared" si="18"/>
        <v>1000</v>
      </c>
      <c r="O1040" s="684">
        <v>10</v>
      </c>
      <c r="P1040" s="708"/>
      <c r="Q1040" s="708"/>
      <c r="R1040" s="708"/>
      <c r="S1040" s="708"/>
      <c r="T1040" s="708"/>
      <c r="U1040" s="657"/>
    </row>
    <row r="1041" spans="1:21" s="709" customFormat="1" ht="22.5" customHeight="1">
      <c r="A1041" s="703">
        <v>980</v>
      </c>
      <c r="B1041" s="686"/>
      <c r="C1041" s="704" t="s">
        <v>2951</v>
      </c>
      <c r="D1041" s="684" t="s">
        <v>199</v>
      </c>
      <c r="E1041" s="684">
        <v>1</v>
      </c>
      <c r="F1041" s="684" t="s">
        <v>199</v>
      </c>
      <c r="G1041" s="705">
        <v>6</v>
      </c>
      <c r="H1041" s="705">
        <v>4</v>
      </c>
      <c r="I1041" s="684">
        <v>5</v>
      </c>
      <c r="J1041" s="705">
        <v>10</v>
      </c>
      <c r="K1041" s="705">
        <v>0</v>
      </c>
      <c r="L1041" s="684">
        <v>5</v>
      </c>
      <c r="M1041" s="706">
        <v>100</v>
      </c>
      <c r="N1041" s="707">
        <f t="shared" si="18"/>
        <v>500</v>
      </c>
      <c r="O1041" s="684">
        <v>5</v>
      </c>
      <c r="P1041" s="708"/>
      <c r="Q1041" s="708"/>
      <c r="R1041" s="708"/>
      <c r="S1041" s="708"/>
      <c r="T1041" s="708"/>
      <c r="U1041" s="657"/>
    </row>
    <row r="1042" spans="1:21" s="709" customFormat="1" ht="22.5" customHeight="1">
      <c r="A1042" s="703">
        <v>981</v>
      </c>
      <c r="B1042" s="686"/>
      <c r="C1042" s="704" t="s">
        <v>2952</v>
      </c>
      <c r="D1042" s="684" t="s">
        <v>199</v>
      </c>
      <c r="E1042" s="684">
        <v>1</v>
      </c>
      <c r="F1042" s="684" t="s">
        <v>199</v>
      </c>
      <c r="G1042" s="705">
        <v>6</v>
      </c>
      <c r="H1042" s="705">
        <v>4</v>
      </c>
      <c r="I1042" s="684">
        <v>5</v>
      </c>
      <c r="J1042" s="705">
        <v>10</v>
      </c>
      <c r="K1042" s="705">
        <v>0</v>
      </c>
      <c r="L1042" s="684">
        <v>5</v>
      </c>
      <c r="M1042" s="706">
        <v>100</v>
      </c>
      <c r="N1042" s="707">
        <f t="shared" si="18"/>
        <v>500</v>
      </c>
      <c r="O1042" s="684">
        <v>5</v>
      </c>
      <c r="P1042" s="708"/>
      <c r="Q1042" s="708"/>
      <c r="R1042" s="708"/>
      <c r="S1042" s="708"/>
      <c r="T1042" s="708"/>
      <c r="U1042" s="657"/>
    </row>
    <row r="1043" spans="1:21" s="709" customFormat="1" ht="22.5" customHeight="1">
      <c r="A1043" s="703">
        <v>982</v>
      </c>
      <c r="B1043" s="686"/>
      <c r="C1043" s="704" t="s">
        <v>2953</v>
      </c>
      <c r="D1043" s="684" t="s">
        <v>199</v>
      </c>
      <c r="E1043" s="684">
        <v>1</v>
      </c>
      <c r="F1043" s="684" t="s">
        <v>199</v>
      </c>
      <c r="G1043" s="705">
        <v>8</v>
      </c>
      <c r="H1043" s="705">
        <v>6</v>
      </c>
      <c r="I1043" s="684">
        <v>5</v>
      </c>
      <c r="J1043" s="705">
        <v>10</v>
      </c>
      <c r="K1043" s="705">
        <v>0</v>
      </c>
      <c r="L1043" s="684">
        <v>5</v>
      </c>
      <c r="M1043" s="706">
        <v>120</v>
      </c>
      <c r="N1043" s="707">
        <f t="shared" si="18"/>
        <v>600</v>
      </c>
      <c r="O1043" s="684"/>
      <c r="P1043" s="708"/>
      <c r="Q1043" s="684">
        <v>5</v>
      </c>
      <c r="R1043" s="708"/>
      <c r="S1043" s="708"/>
      <c r="T1043" s="708"/>
      <c r="U1043" s="657"/>
    </row>
    <row r="1044" spans="1:21" s="709" customFormat="1" ht="22.5" customHeight="1">
      <c r="A1044" s="703">
        <v>983</v>
      </c>
      <c r="B1044" s="686"/>
      <c r="C1044" s="704" t="s">
        <v>2954</v>
      </c>
      <c r="D1044" s="684" t="s">
        <v>199</v>
      </c>
      <c r="E1044" s="684">
        <v>1</v>
      </c>
      <c r="F1044" s="684" t="s">
        <v>199</v>
      </c>
      <c r="G1044" s="705">
        <v>6</v>
      </c>
      <c r="H1044" s="705">
        <v>20</v>
      </c>
      <c r="I1044" s="684">
        <v>10</v>
      </c>
      <c r="J1044" s="705">
        <v>32</v>
      </c>
      <c r="K1044" s="705">
        <v>22</v>
      </c>
      <c r="L1044" s="684">
        <v>5</v>
      </c>
      <c r="M1044" s="706">
        <v>120</v>
      </c>
      <c r="N1044" s="707">
        <f t="shared" si="18"/>
        <v>600</v>
      </c>
      <c r="O1044" s="684"/>
      <c r="P1044" s="708"/>
      <c r="Q1044" s="684">
        <v>5</v>
      </c>
      <c r="R1044" s="708"/>
      <c r="S1044" s="708"/>
      <c r="T1044" s="708"/>
      <c r="U1044" s="657"/>
    </row>
    <row r="1045" spans="1:21" s="709" customFormat="1" ht="22.5" customHeight="1">
      <c r="A1045" s="703">
        <v>984</v>
      </c>
      <c r="B1045" s="686"/>
      <c r="C1045" s="704" t="s">
        <v>2955</v>
      </c>
      <c r="D1045" s="684" t="s">
        <v>199</v>
      </c>
      <c r="E1045" s="684">
        <v>1</v>
      </c>
      <c r="F1045" s="684" t="s">
        <v>199</v>
      </c>
      <c r="G1045" s="705">
        <v>4</v>
      </c>
      <c r="H1045" s="705">
        <v>38</v>
      </c>
      <c r="I1045" s="684">
        <v>30</v>
      </c>
      <c r="J1045" s="705">
        <v>30</v>
      </c>
      <c r="K1045" s="705">
        <v>10</v>
      </c>
      <c r="L1045" s="684">
        <v>20</v>
      </c>
      <c r="M1045" s="706">
        <v>125</v>
      </c>
      <c r="N1045" s="707">
        <f t="shared" si="18"/>
        <v>2500</v>
      </c>
      <c r="O1045" s="684"/>
      <c r="P1045" s="708"/>
      <c r="Q1045" s="684">
        <v>20</v>
      </c>
      <c r="R1045" s="708"/>
      <c r="S1045" s="708"/>
      <c r="T1045" s="708"/>
      <c r="U1045" s="657"/>
    </row>
    <row r="1046" spans="1:21" s="709" customFormat="1" ht="22.5" customHeight="1">
      <c r="A1046" s="703">
        <v>985</v>
      </c>
      <c r="B1046" s="686"/>
      <c r="C1046" s="704" t="s">
        <v>2956</v>
      </c>
      <c r="D1046" s="684" t="s">
        <v>199</v>
      </c>
      <c r="E1046" s="684">
        <v>1</v>
      </c>
      <c r="F1046" s="684" t="s">
        <v>199</v>
      </c>
      <c r="G1046" s="705">
        <v>5</v>
      </c>
      <c r="H1046" s="705">
        <v>35</v>
      </c>
      <c r="I1046" s="684">
        <v>30</v>
      </c>
      <c r="J1046" s="705">
        <v>29</v>
      </c>
      <c r="K1046" s="705">
        <v>9</v>
      </c>
      <c r="L1046" s="684">
        <v>20</v>
      </c>
      <c r="M1046" s="706">
        <v>140</v>
      </c>
      <c r="N1046" s="707">
        <f t="shared" si="18"/>
        <v>2800</v>
      </c>
      <c r="O1046" s="684"/>
      <c r="P1046" s="708"/>
      <c r="Q1046" s="684">
        <v>20</v>
      </c>
      <c r="R1046" s="708"/>
      <c r="S1046" s="708"/>
      <c r="T1046" s="708"/>
      <c r="U1046" s="657"/>
    </row>
    <row r="1047" spans="1:21" s="709" customFormat="1" ht="22.5" customHeight="1">
      <c r="A1047" s="703">
        <v>986</v>
      </c>
      <c r="B1047" s="686"/>
      <c r="C1047" s="704" t="s">
        <v>2957</v>
      </c>
      <c r="D1047" s="684" t="s">
        <v>199</v>
      </c>
      <c r="E1047" s="684">
        <v>1</v>
      </c>
      <c r="F1047" s="684" t="s">
        <v>199</v>
      </c>
      <c r="G1047" s="705">
        <v>2</v>
      </c>
      <c r="H1047" s="705">
        <v>18</v>
      </c>
      <c r="I1047" s="684">
        <v>30</v>
      </c>
      <c r="J1047" s="705">
        <v>34</v>
      </c>
      <c r="K1047" s="705">
        <v>4</v>
      </c>
      <c r="L1047" s="684">
        <v>20</v>
      </c>
      <c r="M1047" s="706">
        <v>140</v>
      </c>
      <c r="N1047" s="707">
        <f t="shared" si="18"/>
        <v>2800</v>
      </c>
      <c r="O1047" s="684"/>
      <c r="P1047" s="708"/>
      <c r="Q1047" s="684">
        <v>20</v>
      </c>
      <c r="R1047" s="708"/>
      <c r="S1047" s="708"/>
      <c r="T1047" s="708"/>
      <c r="U1047" s="657"/>
    </row>
    <row r="1048" spans="1:21" s="709" customFormat="1" ht="22.5" customHeight="1">
      <c r="A1048" s="703">
        <v>987</v>
      </c>
      <c r="B1048" s="686"/>
      <c r="C1048" s="704" t="s">
        <v>2958</v>
      </c>
      <c r="D1048" s="684" t="s">
        <v>199</v>
      </c>
      <c r="E1048" s="684">
        <v>1</v>
      </c>
      <c r="F1048" s="684" t="s">
        <v>199</v>
      </c>
      <c r="G1048" s="705">
        <v>1</v>
      </c>
      <c r="H1048" s="705">
        <v>12</v>
      </c>
      <c r="I1048" s="684">
        <v>20</v>
      </c>
      <c r="J1048" s="705">
        <v>42</v>
      </c>
      <c r="K1048" s="705">
        <v>12</v>
      </c>
      <c r="L1048" s="684">
        <v>10</v>
      </c>
      <c r="M1048" s="706">
        <v>155</v>
      </c>
      <c r="N1048" s="707">
        <f t="shared" si="18"/>
        <v>1550</v>
      </c>
      <c r="O1048" s="684"/>
      <c r="P1048" s="708"/>
      <c r="Q1048" s="684">
        <v>10</v>
      </c>
      <c r="R1048" s="708"/>
      <c r="S1048" s="708"/>
      <c r="T1048" s="708"/>
      <c r="U1048" s="657"/>
    </row>
    <row r="1049" spans="1:21" s="709" customFormat="1" ht="22.5" customHeight="1">
      <c r="A1049" s="703">
        <v>988</v>
      </c>
      <c r="B1049" s="686"/>
      <c r="C1049" s="704" t="s">
        <v>2959</v>
      </c>
      <c r="D1049" s="684" t="s">
        <v>199</v>
      </c>
      <c r="E1049" s="684">
        <v>1</v>
      </c>
      <c r="F1049" s="684" t="s">
        <v>199</v>
      </c>
      <c r="G1049" s="705">
        <v>7</v>
      </c>
      <c r="H1049" s="705">
        <v>5</v>
      </c>
      <c r="I1049" s="684">
        <v>20</v>
      </c>
      <c r="J1049" s="705">
        <v>28</v>
      </c>
      <c r="K1049" s="705">
        <v>8</v>
      </c>
      <c r="L1049" s="684">
        <v>10</v>
      </c>
      <c r="M1049" s="706">
        <v>155</v>
      </c>
      <c r="N1049" s="707">
        <f t="shared" si="18"/>
        <v>1550</v>
      </c>
      <c r="O1049" s="684"/>
      <c r="P1049" s="708"/>
      <c r="Q1049" s="684">
        <v>10</v>
      </c>
      <c r="R1049" s="708"/>
      <c r="S1049" s="708"/>
      <c r="T1049" s="708"/>
      <c r="U1049" s="657"/>
    </row>
    <row r="1050" spans="1:21" s="709" customFormat="1" ht="22.5" customHeight="1">
      <c r="A1050" s="703">
        <v>989</v>
      </c>
      <c r="B1050" s="686"/>
      <c r="C1050" s="704" t="s">
        <v>2960</v>
      </c>
      <c r="D1050" s="684" t="s">
        <v>199</v>
      </c>
      <c r="E1050" s="684">
        <v>1</v>
      </c>
      <c r="F1050" s="684" t="s">
        <v>199</v>
      </c>
      <c r="G1050" s="705">
        <v>8</v>
      </c>
      <c r="H1050" s="705">
        <v>15</v>
      </c>
      <c r="I1050" s="684">
        <v>20</v>
      </c>
      <c r="J1050" s="705">
        <v>21</v>
      </c>
      <c r="K1050" s="705">
        <v>6</v>
      </c>
      <c r="L1050" s="684">
        <v>10</v>
      </c>
      <c r="M1050" s="706">
        <v>155</v>
      </c>
      <c r="N1050" s="707">
        <f t="shared" si="18"/>
        <v>1550</v>
      </c>
      <c r="O1050" s="684"/>
      <c r="P1050" s="708"/>
      <c r="Q1050" s="684">
        <v>10</v>
      </c>
      <c r="R1050" s="708"/>
      <c r="S1050" s="708"/>
      <c r="T1050" s="708"/>
      <c r="U1050" s="657"/>
    </row>
    <row r="1051" spans="1:21" s="709" customFormat="1" ht="22.5" customHeight="1">
      <c r="A1051" s="703">
        <v>990</v>
      </c>
      <c r="B1051" s="686"/>
      <c r="C1051" s="704" t="s">
        <v>2961</v>
      </c>
      <c r="D1051" s="684" t="s">
        <v>199</v>
      </c>
      <c r="E1051" s="684">
        <v>1</v>
      </c>
      <c r="F1051" s="684" t="s">
        <v>199</v>
      </c>
      <c r="G1051" s="705">
        <v>12</v>
      </c>
      <c r="H1051" s="705">
        <v>15</v>
      </c>
      <c r="I1051" s="684">
        <v>10</v>
      </c>
      <c r="J1051" s="705">
        <v>15</v>
      </c>
      <c r="K1051" s="705">
        <v>10</v>
      </c>
      <c r="L1051" s="684">
        <v>5</v>
      </c>
      <c r="M1051" s="706">
        <v>155</v>
      </c>
      <c r="N1051" s="707">
        <f t="shared" si="18"/>
        <v>775</v>
      </c>
      <c r="O1051" s="684"/>
      <c r="P1051" s="708"/>
      <c r="Q1051" s="684">
        <v>5</v>
      </c>
      <c r="R1051" s="708"/>
      <c r="S1051" s="708"/>
      <c r="T1051" s="708"/>
      <c r="U1051" s="657"/>
    </row>
    <row r="1052" spans="1:21" s="709" customFormat="1" ht="22.5" customHeight="1">
      <c r="A1052" s="703">
        <v>991</v>
      </c>
      <c r="B1052" s="686"/>
      <c r="C1052" s="704" t="s">
        <v>2962</v>
      </c>
      <c r="D1052" s="684" t="s">
        <v>199</v>
      </c>
      <c r="E1052" s="684">
        <v>1</v>
      </c>
      <c r="F1052" s="684" t="s">
        <v>199</v>
      </c>
      <c r="G1052" s="705">
        <v>12</v>
      </c>
      <c r="H1052" s="705">
        <v>15</v>
      </c>
      <c r="I1052" s="684">
        <v>10</v>
      </c>
      <c r="J1052" s="705">
        <v>15</v>
      </c>
      <c r="K1052" s="705">
        <v>10</v>
      </c>
      <c r="L1052" s="684">
        <v>5</v>
      </c>
      <c r="M1052" s="706">
        <v>155</v>
      </c>
      <c r="N1052" s="707">
        <f t="shared" si="18"/>
        <v>775</v>
      </c>
      <c r="O1052" s="684"/>
      <c r="P1052" s="708"/>
      <c r="Q1052" s="684">
        <v>5</v>
      </c>
      <c r="R1052" s="708"/>
      <c r="S1052" s="708"/>
      <c r="T1052" s="708"/>
      <c r="U1052" s="657"/>
    </row>
    <row r="1053" spans="1:21" s="709" customFormat="1" ht="22.5" customHeight="1">
      <c r="A1053" s="703">
        <v>992</v>
      </c>
      <c r="B1053" s="686"/>
      <c r="C1053" s="704" t="s">
        <v>2963</v>
      </c>
      <c r="D1053" s="684" t="s">
        <v>199</v>
      </c>
      <c r="E1053" s="684">
        <v>1</v>
      </c>
      <c r="F1053" s="684" t="s">
        <v>199</v>
      </c>
      <c r="G1053" s="705">
        <v>3</v>
      </c>
      <c r="H1053" s="705">
        <v>5</v>
      </c>
      <c r="I1053" s="684">
        <v>2</v>
      </c>
      <c r="J1053" s="705">
        <v>10</v>
      </c>
      <c r="K1053" s="705">
        <v>0</v>
      </c>
      <c r="L1053" s="684">
        <v>5</v>
      </c>
      <c r="M1053" s="706">
        <v>105</v>
      </c>
      <c r="N1053" s="707">
        <f t="shared" si="18"/>
        <v>525</v>
      </c>
      <c r="O1053" s="684"/>
      <c r="P1053" s="708"/>
      <c r="Q1053" s="684">
        <v>5</v>
      </c>
      <c r="R1053" s="708"/>
      <c r="S1053" s="708"/>
      <c r="T1053" s="708"/>
      <c r="U1053" s="657"/>
    </row>
    <row r="1054" spans="1:21" s="709" customFormat="1" ht="22.5" customHeight="1">
      <c r="A1054" s="703">
        <v>993</v>
      </c>
      <c r="B1054" s="686"/>
      <c r="C1054" s="704" t="s">
        <v>2964</v>
      </c>
      <c r="D1054" s="684" t="s">
        <v>199</v>
      </c>
      <c r="E1054" s="684">
        <v>1</v>
      </c>
      <c r="F1054" s="684" t="s">
        <v>199</v>
      </c>
      <c r="G1054" s="705">
        <v>4</v>
      </c>
      <c r="H1054" s="705">
        <v>5</v>
      </c>
      <c r="I1054" s="684">
        <v>10</v>
      </c>
      <c r="J1054" s="705">
        <v>20</v>
      </c>
      <c r="K1054" s="705">
        <v>0</v>
      </c>
      <c r="L1054" s="684">
        <v>10</v>
      </c>
      <c r="M1054" s="706">
        <v>105</v>
      </c>
      <c r="N1054" s="707">
        <f t="shared" si="18"/>
        <v>1050</v>
      </c>
      <c r="O1054" s="684"/>
      <c r="P1054" s="708"/>
      <c r="Q1054" s="684">
        <v>10</v>
      </c>
      <c r="R1054" s="708"/>
      <c r="S1054" s="708"/>
      <c r="T1054" s="708"/>
      <c r="U1054" s="657"/>
    </row>
    <row r="1055" spans="1:21" s="709" customFormat="1" ht="22.5" customHeight="1">
      <c r="A1055" s="703">
        <v>994</v>
      </c>
      <c r="B1055" s="686"/>
      <c r="C1055" s="704" t="s">
        <v>2965</v>
      </c>
      <c r="D1055" s="684" t="s">
        <v>199</v>
      </c>
      <c r="E1055" s="684">
        <v>1</v>
      </c>
      <c r="F1055" s="684" t="s">
        <v>199</v>
      </c>
      <c r="G1055" s="705">
        <v>3</v>
      </c>
      <c r="H1055" s="705">
        <v>4</v>
      </c>
      <c r="I1055" s="684">
        <v>10</v>
      </c>
      <c r="J1055" s="705">
        <v>20</v>
      </c>
      <c r="K1055" s="705">
        <v>0</v>
      </c>
      <c r="L1055" s="684">
        <v>10</v>
      </c>
      <c r="M1055" s="706">
        <v>130</v>
      </c>
      <c r="N1055" s="707">
        <f t="shared" si="18"/>
        <v>1300</v>
      </c>
      <c r="O1055" s="684"/>
      <c r="P1055" s="708"/>
      <c r="Q1055" s="684">
        <v>10</v>
      </c>
      <c r="R1055" s="708"/>
      <c r="S1055" s="708"/>
      <c r="T1055" s="708"/>
      <c r="U1055" s="657"/>
    </row>
    <row r="1056" spans="1:21" s="709" customFormat="1" ht="22.5" customHeight="1">
      <c r="A1056" s="703">
        <v>995</v>
      </c>
      <c r="B1056" s="686"/>
      <c r="C1056" s="704" t="s">
        <v>2966</v>
      </c>
      <c r="D1056" s="684" t="s">
        <v>199</v>
      </c>
      <c r="E1056" s="684">
        <v>1</v>
      </c>
      <c r="F1056" s="684" t="s">
        <v>199</v>
      </c>
      <c r="G1056" s="705">
        <v>5</v>
      </c>
      <c r="H1056" s="705">
        <v>5</v>
      </c>
      <c r="I1056" s="684">
        <v>10</v>
      </c>
      <c r="J1056" s="705">
        <v>20</v>
      </c>
      <c r="K1056" s="705">
        <v>0</v>
      </c>
      <c r="L1056" s="684">
        <v>10</v>
      </c>
      <c r="M1056" s="706">
        <v>130</v>
      </c>
      <c r="N1056" s="707">
        <f t="shared" si="18"/>
        <v>1300</v>
      </c>
      <c r="O1056" s="684"/>
      <c r="P1056" s="708"/>
      <c r="Q1056" s="684">
        <v>10</v>
      </c>
      <c r="R1056" s="708"/>
      <c r="S1056" s="708"/>
      <c r="T1056" s="708"/>
      <c r="U1056" s="657"/>
    </row>
    <row r="1057" spans="1:21" s="709" customFormat="1" ht="22.5" customHeight="1">
      <c r="A1057" s="703">
        <v>996</v>
      </c>
      <c r="B1057" s="686"/>
      <c r="C1057" s="704" t="s">
        <v>2967</v>
      </c>
      <c r="D1057" s="684" t="s">
        <v>199</v>
      </c>
      <c r="E1057" s="684">
        <v>1</v>
      </c>
      <c r="F1057" s="684" t="s">
        <v>199</v>
      </c>
      <c r="G1057" s="705">
        <v>5</v>
      </c>
      <c r="H1057" s="705">
        <v>5</v>
      </c>
      <c r="I1057" s="684">
        <v>10</v>
      </c>
      <c r="J1057" s="705">
        <v>10</v>
      </c>
      <c r="K1057" s="705">
        <v>0</v>
      </c>
      <c r="L1057" s="684">
        <v>10</v>
      </c>
      <c r="M1057" s="706">
        <v>130</v>
      </c>
      <c r="N1057" s="707">
        <f t="shared" si="18"/>
        <v>1300</v>
      </c>
      <c r="O1057" s="684"/>
      <c r="P1057" s="708"/>
      <c r="Q1057" s="684">
        <v>10</v>
      </c>
      <c r="R1057" s="708"/>
      <c r="S1057" s="708"/>
      <c r="T1057" s="708"/>
      <c r="U1057" s="657"/>
    </row>
    <row r="1058" spans="1:21" s="709" customFormat="1" ht="22.5" customHeight="1">
      <c r="A1058" s="703">
        <v>997</v>
      </c>
      <c r="B1058" s="686"/>
      <c r="C1058" s="704" t="s">
        <v>2968</v>
      </c>
      <c r="D1058" s="684" t="s">
        <v>199</v>
      </c>
      <c r="E1058" s="684">
        <v>1</v>
      </c>
      <c r="F1058" s="684" t="s">
        <v>199</v>
      </c>
      <c r="G1058" s="705">
        <v>5</v>
      </c>
      <c r="H1058" s="705">
        <v>6</v>
      </c>
      <c r="I1058" s="684">
        <v>10</v>
      </c>
      <c r="J1058" s="705">
        <v>10</v>
      </c>
      <c r="K1058" s="705">
        <v>0</v>
      </c>
      <c r="L1058" s="684">
        <v>10</v>
      </c>
      <c r="M1058" s="706">
        <v>135</v>
      </c>
      <c r="N1058" s="707">
        <f t="shared" si="18"/>
        <v>1350</v>
      </c>
      <c r="O1058" s="684"/>
      <c r="P1058" s="708"/>
      <c r="Q1058" s="684">
        <v>10</v>
      </c>
      <c r="R1058" s="708"/>
      <c r="S1058" s="708"/>
      <c r="T1058" s="708"/>
      <c r="U1058" s="657"/>
    </row>
    <row r="1059" spans="1:21" s="709" customFormat="1" ht="22.5" customHeight="1">
      <c r="A1059" s="703">
        <v>998</v>
      </c>
      <c r="B1059" s="686"/>
      <c r="C1059" s="704" t="s">
        <v>2969</v>
      </c>
      <c r="D1059" s="684" t="s">
        <v>199</v>
      </c>
      <c r="E1059" s="684">
        <v>1</v>
      </c>
      <c r="F1059" s="684" t="s">
        <v>199</v>
      </c>
      <c r="G1059" s="705">
        <v>5</v>
      </c>
      <c r="H1059" s="705">
        <v>8</v>
      </c>
      <c r="I1059" s="684">
        <v>10</v>
      </c>
      <c r="J1059" s="705">
        <v>10</v>
      </c>
      <c r="K1059" s="705">
        <v>0</v>
      </c>
      <c r="L1059" s="684">
        <v>10</v>
      </c>
      <c r="M1059" s="706">
        <v>135</v>
      </c>
      <c r="N1059" s="707">
        <f t="shared" si="18"/>
        <v>1350</v>
      </c>
      <c r="O1059" s="684"/>
      <c r="P1059" s="708"/>
      <c r="Q1059" s="684">
        <v>10</v>
      </c>
      <c r="R1059" s="708"/>
      <c r="S1059" s="708"/>
      <c r="T1059" s="708"/>
      <c r="U1059" s="657"/>
    </row>
    <row r="1060" spans="1:21" s="709" customFormat="1" ht="22.5" customHeight="1">
      <c r="A1060" s="703">
        <v>999</v>
      </c>
      <c r="B1060" s="686"/>
      <c r="C1060" s="704" t="s">
        <v>2970</v>
      </c>
      <c r="D1060" s="684" t="s">
        <v>199</v>
      </c>
      <c r="E1060" s="684">
        <v>1</v>
      </c>
      <c r="F1060" s="684" t="s">
        <v>199</v>
      </c>
      <c r="G1060" s="705">
        <v>6</v>
      </c>
      <c r="H1060" s="705">
        <v>5</v>
      </c>
      <c r="I1060" s="684">
        <v>5</v>
      </c>
      <c r="J1060" s="705">
        <v>10</v>
      </c>
      <c r="K1060" s="705">
        <v>0</v>
      </c>
      <c r="L1060" s="684">
        <v>5</v>
      </c>
      <c r="M1060" s="706">
        <v>135</v>
      </c>
      <c r="N1060" s="707">
        <f t="shared" si="18"/>
        <v>675</v>
      </c>
      <c r="O1060" s="684"/>
      <c r="P1060" s="708"/>
      <c r="Q1060" s="684">
        <v>5</v>
      </c>
      <c r="R1060" s="708"/>
      <c r="S1060" s="708"/>
      <c r="T1060" s="708"/>
      <c r="U1060" s="657"/>
    </row>
    <row r="1061" spans="1:21" s="709" customFormat="1" ht="22.5" customHeight="1">
      <c r="A1061" s="703">
        <v>1000</v>
      </c>
      <c r="B1061" s="686"/>
      <c r="C1061" s="704" t="s">
        <v>2971</v>
      </c>
      <c r="D1061" s="684" t="s">
        <v>199</v>
      </c>
      <c r="E1061" s="684">
        <v>1</v>
      </c>
      <c r="F1061" s="684" t="s">
        <v>199</v>
      </c>
      <c r="G1061" s="705">
        <v>5</v>
      </c>
      <c r="H1061" s="705">
        <v>5</v>
      </c>
      <c r="I1061" s="684">
        <v>5</v>
      </c>
      <c r="J1061" s="705">
        <v>10</v>
      </c>
      <c r="K1061" s="705">
        <v>0</v>
      </c>
      <c r="L1061" s="684">
        <v>5</v>
      </c>
      <c r="M1061" s="706">
        <v>140</v>
      </c>
      <c r="N1061" s="707">
        <f t="shared" si="18"/>
        <v>700</v>
      </c>
      <c r="O1061" s="684"/>
      <c r="P1061" s="708"/>
      <c r="Q1061" s="684">
        <v>5</v>
      </c>
      <c r="R1061" s="708"/>
      <c r="S1061" s="708"/>
      <c r="T1061" s="708"/>
      <c r="U1061" s="657"/>
    </row>
    <row r="1062" spans="1:21" s="709" customFormat="1" ht="22.5" customHeight="1">
      <c r="A1062" s="703">
        <v>1001</v>
      </c>
      <c r="B1062" s="686"/>
      <c r="C1062" s="704" t="s">
        <v>2972</v>
      </c>
      <c r="D1062" s="684" t="s">
        <v>199</v>
      </c>
      <c r="E1062" s="684">
        <v>1</v>
      </c>
      <c r="F1062" s="684" t="s">
        <v>199</v>
      </c>
      <c r="G1062" s="705">
        <v>4</v>
      </c>
      <c r="H1062" s="705">
        <v>4</v>
      </c>
      <c r="I1062" s="684">
        <v>5</v>
      </c>
      <c r="J1062" s="705">
        <v>10</v>
      </c>
      <c r="K1062" s="705">
        <v>0</v>
      </c>
      <c r="L1062" s="684">
        <v>5</v>
      </c>
      <c r="M1062" s="706">
        <v>140</v>
      </c>
      <c r="N1062" s="707">
        <f t="shared" si="18"/>
        <v>700</v>
      </c>
      <c r="O1062" s="684"/>
      <c r="P1062" s="708"/>
      <c r="Q1062" s="684">
        <v>5</v>
      </c>
      <c r="R1062" s="708"/>
      <c r="S1062" s="708"/>
      <c r="T1062" s="708"/>
      <c r="U1062" s="657"/>
    </row>
    <row r="1063" spans="1:21" s="709" customFormat="1" ht="22.5" customHeight="1">
      <c r="A1063" s="703">
        <v>1002</v>
      </c>
      <c r="B1063" s="686"/>
      <c r="C1063" s="704" t="s">
        <v>2973</v>
      </c>
      <c r="D1063" s="684" t="s">
        <v>199</v>
      </c>
      <c r="E1063" s="684">
        <v>1</v>
      </c>
      <c r="F1063" s="684" t="s">
        <v>199</v>
      </c>
      <c r="G1063" s="705">
        <v>3</v>
      </c>
      <c r="H1063" s="705">
        <v>10</v>
      </c>
      <c r="I1063" s="684">
        <v>12</v>
      </c>
      <c r="J1063" s="705">
        <v>33</v>
      </c>
      <c r="K1063" s="705">
        <v>23</v>
      </c>
      <c r="L1063" s="684">
        <v>10</v>
      </c>
      <c r="M1063" s="706">
        <v>115</v>
      </c>
      <c r="N1063" s="707">
        <f t="shared" si="18"/>
        <v>1150</v>
      </c>
      <c r="O1063" s="684"/>
      <c r="P1063" s="708"/>
      <c r="Q1063" s="684">
        <v>10</v>
      </c>
      <c r="R1063" s="708"/>
      <c r="S1063" s="708"/>
      <c r="T1063" s="708"/>
      <c r="U1063" s="657"/>
    </row>
    <row r="1064" spans="1:21" s="709" customFormat="1" ht="22.5" customHeight="1">
      <c r="A1064" s="703">
        <v>1003</v>
      </c>
      <c r="B1064" s="686"/>
      <c r="C1064" s="704" t="s">
        <v>2974</v>
      </c>
      <c r="D1064" s="684" t="s">
        <v>199</v>
      </c>
      <c r="E1064" s="684">
        <v>1</v>
      </c>
      <c r="F1064" s="684" t="s">
        <v>199</v>
      </c>
      <c r="G1064" s="705">
        <v>10</v>
      </c>
      <c r="H1064" s="705">
        <v>8</v>
      </c>
      <c r="I1064" s="684">
        <v>10</v>
      </c>
      <c r="J1064" s="705">
        <v>23</v>
      </c>
      <c r="K1064" s="705">
        <v>13</v>
      </c>
      <c r="L1064" s="684">
        <v>10</v>
      </c>
      <c r="M1064" s="706">
        <v>115</v>
      </c>
      <c r="N1064" s="707">
        <f t="shared" si="18"/>
        <v>1150</v>
      </c>
      <c r="O1064" s="684"/>
      <c r="P1064" s="708"/>
      <c r="Q1064" s="684">
        <v>10</v>
      </c>
      <c r="R1064" s="708"/>
      <c r="S1064" s="708"/>
      <c r="T1064" s="708"/>
      <c r="U1064" s="657"/>
    </row>
    <row r="1065" spans="1:21" s="709" customFormat="1" ht="22.5" customHeight="1">
      <c r="A1065" s="703">
        <v>1004</v>
      </c>
      <c r="B1065" s="686"/>
      <c r="C1065" s="704" t="s">
        <v>2975</v>
      </c>
      <c r="D1065" s="684" t="s">
        <v>199</v>
      </c>
      <c r="E1065" s="684">
        <v>1</v>
      </c>
      <c r="F1065" s="684" t="s">
        <v>199</v>
      </c>
      <c r="G1065" s="705">
        <v>10</v>
      </c>
      <c r="H1065" s="705">
        <v>12</v>
      </c>
      <c r="I1065" s="684">
        <v>10</v>
      </c>
      <c r="J1065" s="705">
        <v>27</v>
      </c>
      <c r="K1065" s="705">
        <v>17</v>
      </c>
      <c r="L1065" s="684">
        <v>10</v>
      </c>
      <c r="M1065" s="706">
        <v>115</v>
      </c>
      <c r="N1065" s="707">
        <f t="shared" si="18"/>
        <v>1150</v>
      </c>
      <c r="O1065" s="684"/>
      <c r="P1065" s="708"/>
      <c r="Q1065" s="684">
        <v>10</v>
      </c>
      <c r="R1065" s="708"/>
      <c r="S1065" s="708"/>
      <c r="T1065" s="708"/>
      <c r="U1065" s="657"/>
    </row>
    <row r="1066" spans="1:21" s="709" customFormat="1" ht="22.5" customHeight="1">
      <c r="A1066" s="703">
        <v>1005</v>
      </c>
      <c r="B1066" s="686"/>
      <c r="C1066" s="704" t="s">
        <v>2976</v>
      </c>
      <c r="D1066" s="684" t="s">
        <v>199</v>
      </c>
      <c r="E1066" s="684">
        <v>1</v>
      </c>
      <c r="F1066" s="684" t="s">
        <v>199</v>
      </c>
      <c r="G1066" s="705">
        <v>10</v>
      </c>
      <c r="H1066" s="705">
        <v>9</v>
      </c>
      <c r="I1066" s="684">
        <v>10</v>
      </c>
      <c r="J1066" s="705">
        <v>19</v>
      </c>
      <c r="K1066" s="705">
        <v>14</v>
      </c>
      <c r="L1066" s="684">
        <v>5</v>
      </c>
      <c r="M1066" s="706">
        <v>120</v>
      </c>
      <c r="N1066" s="707">
        <f t="shared" si="18"/>
        <v>600</v>
      </c>
      <c r="O1066" s="684"/>
      <c r="P1066" s="708"/>
      <c r="Q1066" s="684">
        <v>5</v>
      </c>
      <c r="R1066" s="708"/>
      <c r="S1066" s="708"/>
      <c r="T1066" s="708"/>
      <c r="U1066" s="657"/>
    </row>
    <row r="1067" spans="1:21" s="709" customFormat="1" ht="22.5" customHeight="1">
      <c r="A1067" s="703">
        <v>1006</v>
      </c>
      <c r="B1067" s="686"/>
      <c r="C1067" s="704" t="s">
        <v>2977</v>
      </c>
      <c r="D1067" s="684" t="s">
        <v>199</v>
      </c>
      <c r="E1067" s="684">
        <v>1</v>
      </c>
      <c r="F1067" s="684" t="s">
        <v>199</v>
      </c>
      <c r="G1067" s="705">
        <v>5</v>
      </c>
      <c r="H1067" s="705">
        <v>9</v>
      </c>
      <c r="I1067" s="684">
        <v>8</v>
      </c>
      <c r="J1067" s="705">
        <v>19</v>
      </c>
      <c r="K1067" s="705">
        <v>9</v>
      </c>
      <c r="L1067" s="684">
        <v>10</v>
      </c>
      <c r="M1067" s="706">
        <v>125</v>
      </c>
      <c r="N1067" s="707">
        <f t="shared" si="18"/>
        <v>1250</v>
      </c>
      <c r="O1067" s="684"/>
      <c r="P1067" s="708"/>
      <c r="Q1067" s="684">
        <v>10</v>
      </c>
      <c r="R1067" s="708"/>
      <c r="S1067" s="708"/>
      <c r="T1067" s="708"/>
      <c r="U1067" s="657"/>
    </row>
    <row r="1068" spans="1:21" s="709" customFormat="1" ht="22.5" customHeight="1">
      <c r="A1068" s="703">
        <v>1007</v>
      </c>
      <c r="B1068" s="686"/>
      <c r="C1068" s="704" t="s">
        <v>2978</v>
      </c>
      <c r="D1068" s="684" t="s">
        <v>199</v>
      </c>
      <c r="E1068" s="684">
        <v>1</v>
      </c>
      <c r="F1068" s="684" t="s">
        <v>199</v>
      </c>
      <c r="G1068" s="705">
        <v>12</v>
      </c>
      <c r="H1068" s="705">
        <v>15</v>
      </c>
      <c r="I1068" s="684">
        <v>11</v>
      </c>
      <c r="J1068" s="705">
        <v>21</v>
      </c>
      <c r="K1068" s="705">
        <v>11</v>
      </c>
      <c r="L1068" s="684">
        <v>5</v>
      </c>
      <c r="M1068" s="706">
        <v>125</v>
      </c>
      <c r="N1068" s="707">
        <f t="shared" si="18"/>
        <v>625</v>
      </c>
      <c r="O1068" s="684"/>
      <c r="P1068" s="708"/>
      <c r="Q1068" s="684">
        <v>5</v>
      </c>
      <c r="R1068" s="708"/>
      <c r="S1068" s="708"/>
      <c r="T1068" s="708"/>
      <c r="U1068" s="657"/>
    </row>
    <row r="1069" spans="1:21" s="709" customFormat="1" ht="22.5" customHeight="1">
      <c r="A1069" s="703">
        <v>1008</v>
      </c>
      <c r="B1069" s="686"/>
      <c r="C1069" s="704" t="s">
        <v>2979</v>
      </c>
      <c r="D1069" s="684" t="s">
        <v>199</v>
      </c>
      <c r="E1069" s="684">
        <v>1</v>
      </c>
      <c r="F1069" s="684" t="s">
        <v>199</v>
      </c>
      <c r="G1069" s="705">
        <v>11</v>
      </c>
      <c r="H1069" s="705">
        <v>15</v>
      </c>
      <c r="I1069" s="684">
        <v>12</v>
      </c>
      <c r="J1069" s="705">
        <v>30</v>
      </c>
      <c r="K1069" s="705">
        <v>20</v>
      </c>
      <c r="L1069" s="684">
        <v>5</v>
      </c>
      <c r="M1069" s="706">
        <v>125</v>
      </c>
      <c r="N1069" s="707">
        <f t="shared" si="18"/>
        <v>625</v>
      </c>
      <c r="O1069" s="684"/>
      <c r="P1069" s="708"/>
      <c r="Q1069" s="684">
        <v>5</v>
      </c>
      <c r="R1069" s="708"/>
      <c r="S1069" s="708"/>
      <c r="T1069" s="708"/>
      <c r="U1069" s="657"/>
    </row>
    <row r="1070" spans="1:21" s="709" customFormat="1" ht="22.5" customHeight="1">
      <c r="A1070" s="703">
        <v>1009</v>
      </c>
      <c r="B1070" s="686"/>
      <c r="C1070" s="704" t="s">
        <v>2980</v>
      </c>
      <c r="D1070" s="684" t="s">
        <v>199</v>
      </c>
      <c r="E1070" s="684">
        <v>1</v>
      </c>
      <c r="F1070" s="684" t="s">
        <v>199</v>
      </c>
      <c r="G1070" s="705">
        <v>12</v>
      </c>
      <c r="H1070" s="705">
        <v>13</v>
      </c>
      <c r="I1070" s="684">
        <v>16</v>
      </c>
      <c r="J1070" s="705">
        <v>29</v>
      </c>
      <c r="K1070" s="705">
        <v>9</v>
      </c>
      <c r="L1070" s="684">
        <v>10</v>
      </c>
      <c r="M1070" s="706">
        <v>130</v>
      </c>
      <c r="N1070" s="707">
        <f t="shared" si="18"/>
        <v>1300</v>
      </c>
      <c r="O1070" s="684"/>
      <c r="P1070" s="708"/>
      <c r="Q1070" s="684">
        <v>10</v>
      </c>
      <c r="R1070" s="708"/>
      <c r="S1070" s="708"/>
      <c r="T1070" s="708"/>
      <c r="U1070" s="657"/>
    </row>
    <row r="1071" spans="1:21" s="709" customFormat="1" ht="22.5" customHeight="1">
      <c r="A1071" s="703">
        <v>1010</v>
      </c>
      <c r="B1071" s="686"/>
      <c r="C1071" s="704" t="s">
        <v>2981</v>
      </c>
      <c r="D1071" s="684" t="s">
        <v>199</v>
      </c>
      <c r="E1071" s="684">
        <v>1</v>
      </c>
      <c r="F1071" s="684" t="s">
        <v>199</v>
      </c>
      <c r="G1071" s="705">
        <v>10</v>
      </c>
      <c r="H1071" s="705">
        <v>12</v>
      </c>
      <c r="I1071" s="684">
        <v>18</v>
      </c>
      <c r="J1071" s="705">
        <v>21</v>
      </c>
      <c r="K1071" s="705">
        <v>11</v>
      </c>
      <c r="L1071" s="684">
        <v>10</v>
      </c>
      <c r="M1071" s="706">
        <v>130</v>
      </c>
      <c r="N1071" s="707">
        <f t="shared" si="18"/>
        <v>1300</v>
      </c>
      <c r="O1071" s="684"/>
      <c r="P1071" s="708"/>
      <c r="Q1071" s="684">
        <v>10</v>
      </c>
      <c r="R1071" s="708"/>
      <c r="S1071" s="708"/>
      <c r="T1071" s="708"/>
      <c r="U1071" s="657"/>
    </row>
    <row r="1072" spans="1:21" s="709" customFormat="1" ht="22.5" customHeight="1">
      <c r="A1072" s="703">
        <v>1011</v>
      </c>
      <c r="B1072" s="686"/>
      <c r="C1072" s="704" t="s">
        <v>2982</v>
      </c>
      <c r="D1072" s="684" t="s">
        <v>199</v>
      </c>
      <c r="E1072" s="684">
        <v>1</v>
      </c>
      <c r="F1072" s="684" t="s">
        <v>199</v>
      </c>
      <c r="G1072" s="705">
        <v>15</v>
      </c>
      <c r="H1072" s="705">
        <v>15</v>
      </c>
      <c r="I1072" s="684">
        <v>17</v>
      </c>
      <c r="J1072" s="705">
        <v>22</v>
      </c>
      <c r="K1072" s="705">
        <v>12</v>
      </c>
      <c r="L1072" s="684">
        <v>10</v>
      </c>
      <c r="M1072" s="706">
        <v>135</v>
      </c>
      <c r="N1072" s="707">
        <f t="shared" si="18"/>
        <v>1350</v>
      </c>
      <c r="O1072" s="684"/>
      <c r="P1072" s="708"/>
      <c r="Q1072" s="684">
        <v>10</v>
      </c>
      <c r="R1072" s="708"/>
      <c r="S1072" s="708"/>
      <c r="T1072" s="708"/>
      <c r="U1072" s="657"/>
    </row>
    <row r="1073" spans="1:21" s="709" customFormat="1" ht="22.5" customHeight="1">
      <c r="A1073" s="703">
        <v>1012</v>
      </c>
      <c r="B1073" s="686"/>
      <c r="C1073" s="704" t="s">
        <v>2983</v>
      </c>
      <c r="D1073" s="684" t="s">
        <v>199</v>
      </c>
      <c r="E1073" s="684">
        <v>1</v>
      </c>
      <c r="F1073" s="684" t="s">
        <v>199</v>
      </c>
      <c r="G1073" s="705">
        <v>5</v>
      </c>
      <c r="H1073" s="705">
        <v>6</v>
      </c>
      <c r="I1073" s="684">
        <v>8</v>
      </c>
      <c r="J1073" s="705">
        <v>20</v>
      </c>
      <c r="K1073" s="705">
        <v>10</v>
      </c>
      <c r="L1073" s="684">
        <v>5</v>
      </c>
      <c r="M1073" s="706">
        <v>135</v>
      </c>
      <c r="N1073" s="707">
        <f t="shared" si="18"/>
        <v>675</v>
      </c>
      <c r="O1073" s="684"/>
      <c r="P1073" s="708"/>
      <c r="Q1073" s="684">
        <v>5</v>
      </c>
      <c r="R1073" s="708"/>
      <c r="S1073" s="708"/>
      <c r="T1073" s="708"/>
      <c r="U1073" s="657"/>
    </row>
    <row r="1074" spans="1:21" s="702" customFormat="1" ht="22.5" customHeight="1">
      <c r="A1074" s="694"/>
      <c r="B1074" s="695"/>
      <c r="C1074" s="719" t="s">
        <v>2984</v>
      </c>
      <c r="D1074" s="696"/>
      <c r="E1074" s="696"/>
      <c r="F1074" s="696"/>
      <c r="G1074" s="696"/>
      <c r="H1074" s="696"/>
      <c r="I1074" s="696"/>
      <c r="J1074" s="696"/>
      <c r="K1074" s="696"/>
      <c r="L1074" s="696"/>
      <c r="M1074" s="697"/>
      <c r="N1074" s="712">
        <f t="shared" si="18"/>
        <v>0</v>
      </c>
      <c r="O1074" s="696"/>
      <c r="P1074" s="713"/>
      <c r="Q1074" s="713"/>
      <c r="R1074" s="713"/>
      <c r="S1074" s="713"/>
      <c r="T1074" s="713"/>
      <c r="U1074" s="714"/>
    </row>
    <row r="1075" spans="1:21" s="709" customFormat="1" ht="22.5" customHeight="1">
      <c r="A1075" s="703">
        <v>1013</v>
      </c>
      <c r="B1075" s="686"/>
      <c r="C1075" s="704" t="s">
        <v>2985</v>
      </c>
      <c r="D1075" s="684" t="s">
        <v>199</v>
      </c>
      <c r="E1075" s="684">
        <v>1</v>
      </c>
      <c r="F1075" s="684" t="s">
        <v>199</v>
      </c>
      <c r="G1075" s="705">
        <v>2</v>
      </c>
      <c r="H1075" s="705">
        <v>5</v>
      </c>
      <c r="I1075" s="684">
        <v>5</v>
      </c>
      <c r="J1075" s="705">
        <v>6</v>
      </c>
      <c r="K1075" s="705">
        <v>3</v>
      </c>
      <c r="L1075" s="684">
        <v>2</v>
      </c>
      <c r="M1075" s="710">
        <v>3100</v>
      </c>
      <c r="N1075" s="707">
        <f t="shared" si="18"/>
        <v>6200</v>
      </c>
      <c r="O1075" s="684"/>
      <c r="P1075" s="708"/>
      <c r="Q1075" s="684">
        <v>2</v>
      </c>
      <c r="R1075" s="708"/>
      <c r="S1075" s="708"/>
      <c r="T1075" s="708"/>
      <c r="U1075" s="657"/>
    </row>
    <row r="1076" spans="1:21" s="709" customFormat="1" ht="22.5" customHeight="1">
      <c r="A1076" s="703">
        <v>1014</v>
      </c>
      <c r="B1076" s="686"/>
      <c r="C1076" s="704" t="s">
        <v>2986</v>
      </c>
      <c r="D1076" s="684" t="s">
        <v>199</v>
      </c>
      <c r="E1076" s="684">
        <v>1</v>
      </c>
      <c r="F1076" s="684" t="s">
        <v>199</v>
      </c>
      <c r="G1076" s="705">
        <v>2</v>
      </c>
      <c r="H1076" s="705">
        <v>12</v>
      </c>
      <c r="I1076" s="684">
        <v>15</v>
      </c>
      <c r="J1076" s="705">
        <v>5</v>
      </c>
      <c r="K1076" s="705">
        <v>0</v>
      </c>
      <c r="L1076" s="684">
        <v>3</v>
      </c>
      <c r="M1076" s="710">
        <v>3100</v>
      </c>
      <c r="N1076" s="707">
        <f t="shared" si="18"/>
        <v>9300</v>
      </c>
      <c r="O1076" s="684"/>
      <c r="P1076" s="708"/>
      <c r="Q1076" s="684">
        <v>3</v>
      </c>
      <c r="R1076" s="708"/>
      <c r="S1076" s="708"/>
      <c r="T1076" s="708"/>
      <c r="U1076" s="657"/>
    </row>
    <row r="1077" spans="1:21" s="709" customFormat="1" ht="22.5" customHeight="1">
      <c r="A1077" s="703">
        <v>1015</v>
      </c>
      <c r="B1077" s="686"/>
      <c r="C1077" s="704" t="s">
        <v>2987</v>
      </c>
      <c r="D1077" s="684" t="s">
        <v>199</v>
      </c>
      <c r="E1077" s="684">
        <v>1</v>
      </c>
      <c r="F1077" s="684" t="s">
        <v>199</v>
      </c>
      <c r="G1077" s="705">
        <v>1</v>
      </c>
      <c r="H1077" s="705">
        <v>1</v>
      </c>
      <c r="I1077" s="684">
        <v>2</v>
      </c>
      <c r="J1077" s="705">
        <v>5</v>
      </c>
      <c r="K1077" s="705">
        <v>2</v>
      </c>
      <c r="L1077" s="684">
        <v>2</v>
      </c>
      <c r="M1077" s="710">
        <v>1700</v>
      </c>
      <c r="N1077" s="707">
        <f t="shared" si="18"/>
        <v>3400</v>
      </c>
      <c r="O1077" s="684"/>
      <c r="P1077" s="708"/>
      <c r="Q1077" s="684">
        <v>2</v>
      </c>
      <c r="R1077" s="708"/>
      <c r="S1077" s="708"/>
      <c r="T1077" s="708"/>
      <c r="U1077" s="657"/>
    </row>
    <row r="1078" spans="1:21" s="702" customFormat="1" ht="22.5" customHeight="1">
      <c r="A1078" s="694"/>
      <c r="B1078" s="695"/>
      <c r="C1078" s="719" t="s">
        <v>2988</v>
      </c>
      <c r="D1078" s="696"/>
      <c r="E1078" s="696"/>
      <c r="F1078" s="696"/>
      <c r="G1078" s="696"/>
      <c r="H1078" s="696"/>
      <c r="I1078" s="696"/>
      <c r="J1078" s="696"/>
      <c r="K1078" s="696"/>
      <c r="L1078" s="696"/>
      <c r="M1078" s="697"/>
      <c r="N1078" s="712">
        <f t="shared" si="18"/>
        <v>0</v>
      </c>
      <c r="O1078" s="696"/>
      <c r="P1078" s="713"/>
      <c r="Q1078" s="713"/>
      <c r="R1078" s="713"/>
      <c r="S1078" s="713"/>
      <c r="T1078" s="713"/>
      <c r="U1078" s="714"/>
    </row>
    <row r="1079" spans="1:21" s="709" customFormat="1" ht="22.5" customHeight="1">
      <c r="A1079" s="703">
        <v>1016</v>
      </c>
      <c r="B1079" s="686"/>
      <c r="C1079" s="704" t="s">
        <v>2989</v>
      </c>
      <c r="D1079" s="684" t="s">
        <v>199</v>
      </c>
      <c r="E1079" s="684">
        <v>1</v>
      </c>
      <c r="F1079" s="684" t="s">
        <v>199</v>
      </c>
      <c r="G1079" s="705">
        <v>3</v>
      </c>
      <c r="H1079" s="705">
        <v>2</v>
      </c>
      <c r="I1079" s="684">
        <v>20</v>
      </c>
      <c r="J1079" s="705">
        <v>35</v>
      </c>
      <c r="K1079" s="705">
        <v>25</v>
      </c>
      <c r="L1079" s="684">
        <v>10</v>
      </c>
      <c r="M1079" s="706">
        <v>555</v>
      </c>
      <c r="N1079" s="707">
        <f t="shared" si="18"/>
        <v>5550</v>
      </c>
      <c r="O1079" s="684">
        <v>10</v>
      </c>
      <c r="P1079" s="708"/>
      <c r="Q1079" s="708"/>
      <c r="R1079" s="708"/>
      <c r="S1079" s="708"/>
      <c r="T1079" s="708"/>
      <c r="U1079" s="657"/>
    </row>
    <row r="1080" spans="1:21" s="702" customFormat="1" ht="22.5" customHeight="1">
      <c r="A1080" s="694"/>
      <c r="B1080" s="695"/>
      <c r="C1080" s="719" t="s">
        <v>2990</v>
      </c>
      <c r="D1080" s="696"/>
      <c r="E1080" s="696"/>
      <c r="F1080" s="696"/>
      <c r="G1080" s="696"/>
      <c r="H1080" s="696"/>
      <c r="I1080" s="696"/>
      <c r="J1080" s="696"/>
      <c r="K1080" s="696"/>
      <c r="L1080" s="696"/>
      <c r="M1080" s="697"/>
      <c r="N1080" s="712">
        <f t="shared" si="18"/>
        <v>0</v>
      </c>
      <c r="O1080" s="696"/>
      <c r="P1080" s="713"/>
      <c r="Q1080" s="713"/>
      <c r="R1080" s="713"/>
      <c r="S1080" s="713"/>
      <c r="T1080" s="713"/>
      <c r="U1080" s="714"/>
    </row>
    <row r="1081" spans="1:21" s="709" customFormat="1" ht="22.5" customHeight="1">
      <c r="A1081" s="703">
        <v>1017</v>
      </c>
      <c r="B1081" s="686"/>
      <c r="C1081" s="704" t="s">
        <v>2991</v>
      </c>
      <c r="D1081" s="684" t="s">
        <v>199</v>
      </c>
      <c r="E1081" s="684">
        <v>1</v>
      </c>
      <c r="F1081" s="684" t="s">
        <v>199</v>
      </c>
      <c r="G1081" s="705">
        <v>20</v>
      </c>
      <c r="H1081" s="705">
        <v>31</v>
      </c>
      <c r="I1081" s="684">
        <v>50</v>
      </c>
      <c r="J1081" s="705">
        <v>60</v>
      </c>
      <c r="K1081" s="705">
        <v>0</v>
      </c>
      <c r="L1081" s="684">
        <v>50</v>
      </c>
      <c r="M1081" s="706">
        <v>70</v>
      </c>
      <c r="N1081" s="707">
        <f t="shared" si="18"/>
        <v>3500</v>
      </c>
      <c r="O1081" s="684">
        <v>50</v>
      </c>
      <c r="P1081" s="708"/>
      <c r="Q1081" s="708"/>
      <c r="R1081" s="708"/>
      <c r="S1081" s="708"/>
      <c r="T1081" s="708"/>
      <c r="U1081" s="657"/>
    </row>
    <row r="1082" spans="1:21" s="709" customFormat="1" ht="22.5" customHeight="1">
      <c r="A1082" s="703">
        <v>1018</v>
      </c>
      <c r="B1082" s="686"/>
      <c r="C1082" s="704" t="s">
        <v>2992</v>
      </c>
      <c r="D1082" s="684" t="s">
        <v>199</v>
      </c>
      <c r="E1082" s="684">
        <v>1</v>
      </c>
      <c r="F1082" s="684" t="s">
        <v>199</v>
      </c>
      <c r="G1082" s="705">
        <v>18</v>
      </c>
      <c r="H1082" s="705">
        <v>58</v>
      </c>
      <c r="I1082" s="684">
        <v>50</v>
      </c>
      <c r="J1082" s="705">
        <v>70</v>
      </c>
      <c r="K1082" s="705">
        <v>30</v>
      </c>
      <c r="L1082" s="684">
        <v>20</v>
      </c>
      <c r="M1082" s="706">
        <v>70</v>
      </c>
      <c r="N1082" s="707">
        <f t="shared" si="18"/>
        <v>1400</v>
      </c>
      <c r="O1082" s="684">
        <v>20</v>
      </c>
      <c r="P1082" s="708"/>
      <c r="Q1082" s="708"/>
      <c r="R1082" s="708"/>
      <c r="S1082" s="708"/>
      <c r="T1082" s="708"/>
      <c r="U1082" s="657"/>
    </row>
    <row r="1083" spans="1:21" s="702" customFormat="1" ht="22.5" customHeight="1">
      <c r="A1083" s="694"/>
      <c r="B1083" s="695"/>
      <c r="C1083" s="719" t="s">
        <v>2993</v>
      </c>
      <c r="D1083" s="696"/>
      <c r="E1083" s="696"/>
      <c r="F1083" s="696"/>
      <c r="G1083" s="696"/>
      <c r="H1083" s="696"/>
      <c r="I1083" s="696"/>
      <c r="J1083" s="696"/>
      <c r="K1083" s="696"/>
      <c r="L1083" s="696"/>
      <c r="M1083" s="697"/>
      <c r="N1083" s="712">
        <f t="shared" si="18"/>
        <v>0</v>
      </c>
      <c r="O1083" s="696"/>
      <c r="P1083" s="713"/>
      <c r="Q1083" s="713"/>
      <c r="R1083" s="713"/>
      <c r="S1083" s="713"/>
      <c r="T1083" s="713"/>
      <c r="U1083" s="714"/>
    </row>
    <row r="1084" spans="1:21" s="709" customFormat="1" ht="22.5" customHeight="1">
      <c r="A1084" s="703">
        <v>1019</v>
      </c>
      <c r="B1084" s="686"/>
      <c r="C1084" s="704" t="s">
        <v>2994</v>
      </c>
      <c r="D1084" s="684" t="s">
        <v>199</v>
      </c>
      <c r="E1084" s="684">
        <v>1</v>
      </c>
      <c r="F1084" s="684" t="s">
        <v>199</v>
      </c>
      <c r="G1084" s="705">
        <v>10</v>
      </c>
      <c r="H1084" s="705">
        <v>10</v>
      </c>
      <c r="I1084" s="684">
        <v>20</v>
      </c>
      <c r="J1084" s="705">
        <v>50</v>
      </c>
      <c r="K1084" s="705">
        <v>40</v>
      </c>
      <c r="L1084" s="684">
        <v>50</v>
      </c>
      <c r="M1084" s="706">
        <v>60</v>
      </c>
      <c r="N1084" s="707">
        <f t="shared" si="18"/>
        <v>3000</v>
      </c>
      <c r="O1084" s="684">
        <v>50</v>
      </c>
      <c r="P1084" s="708"/>
      <c r="Q1084" s="708"/>
      <c r="R1084" s="708"/>
      <c r="S1084" s="708"/>
      <c r="T1084" s="708"/>
      <c r="U1084" s="657"/>
    </row>
    <row r="1085" spans="1:21" s="709" customFormat="1" ht="22.5" customHeight="1">
      <c r="A1085" s="703">
        <v>1020</v>
      </c>
      <c r="B1085" s="686"/>
      <c r="C1085" s="704" t="s">
        <v>3991</v>
      </c>
      <c r="D1085" s="684" t="s">
        <v>199</v>
      </c>
      <c r="E1085" s="684">
        <v>1</v>
      </c>
      <c r="F1085" s="684" t="s">
        <v>199</v>
      </c>
      <c r="G1085" s="705"/>
      <c r="H1085" s="705"/>
      <c r="I1085" s="684"/>
      <c r="J1085" s="705"/>
      <c r="K1085" s="705"/>
      <c r="L1085" s="684">
        <v>50</v>
      </c>
      <c r="M1085" s="706">
        <v>60</v>
      </c>
      <c r="N1085" s="707">
        <f t="shared" si="18"/>
        <v>3000</v>
      </c>
      <c r="O1085" s="684">
        <v>50</v>
      </c>
      <c r="P1085" s="708"/>
      <c r="Q1085" s="708"/>
      <c r="R1085" s="708"/>
      <c r="S1085" s="708"/>
      <c r="T1085" s="708"/>
      <c r="U1085" s="657"/>
    </row>
    <row r="1086" spans="1:21" s="709" customFormat="1" ht="22.5" customHeight="1">
      <c r="A1086" s="703">
        <v>1021</v>
      </c>
      <c r="B1086" s="686"/>
      <c r="C1086" s="704" t="s">
        <v>2995</v>
      </c>
      <c r="D1086" s="684" t="s">
        <v>199</v>
      </c>
      <c r="E1086" s="684">
        <v>1</v>
      </c>
      <c r="F1086" s="684" t="s">
        <v>199</v>
      </c>
      <c r="G1086" s="705">
        <v>40</v>
      </c>
      <c r="H1086" s="705">
        <v>60</v>
      </c>
      <c r="I1086" s="684">
        <v>100</v>
      </c>
      <c r="J1086" s="705">
        <v>200</v>
      </c>
      <c r="K1086" s="705">
        <v>120</v>
      </c>
      <c r="L1086" s="684">
        <v>200</v>
      </c>
      <c r="M1086" s="706">
        <v>60</v>
      </c>
      <c r="N1086" s="707">
        <f t="shared" si="18"/>
        <v>12000</v>
      </c>
      <c r="O1086" s="684">
        <v>100</v>
      </c>
      <c r="P1086" s="708"/>
      <c r="Q1086" s="708">
        <v>100</v>
      </c>
      <c r="R1086" s="708"/>
      <c r="S1086" s="708"/>
      <c r="T1086" s="708"/>
      <c r="U1086" s="657"/>
    </row>
    <row r="1087" spans="1:21" s="709" customFormat="1" ht="22.5" customHeight="1">
      <c r="A1087" s="703">
        <v>1022</v>
      </c>
      <c r="B1087" s="686"/>
      <c r="C1087" s="704" t="s">
        <v>2996</v>
      </c>
      <c r="D1087" s="684" t="s">
        <v>199</v>
      </c>
      <c r="E1087" s="684">
        <v>1</v>
      </c>
      <c r="F1087" s="684" t="s">
        <v>199</v>
      </c>
      <c r="G1087" s="705">
        <v>20</v>
      </c>
      <c r="H1087" s="705">
        <v>70</v>
      </c>
      <c r="I1087" s="684">
        <v>200</v>
      </c>
      <c r="J1087" s="705">
        <v>220</v>
      </c>
      <c r="K1087" s="705">
        <v>120</v>
      </c>
      <c r="L1087" s="684">
        <v>195</v>
      </c>
      <c r="M1087" s="706">
        <v>60</v>
      </c>
      <c r="N1087" s="707">
        <f t="shared" si="18"/>
        <v>11700</v>
      </c>
      <c r="O1087" s="684">
        <v>100</v>
      </c>
      <c r="P1087" s="708"/>
      <c r="Q1087" s="708">
        <v>95</v>
      </c>
      <c r="R1087" s="708"/>
      <c r="S1087" s="708"/>
      <c r="T1087" s="708"/>
      <c r="U1087" s="657"/>
    </row>
    <row r="1088" spans="1:21" s="709" customFormat="1" ht="22.5" customHeight="1">
      <c r="A1088" s="703">
        <v>1023</v>
      </c>
      <c r="B1088" s="686"/>
      <c r="C1088" s="704" t="s">
        <v>2997</v>
      </c>
      <c r="D1088" s="684" t="s">
        <v>199</v>
      </c>
      <c r="E1088" s="684">
        <v>1</v>
      </c>
      <c r="F1088" s="684" t="s">
        <v>199</v>
      </c>
      <c r="G1088" s="705">
        <v>303</v>
      </c>
      <c r="H1088" s="705">
        <v>550</v>
      </c>
      <c r="I1088" s="684">
        <v>500</v>
      </c>
      <c r="J1088" s="705">
        <v>500</v>
      </c>
      <c r="K1088" s="705">
        <v>100</v>
      </c>
      <c r="L1088" s="684">
        <v>300</v>
      </c>
      <c r="M1088" s="706">
        <v>60</v>
      </c>
      <c r="N1088" s="707">
        <f t="shared" si="18"/>
        <v>18000</v>
      </c>
      <c r="O1088" s="684">
        <v>100</v>
      </c>
      <c r="P1088" s="708">
        <v>100</v>
      </c>
      <c r="Q1088" s="708">
        <v>100</v>
      </c>
      <c r="R1088" s="708"/>
      <c r="S1088" s="708"/>
      <c r="T1088" s="708"/>
      <c r="U1088" s="657"/>
    </row>
    <row r="1089" spans="1:21" s="709" customFormat="1" ht="22.5" customHeight="1">
      <c r="A1089" s="703">
        <v>1024</v>
      </c>
      <c r="B1089" s="686"/>
      <c r="C1089" s="704" t="s">
        <v>2998</v>
      </c>
      <c r="D1089" s="684" t="s">
        <v>199</v>
      </c>
      <c r="E1089" s="684">
        <v>1</v>
      </c>
      <c r="F1089" s="684" t="s">
        <v>199</v>
      </c>
      <c r="G1089" s="705">
        <v>0</v>
      </c>
      <c r="H1089" s="705">
        <v>30</v>
      </c>
      <c r="I1089" s="684">
        <v>180</v>
      </c>
      <c r="J1089" s="705">
        <v>170</v>
      </c>
      <c r="K1089" s="705">
        <v>20</v>
      </c>
      <c r="L1089" s="684">
        <v>200</v>
      </c>
      <c r="M1089" s="706">
        <v>60</v>
      </c>
      <c r="N1089" s="707">
        <f t="shared" si="18"/>
        <v>12000</v>
      </c>
      <c r="O1089" s="684">
        <v>100</v>
      </c>
      <c r="P1089" s="708"/>
      <c r="Q1089" s="708">
        <v>100</v>
      </c>
      <c r="R1089" s="708"/>
      <c r="S1089" s="708"/>
      <c r="T1089" s="708"/>
      <c r="U1089" s="657"/>
    </row>
    <row r="1090" spans="1:21" s="709" customFormat="1" ht="22.5" customHeight="1">
      <c r="A1090" s="703">
        <v>1025</v>
      </c>
      <c r="B1090" s="686"/>
      <c r="C1090" s="704" t="s">
        <v>2999</v>
      </c>
      <c r="D1090" s="684" t="s">
        <v>199</v>
      </c>
      <c r="E1090" s="684">
        <v>1</v>
      </c>
      <c r="F1090" s="684" t="s">
        <v>199</v>
      </c>
      <c r="G1090" s="705">
        <v>270</v>
      </c>
      <c r="H1090" s="705">
        <v>380</v>
      </c>
      <c r="I1090" s="684">
        <v>400</v>
      </c>
      <c r="J1090" s="705">
        <v>200</v>
      </c>
      <c r="K1090" s="705">
        <v>100</v>
      </c>
      <c r="L1090" s="684">
        <v>200</v>
      </c>
      <c r="M1090" s="706">
        <v>60</v>
      </c>
      <c r="N1090" s="707">
        <f t="shared" si="18"/>
        <v>12000</v>
      </c>
      <c r="O1090" s="684">
        <v>100</v>
      </c>
      <c r="P1090" s="708"/>
      <c r="Q1090" s="708">
        <v>100</v>
      </c>
      <c r="R1090" s="708"/>
      <c r="S1090" s="708"/>
      <c r="T1090" s="708"/>
      <c r="U1090" s="657"/>
    </row>
    <row r="1091" spans="1:21" s="709" customFormat="1" ht="22.5" customHeight="1">
      <c r="A1091" s="703">
        <v>1026</v>
      </c>
      <c r="B1091" s="686"/>
      <c r="C1091" s="704" t="s">
        <v>3000</v>
      </c>
      <c r="D1091" s="684" t="s">
        <v>199</v>
      </c>
      <c r="E1091" s="684">
        <v>1</v>
      </c>
      <c r="F1091" s="684" t="s">
        <v>199</v>
      </c>
      <c r="G1091" s="705">
        <v>0</v>
      </c>
      <c r="H1091" s="705">
        <v>20</v>
      </c>
      <c r="I1091" s="684">
        <v>50</v>
      </c>
      <c r="J1091" s="705">
        <v>90</v>
      </c>
      <c r="K1091" s="705">
        <v>60</v>
      </c>
      <c r="L1091" s="684">
        <v>10</v>
      </c>
      <c r="M1091" s="706">
        <v>110</v>
      </c>
      <c r="N1091" s="707">
        <f t="shared" ref="N1091:N1173" si="19">L1091*M1091</f>
        <v>1100</v>
      </c>
      <c r="O1091" s="684">
        <v>10</v>
      </c>
      <c r="P1091" s="708"/>
      <c r="Q1091" s="708"/>
      <c r="R1091" s="708"/>
      <c r="S1091" s="708"/>
      <c r="T1091" s="708"/>
      <c r="U1091" s="657"/>
    </row>
    <row r="1092" spans="1:21" s="702" customFormat="1" ht="22.5" customHeight="1">
      <c r="A1092" s="694"/>
      <c r="B1092" s="695"/>
      <c r="C1092" s="719" t="s">
        <v>3001</v>
      </c>
      <c r="D1092" s="696"/>
      <c r="E1092" s="696"/>
      <c r="F1092" s="696"/>
      <c r="G1092" s="696"/>
      <c r="H1092" s="696"/>
      <c r="I1092" s="696"/>
      <c r="J1092" s="696"/>
      <c r="K1092" s="696"/>
      <c r="L1092" s="696"/>
      <c r="M1092" s="697"/>
      <c r="N1092" s="712">
        <f t="shared" si="19"/>
        <v>0</v>
      </c>
      <c r="O1092" s="696"/>
      <c r="P1092" s="713"/>
      <c r="Q1092" s="713"/>
      <c r="R1092" s="713"/>
      <c r="S1092" s="713"/>
      <c r="T1092" s="713"/>
      <c r="U1092" s="714"/>
    </row>
    <row r="1093" spans="1:21" s="709" customFormat="1" ht="22.5" customHeight="1">
      <c r="A1093" s="703">
        <v>1027</v>
      </c>
      <c r="B1093" s="686"/>
      <c r="C1093" s="704" t="s">
        <v>3002</v>
      </c>
      <c r="D1093" s="684" t="s">
        <v>199</v>
      </c>
      <c r="E1093" s="684">
        <v>1</v>
      </c>
      <c r="F1093" s="684" t="s">
        <v>199</v>
      </c>
      <c r="G1093" s="705">
        <v>10</v>
      </c>
      <c r="H1093" s="705">
        <v>16</v>
      </c>
      <c r="I1093" s="684">
        <v>20</v>
      </c>
      <c r="J1093" s="705">
        <v>50</v>
      </c>
      <c r="K1093" s="705">
        <v>30</v>
      </c>
      <c r="L1093" s="684">
        <v>10</v>
      </c>
      <c r="M1093" s="706">
        <v>84</v>
      </c>
      <c r="N1093" s="707">
        <f t="shared" si="19"/>
        <v>840</v>
      </c>
      <c r="O1093" s="684">
        <v>10</v>
      </c>
      <c r="P1093" s="708"/>
      <c r="Q1093" s="708"/>
      <c r="R1093" s="708"/>
      <c r="S1093" s="708"/>
      <c r="T1093" s="708"/>
      <c r="U1093" s="657"/>
    </row>
    <row r="1094" spans="1:21" s="709" customFormat="1" ht="22.5" customHeight="1">
      <c r="A1094" s="703">
        <v>1028</v>
      </c>
      <c r="B1094" s="686"/>
      <c r="C1094" s="704" t="s">
        <v>3003</v>
      </c>
      <c r="D1094" s="684" t="s">
        <v>199</v>
      </c>
      <c r="E1094" s="684">
        <v>1</v>
      </c>
      <c r="F1094" s="684" t="s">
        <v>199</v>
      </c>
      <c r="G1094" s="705">
        <v>8</v>
      </c>
      <c r="H1094" s="705">
        <v>10</v>
      </c>
      <c r="I1094" s="684">
        <v>20</v>
      </c>
      <c r="J1094" s="705">
        <v>55</v>
      </c>
      <c r="K1094" s="705">
        <v>35</v>
      </c>
      <c r="L1094" s="684">
        <v>10</v>
      </c>
      <c r="M1094" s="706">
        <v>96</v>
      </c>
      <c r="N1094" s="707">
        <f t="shared" si="19"/>
        <v>960</v>
      </c>
      <c r="O1094" s="684">
        <v>10</v>
      </c>
      <c r="P1094" s="708"/>
      <c r="Q1094" s="708"/>
      <c r="R1094" s="708"/>
      <c r="S1094" s="708"/>
      <c r="T1094" s="708"/>
      <c r="U1094" s="657"/>
    </row>
    <row r="1095" spans="1:21" s="709" customFormat="1" ht="22.5" customHeight="1">
      <c r="A1095" s="703">
        <v>1029</v>
      </c>
      <c r="B1095" s="686"/>
      <c r="C1095" s="704" t="s">
        <v>3004</v>
      </c>
      <c r="D1095" s="684" t="s">
        <v>199</v>
      </c>
      <c r="E1095" s="684">
        <v>1</v>
      </c>
      <c r="F1095" s="684" t="s">
        <v>199</v>
      </c>
      <c r="G1095" s="705">
        <v>25</v>
      </c>
      <c r="H1095" s="705">
        <v>30</v>
      </c>
      <c r="I1095" s="684">
        <v>10</v>
      </c>
      <c r="J1095" s="705">
        <v>92</v>
      </c>
      <c r="K1095" s="705">
        <v>72</v>
      </c>
      <c r="L1095" s="684">
        <v>50</v>
      </c>
      <c r="M1095" s="706">
        <v>200</v>
      </c>
      <c r="N1095" s="707">
        <f t="shared" si="19"/>
        <v>10000</v>
      </c>
      <c r="O1095" s="684">
        <v>30</v>
      </c>
      <c r="P1095" s="708"/>
      <c r="Q1095" s="708">
        <v>20</v>
      </c>
      <c r="R1095" s="708"/>
      <c r="S1095" s="708"/>
      <c r="T1095" s="708"/>
      <c r="U1095" s="657"/>
    </row>
    <row r="1096" spans="1:21" s="709" customFormat="1" ht="22.5" customHeight="1">
      <c r="A1096" s="703">
        <v>1030</v>
      </c>
      <c r="B1096" s="686"/>
      <c r="C1096" s="704" t="s">
        <v>3992</v>
      </c>
      <c r="D1096" s="684" t="s">
        <v>199</v>
      </c>
      <c r="E1096" s="684">
        <v>1</v>
      </c>
      <c r="F1096" s="684" t="s">
        <v>199</v>
      </c>
      <c r="G1096" s="705">
        <v>35</v>
      </c>
      <c r="H1096" s="705">
        <v>31</v>
      </c>
      <c r="I1096" s="684">
        <v>10</v>
      </c>
      <c r="J1096" s="705">
        <v>76</v>
      </c>
      <c r="K1096" s="705">
        <v>56</v>
      </c>
      <c r="L1096" s="684">
        <v>50</v>
      </c>
      <c r="M1096" s="706">
        <v>200</v>
      </c>
      <c r="N1096" s="707">
        <f t="shared" si="19"/>
        <v>10000</v>
      </c>
      <c r="O1096" s="684">
        <v>30</v>
      </c>
      <c r="P1096" s="708"/>
      <c r="Q1096" s="708">
        <v>20</v>
      </c>
      <c r="R1096" s="708"/>
      <c r="S1096" s="708"/>
      <c r="T1096" s="708"/>
      <c r="U1096" s="657"/>
    </row>
    <row r="1097" spans="1:21" s="702" customFormat="1" ht="22.5" customHeight="1">
      <c r="A1097" s="694"/>
      <c r="B1097" s="695"/>
      <c r="C1097" s="719" t="s">
        <v>3005</v>
      </c>
      <c r="D1097" s="696"/>
      <c r="E1097" s="696"/>
      <c r="F1097" s="696"/>
      <c r="G1097" s="696"/>
      <c r="H1097" s="696"/>
      <c r="I1097" s="696"/>
      <c r="J1097" s="696"/>
      <c r="K1097" s="696"/>
      <c r="L1097" s="696"/>
      <c r="M1097" s="697"/>
      <c r="N1097" s="712">
        <f t="shared" si="19"/>
        <v>0</v>
      </c>
      <c r="O1097" s="696"/>
      <c r="P1097" s="713"/>
      <c r="Q1097" s="713"/>
      <c r="R1097" s="713"/>
      <c r="S1097" s="713"/>
      <c r="T1097" s="713"/>
      <c r="U1097" s="714"/>
    </row>
    <row r="1098" spans="1:21" s="709" customFormat="1" ht="22.5" customHeight="1">
      <c r="A1098" s="703">
        <v>1031</v>
      </c>
      <c r="B1098" s="686"/>
      <c r="C1098" s="704" t="s">
        <v>3006</v>
      </c>
      <c r="D1098" s="684" t="s">
        <v>199</v>
      </c>
      <c r="E1098" s="684">
        <v>1</v>
      </c>
      <c r="F1098" s="684" t="s">
        <v>199</v>
      </c>
      <c r="G1098" s="705">
        <v>10</v>
      </c>
      <c r="H1098" s="705">
        <v>20</v>
      </c>
      <c r="I1098" s="684">
        <v>30</v>
      </c>
      <c r="J1098" s="705">
        <v>32</v>
      </c>
      <c r="K1098" s="705">
        <v>2</v>
      </c>
      <c r="L1098" s="684">
        <v>2</v>
      </c>
      <c r="M1098" s="710">
        <v>2500</v>
      </c>
      <c r="N1098" s="707">
        <f t="shared" si="19"/>
        <v>5000</v>
      </c>
      <c r="O1098" s="684">
        <v>2</v>
      </c>
      <c r="P1098" s="708"/>
      <c r="Q1098" s="708"/>
      <c r="R1098" s="708"/>
      <c r="S1098" s="708"/>
      <c r="T1098" s="708"/>
      <c r="U1098" s="657"/>
    </row>
    <row r="1099" spans="1:21" s="709" customFormat="1" ht="22.5" customHeight="1">
      <c r="A1099" s="703">
        <v>1032</v>
      </c>
      <c r="B1099" s="686"/>
      <c r="C1099" s="704" t="s">
        <v>3007</v>
      </c>
      <c r="D1099" s="684" t="s">
        <v>199</v>
      </c>
      <c r="E1099" s="684">
        <v>1</v>
      </c>
      <c r="F1099" s="684" t="s">
        <v>199</v>
      </c>
      <c r="G1099" s="705">
        <v>10</v>
      </c>
      <c r="H1099" s="705">
        <v>15</v>
      </c>
      <c r="I1099" s="684">
        <v>50</v>
      </c>
      <c r="J1099" s="705">
        <v>22</v>
      </c>
      <c r="K1099" s="705">
        <v>2</v>
      </c>
      <c r="L1099" s="684">
        <v>10</v>
      </c>
      <c r="M1099" s="710">
        <v>1900</v>
      </c>
      <c r="N1099" s="707">
        <f t="shared" si="19"/>
        <v>19000</v>
      </c>
      <c r="O1099" s="684">
        <v>10</v>
      </c>
      <c r="P1099" s="708"/>
      <c r="Q1099" s="708"/>
      <c r="R1099" s="708"/>
      <c r="S1099" s="708"/>
      <c r="T1099" s="708"/>
      <c r="U1099" s="657"/>
    </row>
    <row r="1100" spans="1:21" s="709" customFormat="1" ht="22.5" customHeight="1">
      <c r="A1100" s="703">
        <v>1033</v>
      </c>
      <c r="B1100" s="686"/>
      <c r="C1100" s="704" t="s">
        <v>3008</v>
      </c>
      <c r="D1100" s="684" t="s">
        <v>199</v>
      </c>
      <c r="E1100" s="684">
        <v>1</v>
      </c>
      <c r="F1100" s="684" t="s">
        <v>199</v>
      </c>
      <c r="G1100" s="705">
        <v>10</v>
      </c>
      <c r="H1100" s="705">
        <v>15</v>
      </c>
      <c r="I1100" s="684">
        <v>50</v>
      </c>
      <c r="J1100" s="705">
        <v>32</v>
      </c>
      <c r="K1100" s="705">
        <v>2</v>
      </c>
      <c r="L1100" s="684">
        <v>20</v>
      </c>
      <c r="M1100" s="710">
        <v>1900</v>
      </c>
      <c r="N1100" s="707">
        <f t="shared" si="19"/>
        <v>38000</v>
      </c>
      <c r="O1100" s="684">
        <v>20</v>
      </c>
      <c r="P1100" s="708"/>
      <c r="Q1100" s="708"/>
      <c r="R1100" s="708"/>
      <c r="S1100" s="708"/>
      <c r="T1100" s="708"/>
      <c r="U1100" s="657"/>
    </row>
    <row r="1101" spans="1:21" s="709" customFormat="1" ht="22.5" customHeight="1">
      <c r="A1101" s="703">
        <v>1034</v>
      </c>
      <c r="B1101" s="686"/>
      <c r="C1101" s="704" t="s">
        <v>3009</v>
      </c>
      <c r="D1101" s="684" t="s">
        <v>199</v>
      </c>
      <c r="E1101" s="684">
        <v>1</v>
      </c>
      <c r="F1101" s="684" t="s">
        <v>199</v>
      </c>
      <c r="G1101" s="705">
        <v>10</v>
      </c>
      <c r="H1101" s="705">
        <v>10</v>
      </c>
      <c r="I1101" s="684">
        <v>30</v>
      </c>
      <c r="J1101" s="705">
        <v>24</v>
      </c>
      <c r="K1101" s="705">
        <v>4</v>
      </c>
      <c r="L1101" s="684">
        <v>3</v>
      </c>
      <c r="M1101" s="710">
        <v>2500</v>
      </c>
      <c r="N1101" s="707">
        <f t="shared" si="19"/>
        <v>7500</v>
      </c>
      <c r="O1101" s="684">
        <v>3</v>
      </c>
      <c r="P1101" s="708"/>
      <c r="Q1101" s="708"/>
      <c r="R1101" s="708"/>
      <c r="S1101" s="708"/>
      <c r="T1101" s="708"/>
      <c r="U1101" s="657"/>
    </row>
    <row r="1102" spans="1:21" s="709" customFormat="1" ht="22.5" customHeight="1">
      <c r="A1102" s="703">
        <v>1035</v>
      </c>
      <c r="B1102" s="686"/>
      <c r="C1102" s="704" t="s">
        <v>3010</v>
      </c>
      <c r="D1102" s="684" t="s">
        <v>199</v>
      </c>
      <c r="E1102" s="684">
        <v>1</v>
      </c>
      <c r="F1102" s="684" t="s">
        <v>199</v>
      </c>
      <c r="G1102" s="705">
        <v>10</v>
      </c>
      <c r="H1102" s="705">
        <v>10</v>
      </c>
      <c r="I1102" s="684">
        <v>40</v>
      </c>
      <c r="J1102" s="705">
        <v>12</v>
      </c>
      <c r="K1102" s="705">
        <v>2</v>
      </c>
      <c r="L1102" s="684">
        <v>3</v>
      </c>
      <c r="M1102" s="710">
        <v>2150</v>
      </c>
      <c r="N1102" s="707">
        <f t="shared" si="19"/>
        <v>6450</v>
      </c>
      <c r="O1102" s="684">
        <v>3</v>
      </c>
      <c r="P1102" s="708"/>
      <c r="Q1102" s="708"/>
      <c r="R1102" s="708"/>
      <c r="S1102" s="708"/>
      <c r="T1102" s="708"/>
      <c r="U1102" s="657"/>
    </row>
    <row r="1103" spans="1:21" s="709" customFormat="1" ht="22.5" customHeight="1">
      <c r="A1103" s="703">
        <v>1036</v>
      </c>
      <c r="B1103" s="686"/>
      <c r="C1103" s="704" t="s">
        <v>3011</v>
      </c>
      <c r="D1103" s="684" t="s">
        <v>199</v>
      </c>
      <c r="E1103" s="684">
        <v>1</v>
      </c>
      <c r="F1103" s="684" t="s">
        <v>199</v>
      </c>
      <c r="G1103" s="705">
        <v>12</v>
      </c>
      <c r="H1103" s="705">
        <v>15</v>
      </c>
      <c r="I1103" s="684">
        <v>20</v>
      </c>
      <c r="J1103" s="705">
        <v>12</v>
      </c>
      <c r="K1103" s="705">
        <v>2</v>
      </c>
      <c r="L1103" s="684">
        <v>3</v>
      </c>
      <c r="M1103" s="710">
        <v>4250</v>
      </c>
      <c r="N1103" s="707">
        <f t="shared" si="19"/>
        <v>12750</v>
      </c>
      <c r="O1103" s="684">
        <v>3</v>
      </c>
      <c r="P1103" s="708"/>
      <c r="Q1103" s="708"/>
      <c r="R1103" s="708"/>
      <c r="S1103" s="708"/>
      <c r="T1103" s="708"/>
      <c r="U1103" s="657"/>
    </row>
    <row r="1104" spans="1:21" s="709" customFormat="1" ht="22.5" customHeight="1">
      <c r="A1104" s="703">
        <v>1037</v>
      </c>
      <c r="B1104" s="686"/>
      <c r="C1104" s="704" t="s">
        <v>3012</v>
      </c>
      <c r="D1104" s="684" t="s">
        <v>199</v>
      </c>
      <c r="E1104" s="684">
        <v>1</v>
      </c>
      <c r="F1104" s="684" t="s">
        <v>199</v>
      </c>
      <c r="G1104" s="705">
        <v>10</v>
      </c>
      <c r="H1104" s="705">
        <v>10</v>
      </c>
      <c r="I1104" s="684">
        <v>20</v>
      </c>
      <c r="J1104" s="705">
        <v>22</v>
      </c>
      <c r="K1104" s="705">
        <v>2</v>
      </c>
      <c r="L1104" s="684">
        <v>5</v>
      </c>
      <c r="M1104" s="706">
        <v>740</v>
      </c>
      <c r="N1104" s="707">
        <f t="shared" si="19"/>
        <v>3700</v>
      </c>
      <c r="O1104" s="684">
        <v>5</v>
      </c>
      <c r="P1104" s="708"/>
      <c r="Q1104" s="708"/>
      <c r="R1104" s="708"/>
      <c r="S1104" s="708"/>
      <c r="T1104" s="708"/>
      <c r="U1104" s="657"/>
    </row>
    <row r="1105" spans="1:21" s="709" customFormat="1" ht="22.5" customHeight="1">
      <c r="A1105" s="703">
        <v>1038</v>
      </c>
      <c r="B1105" s="686"/>
      <c r="C1105" s="704" t="s">
        <v>3013</v>
      </c>
      <c r="D1105" s="684" t="s">
        <v>199</v>
      </c>
      <c r="E1105" s="684">
        <v>1</v>
      </c>
      <c r="F1105" s="684" t="s">
        <v>199</v>
      </c>
      <c r="G1105" s="705">
        <v>10</v>
      </c>
      <c r="H1105" s="705">
        <v>12</v>
      </c>
      <c r="I1105" s="684">
        <v>20</v>
      </c>
      <c r="J1105" s="705">
        <v>26</v>
      </c>
      <c r="K1105" s="705">
        <v>6</v>
      </c>
      <c r="L1105" s="684">
        <v>5</v>
      </c>
      <c r="M1105" s="706">
        <v>740</v>
      </c>
      <c r="N1105" s="707">
        <f t="shared" si="19"/>
        <v>3700</v>
      </c>
      <c r="O1105" s="684">
        <v>5</v>
      </c>
      <c r="P1105" s="708"/>
      <c r="Q1105" s="708"/>
      <c r="R1105" s="708"/>
      <c r="S1105" s="708"/>
      <c r="T1105" s="708"/>
      <c r="U1105" s="657"/>
    </row>
    <row r="1106" spans="1:21" s="709" customFormat="1" ht="22.5" customHeight="1">
      <c r="A1106" s="703">
        <v>1039</v>
      </c>
      <c r="B1106" s="686"/>
      <c r="C1106" s="704" t="s">
        <v>3014</v>
      </c>
      <c r="D1106" s="684" t="s">
        <v>199</v>
      </c>
      <c r="E1106" s="684">
        <v>1</v>
      </c>
      <c r="F1106" s="684" t="s">
        <v>199</v>
      </c>
      <c r="G1106" s="705">
        <v>10</v>
      </c>
      <c r="H1106" s="705">
        <v>8</v>
      </c>
      <c r="I1106" s="684">
        <v>20</v>
      </c>
      <c r="J1106" s="705">
        <v>26</v>
      </c>
      <c r="K1106" s="705">
        <v>6</v>
      </c>
      <c r="L1106" s="684">
        <v>10</v>
      </c>
      <c r="M1106" s="706">
        <v>850</v>
      </c>
      <c r="N1106" s="707">
        <f t="shared" si="19"/>
        <v>8500</v>
      </c>
      <c r="O1106" s="684">
        <v>10</v>
      </c>
      <c r="P1106" s="708"/>
      <c r="Q1106" s="708"/>
      <c r="R1106" s="708"/>
      <c r="S1106" s="708"/>
      <c r="T1106" s="708"/>
      <c r="U1106" s="657"/>
    </row>
    <row r="1107" spans="1:21" s="709" customFormat="1" ht="22.5" customHeight="1">
      <c r="A1107" s="703">
        <v>1040</v>
      </c>
      <c r="B1107" s="686"/>
      <c r="C1107" s="704" t="s">
        <v>3015</v>
      </c>
      <c r="D1107" s="684" t="s">
        <v>199</v>
      </c>
      <c r="E1107" s="684">
        <v>1</v>
      </c>
      <c r="F1107" s="684" t="s">
        <v>199</v>
      </c>
      <c r="G1107" s="705">
        <v>8</v>
      </c>
      <c r="H1107" s="705">
        <v>10</v>
      </c>
      <c r="I1107" s="684">
        <v>20</v>
      </c>
      <c r="J1107" s="705">
        <v>22</v>
      </c>
      <c r="K1107" s="705">
        <v>2</v>
      </c>
      <c r="L1107" s="684">
        <v>5</v>
      </c>
      <c r="M1107" s="706">
        <v>850</v>
      </c>
      <c r="N1107" s="707">
        <f t="shared" si="19"/>
        <v>4250</v>
      </c>
      <c r="O1107" s="684">
        <v>5</v>
      </c>
      <c r="P1107" s="708"/>
      <c r="Q1107" s="708"/>
      <c r="R1107" s="708"/>
      <c r="S1107" s="708"/>
      <c r="T1107" s="708"/>
      <c r="U1107" s="657"/>
    </row>
    <row r="1108" spans="1:21" s="702" customFormat="1" ht="22.5" customHeight="1">
      <c r="A1108" s="694"/>
      <c r="B1108" s="695"/>
      <c r="C1108" s="719" t="s">
        <v>3016</v>
      </c>
      <c r="D1108" s="696"/>
      <c r="E1108" s="696"/>
      <c r="F1108" s="696"/>
      <c r="G1108" s="696"/>
      <c r="H1108" s="696"/>
      <c r="I1108" s="696"/>
      <c r="J1108" s="696"/>
      <c r="K1108" s="696"/>
      <c r="L1108" s="696"/>
      <c r="M1108" s="697"/>
      <c r="N1108" s="712">
        <f t="shared" si="19"/>
        <v>0</v>
      </c>
      <c r="O1108" s="696"/>
      <c r="P1108" s="713"/>
      <c r="Q1108" s="713"/>
      <c r="R1108" s="713"/>
      <c r="S1108" s="713"/>
      <c r="T1108" s="713"/>
      <c r="U1108" s="714"/>
    </row>
    <row r="1109" spans="1:21" s="709" customFormat="1" ht="22.5" customHeight="1">
      <c r="A1109" s="703">
        <v>1041</v>
      </c>
      <c r="B1109" s="686"/>
      <c r="C1109" s="704" t="s">
        <v>3017</v>
      </c>
      <c r="D1109" s="684" t="s">
        <v>199</v>
      </c>
      <c r="E1109" s="684">
        <v>1</v>
      </c>
      <c r="F1109" s="684" t="s">
        <v>199</v>
      </c>
      <c r="G1109" s="705">
        <v>0</v>
      </c>
      <c r="H1109" s="705">
        <v>0</v>
      </c>
      <c r="I1109" s="684">
        <v>30</v>
      </c>
      <c r="J1109" s="705">
        <v>30</v>
      </c>
      <c r="K1109" s="705">
        <v>0</v>
      </c>
      <c r="L1109" s="684">
        <v>30</v>
      </c>
      <c r="M1109" s="706">
        <v>800</v>
      </c>
      <c r="N1109" s="707">
        <f t="shared" si="19"/>
        <v>24000</v>
      </c>
      <c r="O1109" s="684">
        <v>20</v>
      </c>
      <c r="P1109" s="708"/>
      <c r="Q1109" s="708"/>
      <c r="R1109" s="708">
        <v>10</v>
      </c>
      <c r="S1109" s="708"/>
      <c r="T1109" s="708"/>
      <c r="U1109" s="657"/>
    </row>
    <row r="1110" spans="1:21" s="709" customFormat="1" ht="22.5" customHeight="1">
      <c r="A1110" s="703">
        <v>1042</v>
      </c>
      <c r="B1110" s="686"/>
      <c r="C1110" s="704" t="s">
        <v>3018</v>
      </c>
      <c r="D1110" s="684" t="s">
        <v>199</v>
      </c>
      <c r="E1110" s="684">
        <v>1</v>
      </c>
      <c r="F1110" s="684" t="s">
        <v>199</v>
      </c>
      <c r="G1110" s="705">
        <v>0</v>
      </c>
      <c r="H1110" s="705">
        <v>0</v>
      </c>
      <c r="I1110" s="684">
        <v>50</v>
      </c>
      <c r="J1110" s="705">
        <v>60</v>
      </c>
      <c r="K1110" s="705">
        <v>10</v>
      </c>
      <c r="L1110" s="684">
        <v>50</v>
      </c>
      <c r="M1110" s="706">
        <v>800</v>
      </c>
      <c r="N1110" s="707">
        <f t="shared" si="19"/>
        <v>40000</v>
      </c>
      <c r="O1110" s="684">
        <v>10</v>
      </c>
      <c r="P1110" s="708">
        <v>20</v>
      </c>
      <c r="Q1110" s="708">
        <v>20</v>
      </c>
      <c r="R1110" s="708"/>
      <c r="S1110" s="708"/>
      <c r="T1110" s="708"/>
      <c r="U1110" s="657"/>
    </row>
    <row r="1111" spans="1:21" s="709" customFormat="1" ht="22.5" customHeight="1">
      <c r="A1111" s="703">
        <v>1043</v>
      </c>
      <c r="B1111" s="686"/>
      <c r="C1111" s="704" t="s">
        <v>3993</v>
      </c>
      <c r="D1111" s="684" t="s">
        <v>199</v>
      </c>
      <c r="E1111" s="684">
        <v>1</v>
      </c>
      <c r="F1111" s="684" t="s">
        <v>199</v>
      </c>
      <c r="G1111" s="705"/>
      <c r="H1111" s="705"/>
      <c r="I1111" s="684"/>
      <c r="J1111" s="705"/>
      <c r="K1111" s="705"/>
      <c r="L1111" s="684">
        <v>20</v>
      </c>
      <c r="M1111" s="706">
        <v>800</v>
      </c>
      <c r="N1111" s="707">
        <f t="shared" si="19"/>
        <v>16000</v>
      </c>
      <c r="O1111" s="684"/>
      <c r="P1111" s="708">
        <v>20</v>
      </c>
      <c r="Q1111" s="708"/>
      <c r="R1111" s="708"/>
      <c r="S1111" s="708"/>
      <c r="T1111" s="708"/>
      <c r="U1111" s="657"/>
    </row>
    <row r="1112" spans="1:21" s="702" customFormat="1" ht="22.5" customHeight="1">
      <c r="A1112" s="694"/>
      <c r="B1112" s="695"/>
      <c r="C1112" s="719" t="s">
        <v>3019</v>
      </c>
      <c r="D1112" s="696"/>
      <c r="E1112" s="696"/>
      <c r="F1112" s="696"/>
      <c r="G1112" s="696"/>
      <c r="H1112" s="696"/>
      <c r="I1112" s="696"/>
      <c r="J1112" s="696"/>
      <c r="K1112" s="696"/>
      <c r="L1112" s="696"/>
      <c r="M1112" s="697"/>
      <c r="N1112" s="712">
        <f t="shared" si="19"/>
        <v>0</v>
      </c>
      <c r="O1112" s="696"/>
      <c r="P1112" s="713"/>
      <c r="Q1112" s="713"/>
      <c r="R1112" s="713"/>
      <c r="S1112" s="713"/>
      <c r="T1112" s="713"/>
      <c r="U1112" s="714"/>
    </row>
    <row r="1113" spans="1:21" s="709" customFormat="1" ht="22.5" customHeight="1">
      <c r="A1113" s="703">
        <v>1044</v>
      </c>
      <c r="B1113" s="686"/>
      <c r="C1113" s="704" t="s">
        <v>3020</v>
      </c>
      <c r="D1113" s="684" t="s">
        <v>199</v>
      </c>
      <c r="E1113" s="684">
        <v>1</v>
      </c>
      <c r="F1113" s="684" t="s">
        <v>199</v>
      </c>
      <c r="G1113" s="705">
        <v>5</v>
      </c>
      <c r="H1113" s="705">
        <v>5</v>
      </c>
      <c r="I1113" s="684">
        <v>7</v>
      </c>
      <c r="J1113" s="705">
        <v>7</v>
      </c>
      <c r="K1113" s="705">
        <v>5</v>
      </c>
      <c r="L1113" s="684">
        <v>3</v>
      </c>
      <c r="M1113" s="710">
        <v>3295</v>
      </c>
      <c r="N1113" s="707">
        <f t="shared" si="19"/>
        <v>9885</v>
      </c>
      <c r="O1113" s="684">
        <v>3</v>
      </c>
      <c r="P1113" s="708"/>
      <c r="Q1113" s="708"/>
      <c r="R1113" s="708"/>
      <c r="S1113" s="708"/>
      <c r="T1113" s="708"/>
      <c r="U1113" s="657"/>
    </row>
    <row r="1114" spans="1:21" s="709" customFormat="1" ht="22.5" customHeight="1">
      <c r="A1114" s="703">
        <v>1045</v>
      </c>
      <c r="B1114" s="686"/>
      <c r="C1114" s="704" t="s">
        <v>3021</v>
      </c>
      <c r="D1114" s="684" t="s">
        <v>199</v>
      </c>
      <c r="E1114" s="684">
        <v>1</v>
      </c>
      <c r="F1114" s="684" t="s">
        <v>199</v>
      </c>
      <c r="G1114" s="705">
        <v>5</v>
      </c>
      <c r="H1114" s="705">
        <v>7</v>
      </c>
      <c r="I1114" s="684">
        <v>10</v>
      </c>
      <c r="J1114" s="705">
        <v>35</v>
      </c>
      <c r="K1114" s="705">
        <v>5</v>
      </c>
      <c r="L1114" s="684">
        <v>50</v>
      </c>
      <c r="M1114" s="710">
        <v>1685</v>
      </c>
      <c r="N1114" s="707">
        <f t="shared" si="19"/>
        <v>84250</v>
      </c>
      <c r="O1114" s="684">
        <v>30</v>
      </c>
      <c r="P1114" s="708"/>
      <c r="Q1114" s="708">
        <v>20</v>
      </c>
      <c r="R1114" s="708"/>
      <c r="S1114" s="708"/>
      <c r="T1114" s="708"/>
      <c r="U1114" s="657"/>
    </row>
    <row r="1115" spans="1:21" s="709" customFormat="1" ht="22.5" customHeight="1">
      <c r="A1115" s="703">
        <v>1046</v>
      </c>
      <c r="B1115" s="686"/>
      <c r="C1115" s="704" t="s">
        <v>3022</v>
      </c>
      <c r="D1115" s="684" t="s">
        <v>199</v>
      </c>
      <c r="E1115" s="684">
        <v>1</v>
      </c>
      <c r="F1115" s="684" t="s">
        <v>199</v>
      </c>
      <c r="G1115" s="705">
        <v>10</v>
      </c>
      <c r="H1115" s="705">
        <v>8</v>
      </c>
      <c r="I1115" s="684">
        <v>5</v>
      </c>
      <c r="J1115" s="705">
        <v>11</v>
      </c>
      <c r="K1115" s="705">
        <v>6</v>
      </c>
      <c r="L1115" s="684">
        <v>2</v>
      </c>
      <c r="M1115" s="710">
        <v>3295</v>
      </c>
      <c r="N1115" s="707">
        <f t="shared" si="19"/>
        <v>6590</v>
      </c>
      <c r="O1115" s="721">
        <v>2</v>
      </c>
      <c r="P1115" s="708"/>
      <c r="Q1115" s="708"/>
      <c r="R1115" s="708"/>
      <c r="S1115" s="708"/>
      <c r="T1115" s="708"/>
      <c r="U1115" s="657"/>
    </row>
    <row r="1116" spans="1:21" s="709" customFormat="1" ht="22.5" customHeight="1">
      <c r="A1116" s="703">
        <v>1047</v>
      </c>
      <c r="B1116" s="686"/>
      <c r="C1116" s="704" t="s">
        <v>3023</v>
      </c>
      <c r="D1116" s="684" t="s">
        <v>199</v>
      </c>
      <c r="E1116" s="684">
        <v>1</v>
      </c>
      <c r="F1116" s="684" t="s">
        <v>199</v>
      </c>
      <c r="G1116" s="705">
        <v>2</v>
      </c>
      <c r="H1116" s="705">
        <v>6</v>
      </c>
      <c r="I1116" s="684">
        <v>10</v>
      </c>
      <c r="J1116" s="705">
        <v>43</v>
      </c>
      <c r="K1116" s="705">
        <v>13</v>
      </c>
      <c r="L1116" s="684">
        <v>50</v>
      </c>
      <c r="M1116" s="710">
        <v>1945</v>
      </c>
      <c r="N1116" s="707">
        <f t="shared" si="19"/>
        <v>97250</v>
      </c>
      <c r="O1116" s="721">
        <v>30</v>
      </c>
      <c r="P1116" s="708"/>
      <c r="Q1116" s="708">
        <v>20</v>
      </c>
      <c r="R1116" s="708"/>
      <c r="S1116" s="708"/>
      <c r="T1116" s="708"/>
      <c r="U1116" s="657"/>
    </row>
    <row r="1117" spans="1:21" s="709" customFormat="1" ht="22.5" customHeight="1">
      <c r="A1117" s="703">
        <v>1048</v>
      </c>
      <c r="B1117" s="686"/>
      <c r="C1117" s="704" t="s">
        <v>3024</v>
      </c>
      <c r="D1117" s="684" t="s">
        <v>199</v>
      </c>
      <c r="E1117" s="684">
        <v>1</v>
      </c>
      <c r="F1117" s="684" t="s">
        <v>199</v>
      </c>
      <c r="G1117" s="705">
        <v>0</v>
      </c>
      <c r="H1117" s="705">
        <v>0</v>
      </c>
      <c r="I1117" s="684">
        <v>5</v>
      </c>
      <c r="J1117" s="705">
        <v>11</v>
      </c>
      <c r="K1117" s="705">
        <v>6</v>
      </c>
      <c r="L1117" s="684">
        <v>5</v>
      </c>
      <c r="M1117" s="710">
        <v>2700</v>
      </c>
      <c r="N1117" s="707">
        <f t="shared" si="19"/>
        <v>13500</v>
      </c>
      <c r="O1117" s="721">
        <v>5</v>
      </c>
      <c r="P1117" s="708"/>
      <c r="Q1117" s="708"/>
      <c r="R1117" s="708"/>
      <c r="S1117" s="708"/>
      <c r="T1117" s="708"/>
      <c r="U1117" s="657"/>
    </row>
    <row r="1118" spans="1:21" s="709" customFormat="1" ht="22.5" customHeight="1">
      <c r="A1118" s="703">
        <v>1049</v>
      </c>
      <c r="B1118" s="686"/>
      <c r="C1118" s="704" t="s">
        <v>3025</v>
      </c>
      <c r="D1118" s="684" t="s">
        <v>199</v>
      </c>
      <c r="E1118" s="684">
        <v>1</v>
      </c>
      <c r="F1118" s="684" t="s">
        <v>199</v>
      </c>
      <c r="G1118" s="705"/>
      <c r="H1118" s="705"/>
      <c r="I1118" s="684"/>
      <c r="J1118" s="705"/>
      <c r="K1118" s="705"/>
      <c r="L1118" s="684">
        <v>5</v>
      </c>
      <c r="M1118" s="710">
        <v>1745</v>
      </c>
      <c r="N1118" s="707">
        <f t="shared" si="19"/>
        <v>8725</v>
      </c>
      <c r="O1118" s="684">
        <v>5</v>
      </c>
      <c r="P1118" s="708"/>
      <c r="Q1118" s="708"/>
      <c r="R1118" s="708"/>
      <c r="S1118" s="708"/>
      <c r="T1118" s="708"/>
      <c r="U1118" s="657"/>
    </row>
    <row r="1119" spans="1:21" s="702" customFormat="1" ht="22.5" customHeight="1">
      <c r="A1119" s="694"/>
      <c r="B1119" s="695"/>
      <c r="C1119" s="719" t="s">
        <v>3026</v>
      </c>
      <c r="D1119" s="696"/>
      <c r="E1119" s="696"/>
      <c r="F1119" s="696"/>
      <c r="G1119" s="696"/>
      <c r="H1119" s="696"/>
      <c r="I1119" s="696"/>
      <c r="J1119" s="696"/>
      <c r="K1119" s="696"/>
      <c r="L1119" s="696"/>
      <c r="M1119" s="697"/>
      <c r="N1119" s="712">
        <f t="shared" si="19"/>
        <v>0</v>
      </c>
      <c r="O1119" s="696"/>
      <c r="P1119" s="713"/>
      <c r="Q1119" s="713"/>
      <c r="R1119" s="713"/>
      <c r="S1119" s="713"/>
      <c r="T1119" s="713"/>
      <c r="U1119" s="714"/>
    </row>
    <row r="1120" spans="1:21" s="709" customFormat="1" ht="22.5" customHeight="1">
      <c r="A1120" s="703">
        <v>1050</v>
      </c>
      <c r="B1120" s="686"/>
      <c r="C1120" s="704" t="s">
        <v>3027</v>
      </c>
      <c r="D1120" s="684" t="s">
        <v>199</v>
      </c>
      <c r="E1120" s="684">
        <v>1</v>
      </c>
      <c r="F1120" s="684" t="s">
        <v>199</v>
      </c>
      <c r="G1120" s="705">
        <v>1</v>
      </c>
      <c r="H1120" s="705">
        <v>2</v>
      </c>
      <c r="I1120" s="684">
        <v>2</v>
      </c>
      <c r="J1120" s="705">
        <v>5</v>
      </c>
      <c r="K1120" s="705">
        <v>2</v>
      </c>
      <c r="L1120" s="684">
        <v>2</v>
      </c>
      <c r="M1120" s="710">
        <v>3505</v>
      </c>
      <c r="N1120" s="707">
        <f t="shared" si="19"/>
        <v>7010</v>
      </c>
      <c r="O1120" s="684"/>
      <c r="P1120" s="708"/>
      <c r="Q1120" s="684">
        <v>2</v>
      </c>
      <c r="R1120" s="708"/>
      <c r="S1120" s="708"/>
      <c r="T1120" s="708"/>
      <c r="U1120" s="657"/>
    </row>
    <row r="1121" spans="1:21" s="709" customFormat="1" ht="22.5" customHeight="1">
      <c r="A1121" s="703">
        <v>1051</v>
      </c>
      <c r="B1121" s="686"/>
      <c r="C1121" s="704" t="s">
        <v>3028</v>
      </c>
      <c r="D1121" s="684" t="s">
        <v>199</v>
      </c>
      <c r="E1121" s="684">
        <v>1</v>
      </c>
      <c r="F1121" s="684" t="s">
        <v>199</v>
      </c>
      <c r="G1121" s="705">
        <v>2</v>
      </c>
      <c r="H1121" s="705">
        <v>2</v>
      </c>
      <c r="I1121" s="684">
        <v>0</v>
      </c>
      <c r="J1121" s="705">
        <v>8</v>
      </c>
      <c r="K1121" s="705">
        <v>5</v>
      </c>
      <c r="L1121" s="684">
        <v>2</v>
      </c>
      <c r="M1121" s="710">
        <v>3810</v>
      </c>
      <c r="N1121" s="707">
        <f t="shared" si="19"/>
        <v>7620</v>
      </c>
      <c r="O1121" s="684"/>
      <c r="P1121" s="708"/>
      <c r="Q1121" s="684">
        <v>2</v>
      </c>
      <c r="R1121" s="708"/>
      <c r="S1121" s="708"/>
      <c r="T1121" s="708"/>
      <c r="U1121" s="657"/>
    </row>
    <row r="1122" spans="1:21" s="709" customFormat="1" ht="22.5" customHeight="1">
      <c r="A1122" s="703">
        <v>1052</v>
      </c>
      <c r="B1122" s="686"/>
      <c r="C1122" s="704" t="s">
        <v>3029</v>
      </c>
      <c r="D1122" s="684" t="s">
        <v>199</v>
      </c>
      <c r="E1122" s="684">
        <v>1</v>
      </c>
      <c r="F1122" s="684" t="s">
        <v>199</v>
      </c>
      <c r="G1122" s="705">
        <v>1</v>
      </c>
      <c r="H1122" s="705">
        <v>0</v>
      </c>
      <c r="I1122" s="684">
        <v>0</v>
      </c>
      <c r="J1122" s="705">
        <v>8</v>
      </c>
      <c r="K1122" s="705">
        <v>5</v>
      </c>
      <c r="L1122" s="684">
        <v>2</v>
      </c>
      <c r="M1122" s="710">
        <v>3745</v>
      </c>
      <c r="N1122" s="707">
        <f t="shared" si="19"/>
        <v>7490</v>
      </c>
      <c r="O1122" s="684"/>
      <c r="P1122" s="708"/>
      <c r="Q1122" s="684">
        <v>2</v>
      </c>
      <c r="R1122" s="708"/>
      <c r="S1122" s="708"/>
      <c r="T1122" s="708"/>
      <c r="U1122" s="657"/>
    </row>
    <row r="1123" spans="1:21" s="709" customFormat="1" ht="22.5" customHeight="1">
      <c r="A1123" s="703">
        <v>1053</v>
      </c>
      <c r="B1123" s="686"/>
      <c r="C1123" s="704" t="s">
        <v>3030</v>
      </c>
      <c r="D1123" s="684" t="s">
        <v>199</v>
      </c>
      <c r="E1123" s="684">
        <v>1</v>
      </c>
      <c r="F1123" s="684" t="s">
        <v>199</v>
      </c>
      <c r="G1123" s="705">
        <v>0</v>
      </c>
      <c r="H1123" s="705">
        <v>0</v>
      </c>
      <c r="I1123" s="684">
        <v>3</v>
      </c>
      <c r="J1123" s="705">
        <v>4</v>
      </c>
      <c r="K1123" s="705">
        <v>1</v>
      </c>
      <c r="L1123" s="684">
        <v>1</v>
      </c>
      <c r="M1123" s="710">
        <v>3745</v>
      </c>
      <c r="N1123" s="707">
        <f t="shared" si="19"/>
        <v>3745</v>
      </c>
      <c r="O1123" s="684"/>
      <c r="P1123" s="708"/>
      <c r="Q1123" s="684">
        <v>1</v>
      </c>
      <c r="R1123" s="708"/>
      <c r="S1123" s="708"/>
      <c r="T1123" s="708"/>
      <c r="U1123" s="657"/>
    </row>
    <row r="1124" spans="1:21" s="702" customFormat="1" ht="22.5" customHeight="1">
      <c r="A1124" s="694"/>
      <c r="B1124" s="695"/>
      <c r="C1124" s="719" t="s">
        <v>3031</v>
      </c>
      <c r="D1124" s="696"/>
      <c r="E1124" s="696"/>
      <c r="F1124" s="696"/>
      <c r="G1124" s="696"/>
      <c r="H1124" s="696"/>
      <c r="I1124" s="696"/>
      <c r="J1124" s="696"/>
      <c r="K1124" s="696"/>
      <c r="L1124" s="696"/>
      <c r="M1124" s="697"/>
      <c r="N1124" s="712">
        <f t="shared" si="19"/>
        <v>0</v>
      </c>
      <c r="O1124" s="696"/>
      <c r="P1124" s="713"/>
      <c r="Q1124" s="713"/>
      <c r="R1124" s="713"/>
      <c r="S1124" s="713"/>
      <c r="T1124" s="713"/>
      <c r="U1124" s="714"/>
    </row>
    <row r="1125" spans="1:21" s="709" customFormat="1" ht="22.5" customHeight="1">
      <c r="A1125" s="703">
        <v>1054</v>
      </c>
      <c r="B1125" s="686"/>
      <c r="C1125" s="716" t="s">
        <v>3032</v>
      </c>
      <c r="D1125" s="703" t="s">
        <v>199</v>
      </c>
      <c r="E1125" s="703">
        <v>1</v>
      </c>
      <c r="F1125" s="703" t="s">
        <v>199</v>
      </c>
      <c r="G1125" s="725">
        <v>0</v>
      </c>
      <c r="H1125" s="725">
        <v>1</v>
      </c>
      <c r="I1125" s="703">
        <v>5</v>
      </c>
      <c r="J1125" s="725">
        <v>7</v>
      </c>
      <c r="K1125" s="725">
        <v>2</v>
      </c>
      <c r="L1125" s="703">
        <v>3</v>
      </c>
      <c r="M1125" s="726">
        <v>1100</v>
      </c>
      <c r="N1125" s="707">
        <f t="shared" si="19"/>
        <v>3300</v>
      </c>
      <c r="O1125" s="703">
        <v>3</v>
      </c>
      <c r="P1125" s="708"/>
      <c r="Q1125" s="708"/>
      <c r="R1125" s="708"/>
      <c r="S1125" s="708"/>
      <c r="T1125" s="708"/>
      <c r="U1125" s="657"/>
    </row>
    <row r="1126" spans="1:21" s="709" customFormat="1" ht="22.5" customHeight="1">
      <c r="A1126" s="703">
        <v>1055</v>
      </c>
      <c r="B1126" s="686"/>
      <c r="C1126" s="716" t="s">
        <v>3033</v>
      </c>
      <c r="D1126" s="703" t="s">
        <v>199</v>
      </c>
      <c r="E1126" s="703">
        <v>1</v>
      </c>
      <c r="F1126" s="703" t="s">
        <v>199</v>
      </c>
      <c r="G1126" s="725">
        <v>0</v>
      </c>
      <c r="H1126" s="725">
        <v>3</v>
      </c>
      <c r="I1126" s="703">
        <v>10</v>
      </c>
      <c r="J1126" s="725">
        <v>11</v>
      </c>
      <c r="K1126" s="725">
        <v>1</v>
      </c>
      <c r="L1126" s="703">
        <v>8</v>
      </c>
      <c r="M1126" s="726">
        <v>1100</v>
      </c>
      <c r="N1126" s="707">
        <f t="shared" si="19"/>
        <v>8800</v>
      </c>
      <c r="O1126" s="703">
        <v>8</v>
      </c>
      <c r="P1126" s="708"/>
      <c r="Q1126" s="708"/>
      <c r="R1126" s="708"/>
      <c r="S1126" s="708"/>
      <c r="T1126" s="708"/>
      <c r="U1126" s="657"/>
    </row>
    <row r="1127" spans="1:21" s="709" customFormat="1" ht="22.5" customHeight="1">
      <c r="A1127" s="703">
        <v>1056</v>
      </c>
      <c r="B1127" s="686"/>
      <c r="C1127" s="716" t="s">
        <v>3034</v>
      </c>
      <c r="D1127" s="703" t="s">
        <v>199</v>
      </c>
      <c r="E1127" s="703">
        <v>1</v>
      </c>
      <c r="F1127" s="703" t="s">
        <v>199</v>
      </c>
      <c r="G1127" s="725">
        <v>0</v>
      </c>
      <c r="H1127" s="725">
        <v>3</v>
      </c>
      <c r="I1127" s="703">
        <v>10</v>
      </c>
      <c r="J1127" s="725">
        <v>11</v>
      </c>
      <c r="K1127" s="725">
        <v>1</v>
      </c>
      <c r="L1127" s="703">
        <v>5</v>
      </c>
      <c r="M1127" s="726">
        <v>1100</v>
      </c>
      <c r="N1127" s="707">
        <f t="shared" si="19"/>
        <v>5500</v>
      </c>
      <c r="O1127" s="703">
        <v>5</v>
      </c>
      <c r="P1127" s="708"/>
      <c r="Q1127" s="708"/>
      <c r="R1127" s="708"/>
      <c r="S1127" s="708"/>
      <c r="T1127" s="708"/>
      <c r="U1127" s="657"/>
    </row>
    <row r="1128" spans="1:21" s="702" customFormat="1" ht="22.5" customHeight="1">
      <c r="A1128" s="694"/>
      <c r="B1128" s="695"/>
      <c r="C1128" s="719" t="s">
        <v>3035</v>
      </c>
      <c r="D1128" s="696"/>
      <c r="E1128" s="696"/>
      <c r="F1128" s="696"/>
      <c r="G1128" s="696"/>
      <c r="H1128" s="696"/>
      <c r="I1128" s="696"/>
      <c r="J1128" s="696"/>
      <c r="K1128" s="696"/>
      <c r="L1128" s="696"/>
      <c r="M1128" s="697"/>
      <c r="N1128" s="712">
        <f t="shared" si="19"/>
        <v>0</v>
      </c>
      <c r="O1128" s="696"/>
      <c r="P1128" s="713"/>
      <c r="Q1128" s="713"/>
      <c r="R1128" s="713"/>
      <c r="S1128" s="713"/>
      <c r="T1128" s="713"/>
      <c r="U1128" s="714"/>
    </row>
    <row r="1129" spans="1:21" s="709" customFormat="1" ht="22.5" customHeight="1">
      <c r="A1129" s="703">
        <v>1056</v>
      </c>
      <c r="B1129" s="686"/>
      <c r="C1129" s="704" t="s">
        <v>3036</v>
      </c>
      <c r="D1129" s="684" t="s">
        <v>199</v>
      </c>
      <c r="E1129" s="684">
        <v>1</v>
      </c>
      <c r="F1129" s="684" t="s">
        <v>199</v>
      </c>
      <c r="G1129" s="705">
        <v>0</v>
      </c>
      <c r="H1129" s="705">
        <v>1</v>
      </c>
      <c r="I1129" s="684">
        <v>5</v>
      </c>
      <c r="J1129" s="705">
        <v>15</v>
      </c>
      <c r="K1129" s="705">
        <v>5</v>
      </c>
      <c r="L1129" s="684">
        <v>10</v>
      </c>
      <c r="M1129" s="710">
        <v>3000</v>
      </c>
      <c r="N1129" s="707">
        <f t="shared" si="19"/>
        <v>30000</v>
      </c>
      <c r="O1129" s="684">
        <v>10</v>
      </c>
      <c r="P1129" s="708"/>
      <c r="Q1129" s="708"/>
      <c r="R1129" s="708"/>
      <c r="S1129" s="708"/>
      <c r="T1129" s="708"/>
      <c r="U1129" s="657"/>
    </row>
    <row r="1130" spans="1:21" s="709" customFormat="1" ht="22.5" customHeight="1">
      <c r="A1130" s="703">
        <v>1057</v>
      </c>
      <c r="B1130" s="686"/>
      <c r="C1130" s="704" t="s">
        <v>3037</v>
      </c>
      <c r="D1130" s="684" t="s">
        <v>199</v>
      </c>
      <c r="E1130" s="684">
        <v>1</v>
      </c>
      <c r="F1130" s="684" t="s">
        <v>199</v>
      </c>
      <c r="G1130" s="705">
        <v>0</v>
      </c>
      <c r="H1130" s="705">
        <v>0</v>
      </c>
      <c r="I1130" s="684">
        <v>3</v>
      </c>
      <c r="J1130" s="705">
        <v>7</v>
      </c>
      <c r="K1130" s="705">
        <v>5</v>
      </c>
      <c r="L1130" s="684">
        <v>10</v>
      </c>
      <c r="M1130" s="710">
        <v>3000</v>
      </c>
      <c r="N1130" s="707">
        <f t="shared" si="19"/>
        <v>30000</v>
      </c>
      <c r="O1130" s="684">
        <v>10</v>
      </c>
      <c r="P1130" s="708"/>
      <c r="Q1130" s="708"/>
      <c r="R1130" s="708"/>
      <c r="S1130" s="708"/>
      <c r="T1130" s="708"/>
      <c r="U1130" s="657"/>
    </row>
    <row r="1131" spans="1:21" s="709" customFormat="1" ht="22.5" customHeight="1">
      <c r="A1131" s="703">
        <v>1058</v>
      </c>
      <c r="B1131" s="686"/>
      <c r="C1131" s="704" t="s">
        <v>3038</v>
      </c>
      <c r="D1131" s="684" t="s">
        <v>214</v>
      </c>
      <c r="E1131" s="684">
        <v>1</v>
      </c>
      <c r="F1131" s="705" t="s">
        <v>214</v>
      </c>
      <c r="G1131" s="705">
        <v>0</v>
      </c>
      <c r="H1131" s="705">
        <v>5</v>
      </c>
      <c r="I1131" s="684">
        <v>10</v>
      </c>
      <c r="J1131" s="705">
        <v>23</v>
      </c>
      <c r="K1131" s="705">
        <v>13</v>
      </c>
      <c r="L1131" s="684">
        <v>6</v>
      </c>
      <c r="M1131" s="710">
        <v>2700</v>
      </c>
      <c r="N1131" s="707">
        <f t="shared" si="19"/>
        <v>16200</v>
      </c>
      <c r="O1131" s="684">
        <v>6</v>
      </c>
      <c r="P1131" s="708"/>
      <c r="Q1131" s="708"/>
      <c r="R1131" s="708"/>
      <c r="S1131" s="708"/>
      <c r="T1131" s="708"/>
      <c r="U1131" s="657"/>
    </row>
    <row r="1132" spans="1:21" s="702" customFormat="1" ht="22.5" customHeight="1">
      <c r="A1132" s="694"/>
      <c r="B1132" s="695"/>
      <c r="C1132" s="711" t="s">
        <v>3039</v>
      </c>
      <c r="D1132" s="695"/>
      <c r="E1132" s="695"/>
      <c r="F1132" s="696"/>
      <c r="G1132" s="696"/>
      <c r="H1132" s="696"/>
      <c r="I1132" s="696"/>
      <c r="J1132" s="696"/>
      <c r="K1132" s="696"/>
      <c r="L1132" s="696"/>
      <c r="M1132" s="697"/>
      <c r="N1132" s="712">
        <f t="shared" si="19"/>
        <v>0</v>
      </c>
      <c r="O1132" s="696"/>
      <c r="P1132" s="713"/>
      <c r="Q1132" s="713"/>
      <c r="R1132" s="713"/>
      <c r="S1132" s="713"/>
      <c r="T1132" s="713"/>
      <c r="U1132" s="714"/>
    </row>
    <row r="1133" spans="1:21" s="709" customFormat="1" ht="22.5" customHeight="1">
      <c r="A1133" s="703">
        <v>1059</v>
      </c>
      <c r="B1133" s="686"/>
      <c r="C1133" s="704" t="s">
        <v>3040</v>
      </c>
      <c r="D1133" s="684" t="s">
        <v>199</v>
      </c>
      <c r="E1133" s="684">
        <v>1</v>
      </c>
      <c r="F1133" s="705" t="s">
        <v>199</v>
      </c>
      <c r="G1133" s="705">
        <v>24</v>
      </c>
      <c r="H1133" s="705">
        <v>22</v>
      </c>
      <c r="I1133" s="705"/>
      <c r="J1133" s="705"/>
      <c r="K1133" s="705"/>
      <c r="L1133" s="705">
        <v>5</v>
      </c>
      <c r="M1133" s="706">
        <v>800</v>
      </c>
      <c r="N1133" s="707">
        <f t="shared" si="19"/>
        <v>4000</v>
      </c>
      <c r="O1133" s="705">
        <v>5</v>
      </c>
      <c r="P1133" s="708"/>
      <c r="Q1133" s="708"/>
      <c r="R1133" s="708"/>
      <c r="S1133" s="708"/>
      <c r="T1133" s="708"/>
      <c r="U1133" s="657"/>
    </row>
    <row r="1134" spans="1:21" s="709" customFormat="1" ht="22.5" customHeight="1">
      <c r="A1134" s="703">
        <v>1060</v>
      </c>
      <c r="B1134" s="686"/>
      <c r="C1134" s="704" t="s">
        <v>3041</v>
      </c>
      <c r="D1134" s="684" t="s">
        <v>199</v>
      </c>
      <c r="E1134" s="684">
        <v>1</v>
      </c>
      <c r="F1134" s="705" t="s">
        <v>199</v>
      </c>
      <c r="G1134" s="705">
        <v>22</v>
      </c>
      <c r="H1134" s="705">
        <v>18</v>
      </c>
      <c r="I1134" s="705"/>
      <c r="J1134" s="705"/>
      <c r="K1134" s="705"/>
      <c r="L1134" s="705">
        <v>5</v>
      </c>
      <c r="M1134" s="706">
        <v>700</v>
      </c>
      <c r="N1134" s="707">
        <f t="shared" si="19"/>
        <v>3500</v>
      </c>
      <c r="O1134" s="705">
        <v>5</v>
      </c>
      <c r="P1134" s="708"/>
      <c r="Q1134" s="708"/>
      <c r="R1134" s="708"/>
      <c r="S1134" s="708"/>
      <c r="T1134" s="708"/>
      <c r="U1134" s="657"/>
    </row>
    <row r="1135" spans="1:21" s="709" customFormat="1" ht="22.5" customHeight="1">
      <c r="A1135" s="703">
        <v>1061</v>
      </c>
      <c r="B1135" s="686"/>
      <c r="C1135" s="704" t="s">
        <v>3042</v>
      </c>
      <c r="D1135" s="684" t="s">
        <v>199</v>
      </c>
      <c r="E1135" s="684">
        <v>1</v>
      </c>
      <c r="F1135" s="705" t="s">
        <v>199</v>
      </c>
      <c r="G1135" s="705">
        <v>20</v>
      </c>
      <c r="H1135" s="705">
        <v>20</v>
      </c>
      <c r="I1135" s="705"/>
      <c r="J1135" s="705"/>
      <c r="K1135" s="705"/>
      <c r="L1135" s="705">
        <v>30</v>
      </c>
      <c r="M1135" s="710">
        <v>3200</v>
      </c>
      <c r="N1135" s="707">
        <f t="shared" si="19"/>
        <v>96000</v>
      </c>
      <c r="O1135" s="705">
        <v>20</v>
      </c>
      <c r="P1135" s="708"/>
      <c r="Q1135" s="708">
        <v>10</v>
      </c>
      <c r="R1135" s="708"/>
      <c r="S1135" s="708"/>
      <c r="T1135" s="708"/>
      <c r="U1135" s="657"/>
    </row>
    <row r="1136" spans="1:21" s="709" customFormat="1" ht="22.5" customHeight="1">
      <c r="A1136" s="703">
        <v>1062</v>
      </c>
      <c r="B1136" s="686"/>
      <c r="C1136" s="704" t="s">
        <v>3043</v>
      </c>
      <c r="D1136" s="684" t="s">
        <v>199</v>
      </c>
      <c r="E1136" s="684">
        <v>1</v>
      </c>
      <c r="F1136" s="705" t="s">
        <v>199</v>
      </c>
      <c r="G1136" s="705">
        <v>22</v>
      </c>
      <c r="H1136" s="705">
        <v>20</v>
      </c>
      <c r="I1136" s="705"/>
      <c r="J1136" s="705"/>
      <c r="K1136" s="705"/>
      <c r="L1136" s="705">
        <v>6</v>
      </c>
      <c r="M1136" s="710">
        <v>3000</v>
      </c>
      <c r="N1136" s="707">
        <f t="shared" si="19"/>
        <v>18000</v>
      </c>
      <c r="O1136" s="705">
        <v>6</v>
      </c>
      <c r="P1136" s="708"/>
      <c r="Q1136" s="708"/>
      <c r="R1136" s="708"/>
      <c r="S1136" s="708"/>
      <c r="T1136" s="708"/>
      <c r="U1136" s="657"/>
    </row>
    <row r="1137" spans="1:21" s="709" customFormat="1" ht="22.5" customHeight="1">
      <c r="A1137" s="703">
        <v>1063</v>
      </c>
      <c r="B1137" s="686"/>
      <c r="C1137" s="704" t="s">
        <v>3044</v>
      </c>
      <c r="D1137" s="684" t="s">
        <v>199</v>
      </c>
      <c r="E1137" s="684">
        <v>1</v>
      </c>
      <c r="F1137" s="705" t="s">
        <v>199</v>
      </c>
      <c r="G1137" s="705"/>
      <c r="H1137" s="705"/>
      <c r="I1137" s="705"/>
      <c r="J1137" s="705"/>
      <c r="K1137" s="705"/>
      <c r="L1137" s="705">
        <v>4</v>
      </c>
      <c r="M1137" s="710">
        <v>5000</v>
      </c>
      <c r="N1137" s="707">
        <f t="shared" si="19"/>
        <v>20000</v>
      </c>
      <c r="O1137" s="705">
        <v>4</v>
      </c>
      <c r="P1137" s="708"/>
      <c r="Q1137" s="708"/>
      <c r="R1137" s="708"/>
      <c r="S1137" s="708"/>
      <c r="T1137" s="708"/>
      <c r="U1137" s="657"/>
    </row>
    <row r="1138" spans="1:21" s="709" customFormat="1" ht="22.5" customHeight="1">
      <c r="A1138" s="703">
        <v>1064</v>
      </c>
      <c r="B1138" s="686"/>
      <c r="C1138" s="704" t="s">
        <v>3045</v>
      </c>
      <c r="D1138" s="684" t="s">
        <v>199</v>
      </c>
      <c r="E1138" s="684">
        <v>1</v>
      </c>
      <c r="F1138" s="705" t="s">
        <v>199</v>
      </c>
      <c r="G1138" s="705"/>
      <c r="H1138" s="705"/>
      <c r="I1138" s="705"/>
      <c r="J1138" s="705"/>
      <c r="K1138" s="705"/>
      <c r="L1138" s="705">
        <v>4</v>
      </c>
      <c r="M1138" s="710">
        <v>5000</v>
      </c>
      <c r="N1138" s="707">
        <f t="shared" si="19"/>
        <v>20000</v>
      </c>
      <c r="O1138" s="705">
        <v>4</v>
      </c>
      <c r="P1138" s="708"/>
      <c r="Q1138" s="708"/>
      <c r="R1138" s="708"/>
      <c r="S1138" s="708"/>
      <c r="T1138" s="708"/>
      <c r="U1138" s="657"/>
    </row>
    <row r="1139" spans="1:21" s="709" customFormat="1" ht="22.5" customHeight="1">
      <c r="A1139" s="703">
        <v>1065</v>
      </c>
      <c r="B1139" s="686"/>
      <c r="C1139" s="704" t="s">
        <v>3046</v>
      </c>
      <c r="D1139" s="684" t="s">
        <v>199</v>
      </c>
      <c r="E1139" s="684">
        <v>1</v>
      </c>
      <c r="F1139" s="705" t="s">
        <v>199</v>
      </c>
      <c r="G1139" s="705">
        <v>9</v>
      </c>
      <c r="H1139" s="705">
        <v>10</v>
      </c>
      <c r="I1139" s="705"/>
      <c r="J1139" s="705"/>
      <c r="K1139" s="705"/>
      <c r="L1139" s="705">
        <v>10</v>
      </c>
      <c r="M1139" s="710">
        <v>5500</v>
      </c>
      <c r="N1139" s="707">
        <f t="shared" si="19"/>
        <v>55000</v>
      </c>
      <c r="O1139" s="705">
        <v>10</v>
      </c>
      <c r="P1139" s="708"/>
      <c r="Q1139" s="708"/>
      <c r="R1139" s="708"/>
      <c r="S1139" s="708"/>
      <c r="T1139" s="708"/>
      <c r="U1139" s="657"/>
    </row>
    <row r="1140" spans="1:21" s="709" customFormat="1" ht="22.5" customHeight="1">
      <c r="A1140" s="703">
        <v>1066</v>
      </c>
      <c r="B1140" s="686"/>
      <c r="C1140" s="704" t="s">
        <v>3047</v>
      </c>
      <c r="D1140" s="684" t="s">
        <v>199</v>
      </c>
      <c r="E1140" s="684">
        <v>1</v>
      </c>
      <c r="F1140" s="705" t="s">
        <v>199</v>
      </c>
      <c r="G1140" s="705"/>
      <c r="H1140" s="705"/>
      <c r="I1140" s="705"/>
      <c r="J1140" s="705"/>
      <c r="K1140" s="705"/>
      <c r="L1140" s="705">
        <v>10</v>
      </c>
      <c r="M1140" s="710">
        <v>3000</v>
      </c>
      <c r="N1140" s="707">
        <f t="shared" si="19"/>
        <v>30000</v>
      </c>
      <c r="O1140" s="705">
        <v>10</v>
      </c>
      <c r="P1140" s="708"/>
      <c r="Q1140" s="708"/>
      <c r="R1140" s="708"/>
      <c r="S1140" s="708"/>
      <c r="T1140" s="708"/>
      <c r="U1140" s="657"/>
    </row>
    <row r="1141" spans="1:21" s="709" customFormat="1" ht="22.5" customHeight="1">
      <c r="A1141" s="703">
        <v>1067</v>
      </c>
      <c r="B1141" s="686"/>
      <c r="C1141" s="704" t="s">
        <v>3048</v>
      </c>
      <c r="D1141" s="684" t="s">
        <v>199</v>
      </c>
      <c r="E1141" s="684">
        <v>1</v>
      </c>
      <c r="F1141" s="705" t="s">
        <v>199</v>
      </c>
      <c r="G1141" s="705">
        <v>4</v>
      </c>
      <c r="H1141" s="705">
        <v>8</v>
      </c>
      <c r="I1141" s="705"/>
      <c r="J1141" s="705"/>
      <c r="K1141" s="705"/>
      <c r="L1141" s="705">
        <v>4</v>
      </c>
      <c r="M1141" s="706">
        <v>150</v>
      </c>
      <c r="N1141" s="707">
        <f t="shared" si="19"/>
        <v>600</v>
      </c>
      <c r="O1141" s="705">
        <v>4</v>
      </c>
      <c r="P1141" s="708"/>
      <c r="Q1141" s="708"/>
      <c r="R1141" s="708"/>
      <c r="S1141" s="708"/>
      <c r="T1141" s="708"/>
      <c r="U1141" s="657"/>
    </row>
    <row r="1142" spans="1:21" s="709" customFormat="1" ht="22.5" customHeight="1">
      <c r="A1142" s="703">
        <v>1068</v>
      </c>
      <c r="B1142" s="686"/>
      <c r="C1142" s="704" t="s">
        <v>3049</v>
      </c>
      <c r="D1142" s="684" t="s">
        <v>199</v>
      </c>
      <c r="E1142" s="684">
        <v>1</v>
      </c>
      <c r="F1142" s="705" t="s">
        <v>199</v>
      </c>
      <c r="G1142" s="705">
        <v>3</v>
      </c>
      <c r="H1142" s="705">
        <v>9</v>
      </c>
      <c r="I1142" s="705"/>
      <c r="J1142" s="705"/>
      <c r="K1142" s="705"/>
      <c r="L1142" s="705">
        <v>8</v>
      </c>
      <c r="M1142" s="710">
        <v>3000</v>
      </c>
      <c r="N1142" s="707">
        <f t="shared" si="19"/>
        <v>24000</v>
      </c>
      <c r="O1142" s="705">
        <v>8</v>
      </c>
      <c r="P1142" s="708"/>
      <c r="Q1142" s="708"/>
      <c r="R1142" s="708"/>
      <c r="S1142" s="708"/>
      <c r="T1142" s="708"/>
      <c r="U1142" s="657"/>
    </row>
    <row r="1143" spans="1:21" s="709" customFormat="1" ht="22.5" customHeight="1">
      <c r="A1143" s="703">
        <v>1069</v>
      </c>
      <c r="B1143" s="686"/>
      <c r="C1143" s="704" t="s">
        <v>3050</v>
      </c>
      <c r="D1143" s="684" t="s">
        <v>199</v>
      </c>
      <c r="E1143" s="684">
        <v>1</v>
      </c>
      <c r="F1143" s="705" t="s">
        <v>199</v>
      </c>
      <c r="G1143" s="705">
        <v>0</v>
      </c>
      <c r="H1143" s="705">
        <v>10</v>
      </c>
      <c r="I1143" s="705"/>
      <c r="J1143" s="705"/>
      <c r="K1143" s="705"/>
      <c r="L1143" s="705">
        <v>8</v>
      </c>
      <c r="M1143" s="710">
        <v>3000</v>
      </c>
      <c r="N1143" s="707">
        <f t="shared" si="19"/>
        <v>24000</v>
      </c>
      <c r="O1143" s="705">
        <v>8</v>
      </c>
      <c r="P1143" s="708"/>
      <c r="Q1143" s="708"/>
      <c r="R1143" s="708"/>
      <c r="S1143" s="708"/>
      <c r="T1143" s="708"/>
      <c r="U1143" s="657"/>
    </row>
    <row r="1144" spans="1:21" s="709" customFormat="1" ht="22.5" customHeight="1">
      <c r="A1144" s="703">
        <v>1070</v>
      </c>
      <c r="B1144" s="686"/>
      <c r="C1144" s="704" t="s">
        <v>3051</v>
      </c>
      <c r="D1144" s="684" t="s">
        <v>199</v>
      </c>
      <c r="E1144" s="684">
        <v>1</v>
      </c>
      <c r="F1144" s="705" t="s">
        <v>199</v>
      </c>
      <c r="G1144" s="705">
        <v>0</v>
      </c>
      <c r="H1144" s="705">
        <v>8</v>
      </c>
      <c r="I1144" s="705"/>
      <c r="J1144" s="705"/>
      <c r="K1144" s="705"/>
      <c r="L1144" s="705">
        <v>4</v>
      </c>
      <c r="M1144" s="710">
        <v>2000</v>
      </c>
      <c r="N1144" s="707">
        <f t="shared" si="19"/>
        <v>8000</v>
      </c>
      <c r="O1144" s="705">
        <v>4</v>
      </c>
      <c r="P1144" s="708"/>
      <c r="Q1144" s="708"/>
      <c r="R1144" s="708"/>
      <c r="S1144" s="708"/>
      <c r="T1144" s="708"/>
      <c r="U1144" s="657"/>
    </row>
    <row r="1145" spans="1:21" s="709" customFormat="1" ht="22.5" customHeight="1">
      <c r="A1145" s="703">
        <v>1071</v>
      </c>
      <c r="B1145" s="686"/>
      <c r="C1145" s="704" t="s">
        <v>3052</v>
      </c>
      <c r="D1145" s="684" t="s">
        <v>199</v>
      </c>
      <c r="E1145" s="684">
        <v>1</v>
      </c>
      <c r="F1145" s="705" t="s">
        <v>199</v>
      </c>
      <c r="G1145" s="705">
        <v>17</v>
      </c>
      <c r="H1145" s="705">
        <v>10</v>
      </c>
      <c r="I1145" s="705"/>
      <c r="J1145" s="705"/>
      <c r="K1145" s="705"/>
      <c r="L1145" s="705">
        <v>60</v>
      </c>
      <c r="M1145" s="710">
        <v>2000</v>
      </c>
      <c r="N1145" s="707">
        <f t="shared" si="19"/>
        <v>120000</v>
      </c>
      <c r="O1145" s="705">
        <v>30</v>
      </c>
      <c r="P1145" s="708"/>
      <c r="Q1145" s="708">
        <v>30</v>
      </c>
      <c r="R1145" s="708"/>
      <c r="S1145" s="708"/>
      <c r="T1145" s="708"/>
      <c r="U1145" s="657"/>
    </row>
    <row r="1146" spans="1:21" s="709" customFormat="1" ht="22.5" customHeight="1">
      <c r="A1146" s="703">
        <v>1072</v>
      </c>
      <c r="B1146" s="686"/>
      <c r="C1146" s="745" t="s">
        <v>3053</v>
      </c>
      <c r="D1146" s="703" t="s">
        <v>199</v>
      </c>
      <c r="E1146" s="703">
        <v>1</v>
      </c>
      <c r="F1146" s="725" t="s">
        <v>199</v>
      </c>
      <c r="G1146" s="725">
        <v>10</v>
      </c>
      <c r="H1146" s="725">
        <v>10</v>
      </c>
      <c r="I1146" s="725"/>
      <c r="J1146" s="725"/>
      <c r="K1146" s="725"/>
      <c r="L1146" s="725">
        <v>20</v>
      </c>
      <c r="M1146" s="726">
        <v>2000</v>
      </c>
      <c r="N1146" s="707">
        <f t="shared" si="19"/>
        <v>40000</v>
      </c>
      <c r="O1146" s="725">
        <v>10</v>
      </c>
      <c r="P1146" s="708"/>
      <c r="Q1146" s="708">
        <v>10</v>
      </c>
      <c r="R1146" s="708"/>
      <c r="S1146" s="708"/>
      <c r="T1146" s="708"/>
      <c r="U1146" s="657"/>
    </row>
    <row r="1147" spans="1:21" s="709" customFormat="1" ht="22.5" customHeight="1">
      <c r="A1147" s="703">
        <v>1073</v>
      </c>
      <c r="B1147" s="686"/>
      <c r="C1147" s="758" t="s">
        <v>3054</v>
      </c>
      <c r="D1147" s="703" t="s">
        <v>199</v>
      </c>
      <c r="E1147" s="703">
        <v>1</v>
      </c>
      <c r="F1147" s="725" t="s">
        <v>199</v>
      </c>
      <c r="G1147" s="725">
        <v>25</v>
      </c>
      <c r="H1147" s="725">
        <v>35</v>
      </c>
      <c r="I1147" s="725"/>
      <c r="J1147" s="725"/>
      <c r="K1147" s="725"/>
      <c r="L1147" s="725">
        <v>60</v>
      </c>
      <c r="M1147" s="726">
        <v>2500</v>
      </c>
      <c r="N1147" s="707">
        <f t="shared" si="19"/>
        <v>150000</v>
      </c>
      <c r="O1147" s="725">
        <v>30</v>
      </c>
      <c r="P1147" s="708"/>
      <c r="Q1147" s="708">
        <v>30</v>
      </c>
      <c r="R1147" s="708"/>
      <c r="S1147" s="708"/>
      <c r="T1147" s="708"/>
      <c r="U1147" s="657"/>
    </row>
    <row r="1148" spans="1:21" s="709" customFormat="1" ht="22.5" customHeight="1">
      <c r="A1148" s="703">
        <v>1074</v>
      </c>
      <c r="B1148" s="686"/>
      <c r="C1148" s="704" t="s">
        <v>3055</v>
      </c>
      <c r="D1148" s="684" t="s">
        <v>199</v>
      </c>
      <c r="E1148" s="684">
        <v>1</v>
      </c>
      <c r="F1148" s="705" t="s">
        <v>199</v>
      </c>
      <c r="G1148" s="705">
        <v>25</v>
      </c>
      <c r="H1148" s="705">
        <v>20</v>
      </c>
      <c r="I1148" s="705"/>
      <c r="J1148" s="705"/>
      <c r="K1148" s="705"/>
      <c r="L1148" s="705">
        <v>20</v>
      </c>
      <c r="M1148" s="710">
        <v>1300</v>
      </c>
      <c r="N1148" s="707">
        <f t="shared" si="19"/>
        <v>26000</v>
      </c>
      <c r="O1148" s="705">
        <v>10</v>
      </c>
      <c r="P1148" s="708"/>
      <c r="Q1148" s="708">
        <v>10</v>
      </c>
      <c r="R1148" s="708"/>
      <c r="S1148" s="708"/>
      <c r="T1148" s="708"/>
      <c r="U1148" s="657"/>
    </row>
    <row r="1149" spans="1:21" s="709" customFormat="1" ht="22.5" customHeight="1">
      <c r="A1149" s="703">
        <v>1075</v>
      </c>
      <c r="B1149" s="686"/>
      <c r="C1149" s="704" t="s">
        <v>3056</v>
      </c>
      <c r="D1149" s="684" t="s">
        <v>199</v>
      </c>
      <c r="E1149" s="684">
        <v>1</v>
      </c>
      <c r="F1149" s="705" t="s">
        <v>199</v>
      </c>
      <c r="G1149" s="705">
        <v>7</v>
      </c>
      <c r="H1149" s="705">
        <v>10</v>
      </c>
      <c r="I1149" s="705"/>
      <c r="J1149" s="705"/>
      <c r="K1149" s="705"/>
      <c r="L1149" s="705">
        <v>4</v>
      </c>
      <c r="M1149" s="710">
        <v>4900</v>
      </c>
      <c r="N1149" s="707">
        <f t="shared" si="19"/>
        <v>19600</v>
      </c>
      <c r="O1149" s="705">
        <v>4</v>
      </c>
      <c r="P1149" s="708"/>
      <c r="Q1149" s="708"/>
      <c r="R1149" s="708"/>
      <c r="S1149" s="708"/>
      <c r="T1149" s="708"/>
      <c r="U1149" s="657"/>
    </row>
    <row r="1150" spans="1:21" s="709" customFormat="1" ht="22.5" customHeight="1">
      <c r="A1150" s="703">
        <v>1076</v>
      </c>
      <c r="B1150" s="686"/>
      <c r="C1150" s="704" t="s">
        <v>3057</v>
      </c>
      <c r="D1150" s="684" t="s">
        <v>199</v>
      </c>
      <c r="E1150" s="684">
        <v>1</v>
      </c>
      <c r="F1150" s="705" t="s">
        <v>199</v>
      </c>
      <c r="G1150" s="705">
        <v>0</v>
      </c>
      <c r="H1150" s="705">
        <v>10</v>
      </c>
      <c r="I1150" s="705"/>
      <c r="J1150" s="705"/>
      <c r="K1150" s="705"/>
      <c r="L1150" s="705">
        <v>4</v>
      </c>
      <c r="M1150" s="710">
        <v>4900</v>
      </c>
      <c r="N1150" s="707">
        <f t="shared" si="19"/>
        <v>19600</v>
      </c>
      <c r="O1150" s="705">
        <v>4</v>
      </c>
      <c r="P1150" s="708"/>
      <c r="Q1150" s="708"/>
      <c r="R1150" s="708"/>
      <c r="S1150" s="708"/>
      <c r="T1150" s="708"/>
      <c r="U1150" s="657"/>
    </row>
    <row r="1151" spans="1:21" s="709" customFormat="1" ht="22.5" customHeight="1">
      <c r="A1151" s="703">
        <v>1077</v>
      </c>
      <c r="B1151" s="686"/>
      <c r="C1151" s="704" t="s">
        <v>3058</v>
      </c>
      <c r="D1151" s="684" t="s">
        <v>199</v>
      </c>
      <c r="E1151" s="684">
        <v>1</v>
      </c>
      <c r="F1151" s="705" t="s">
        <v>199</v>
      </c>
      <c r="G1151" s="705">
        <v>5</v>
      </c>
      <c r="H1151" s="705">
        <v>5</v>
      </c>
      <c r="I1151" s="705"/>
      <c r="J1151" s="705"/>
      <c r="K1151" s="705"/>
      <c r="L1151" s="705">
        <v>6</v>
      </c>
      <c r="M1151" s="710">
        <v>2500</v>
      </c>
      <c r="N1151" s="707">
        <f t="shared" si="19"/>
        <v>15000</v>
      </c>
      <c r="O1151" s="705">
        <v>6</v>
      </c>
      <c r="P1151" s="708"/>
      <c r="Q1151" s="708"/>
      <c r="R1151" s="708"/>
      <c r="S1151" s="708"/>
      <c r="T1151" s="708"/>
      <c r="U1151" s="657"/>
    </row>
    <row r="1152" spans="1:21" s="709" customFormat="1" ht="22.5" customHeight="1">
      <c r="A1152" s="703">
        <v>1078</v>
      </c>
      <c r="B1152" s="686"/>
      <c r="C1152" s="704" t="s">
        <v>3059</v>
      </c>
      <c r="D1152" s="684" t="s">
        <v>199</v>
      </c>
      <c r="E1152" s="684">
        <v>1</v>
      </c>
      <c r="F1152" s="705" t="s">
        <v>199</v>
      </c>
      <c r="G1152" s="705">
        <v>30</v>
      </c>
      <c r="H1152" s="705">
        <v>20</v>
      </c>
      <c r="I1152" s="705"/>
      <c r="J1152" s="705"/>
      <c r="K1152" s="705"/>
      <c r="L1152" s="705">
        <v>10</v>
      </c>
      <c r="M1152" s="710">
        <v>3000</v>
      </c>
      <c r="N1152" s="707">
        <f t="shared" si="19"/>
        <v>30000</v>
      </c>
      <c r="O1152" s="705">
        <v>10</v>
      </c>
      <c r="P1152" s="708"/>
      <c r="Q1152" s="708"/>
      <c r="R1152" s="708"/>
      <c r="S1152" s="708"/>
      <c r="T1152" s="708"/>
      <c r="U1152" s="657"/>
    </row>
    <row r="1153" spans="1:21" s="709" customFormat="1" ht="22.5" customHeight="1">
      <c r="A1153" s="703">
        <v>1079</v>
      </c>
      <c r="B1153" s="759"/>
      <c r="C1153" s="704" t="s">
        <v>3060</v>
      </c>
      <c r="D1153" s="684" t="s">
        <v>199</v>
      </c>
      <c r="E1153" s="684">
        <v>1</v>
      </c>
      <c r="F1153" s="705" t="s">
        <v>199</v>
      </c>
      <c r="G1153" s="760"/>
      <c r="H1153" s="760"/>
      <c r="I1153" s="761"/>
      <c r="J1153" s="761"/>
      <c r="K1153" s="761"/>
      <c r="L1153" s="760">
        <v>50</v>
      </c>
      <c r="M1153" s="762">
        <v>3000</v>
      </c>
      <c r="N1153" s="707">
        <f t="shared" si="19"/>
        <v>150000</v>
      </c>
      <c r="O1153" s="760">
        <v>30</v>
      </c>
      <c r="P1153" s="708"/>
      <c r="Q1153" s="708">
        <v>20</v>
      </c>
      <c r="R1153" s="708"/>
      <c r="S1153" s="708"/>
      <c r="T1153" s="708"/>
      <c r="U1153" s="657"/>
    </row>
    <row r="1154" spans="1:21" s="709" customFormat="1" ht="22.5" customHeight="1">
      <c r="A1154" s="703">
        <v>1080</v>
      </c>
      <c r="B1154" s="759"/>
      <c r="C1154" s="761" t="s">
        <v>3061</v>
      </c>
      <c r="D1154" s="763" t="s">
        <v>199</v>
      </c>
      <c r="E1154" s="763">
        <v>1</v>
      </c>
      <c r="F1154" s="763" t="s">
        <v>199</v>
      </c>
      <c r="G1154" s="760">
        <v>20</v>
      </c>
      <c r="H1154" s="760">
        <v>30</v>
      </c>
      <c r="I1154" s="761"/>
      <c r="J1154" s="761"/>
      <c r="K1154" s="761"/>
      <c r="L1154" s="760">
        <v>50</v>
      </c>
      <c r="M1154" s="762">
        <v>3000</v>
      </c>
      <c r="N1154" s="707">
        <f t="shared" si="19"/>
        <v>150000</v>
      </c>
      <c r="O1154" s="760">
        <v>30</v>
      </c>
      <c r="P1154" s="708"/>
      <c r="Q1154" s="708">
        <v>20</v>
      </c>
      <c r="R1154" s="708"/>
      <c r="S1154" s="708"/>
      <c r="T1154" s="708"/>
      <c r="U1154" s="657"/>
    </row>
    <row r="1155" spans="1:21" s="709" customFormat="1" ht="22.5" customHeight="1">
      <c r="A1155" s="703">
        <v>1081</v>
      </c>
      <c r="B1155" s="686"/>
      <c r="C1155" s="704" t="s">
        <v>3062</v>
      </c>
      <c r="D1155" s="684" t="s">
        <v>199</v>
      </c>
      <c r="E1155" s="684">
        <v>1</v>
      </c>
      <c r="F1155" s="705" t="s">
        <v>199</v>
      </c>
      <c r="G1155" s="705">
        <v>5</v>
      </c>
      <c r="H1155" s="705">
        <v>3</v>
      </c>
      <c r="I1155" s="705"/>
      <c r="J1155" s="705"/>
      <c r="K1155" s="705"/>
      <c r="L1155" s="705">
        <v>4</v>
      </c>
      <c r="M1155" s="710">
        <v>2500</v>
      </c>
      <c r="N1155" s="707">
        <f t="shared" si="19"/>
        <v>10000</v>
      </c>
      <c r="O1155" s="705">
        <v>4</v>
      </c>
      <c r="P1155" s="708"/>
      <c r="Q1155" s="708"/>
      <c r="R1155" s="708"/>
      <c r="S1155" s="708"/>
      <c r="T1155" s="708"/>
      <c r="U1155" s="657"/>
    </row>
    <row r="1156" spans="1:21" s="709" customFormat="1" ht="22.5" customHeight="1">
      <c r="A1156" s="703">
        <v>1082</v>
      </c>
      <c r="B1156" s="686"/>
      <c r="C1156" s="704" t="s">
        <v>3063</v>
      </c>
      <c r="D1156" s="684" t="s">
        <v>199</v>
      </c>
      <c r="E1156" s="684">
        <v>1</v>
      </c>
      <c r="F1156" s="705" t="s">
        <v>199</v>
      </c>
      <c r="G1156" s="705">
        <v>20</v>
      </c>
      <c r="H1156" s="705">
        <v>25</v>
      </c>
      <c r="I1156" s="705"/>
      <c r="J1156" s="705"/>
      <c r="K1156" s="705"/>
      <c r="L1156" s="705">
        <v>20</v>
      </c>
      <c r="M1156" s="710">
        <v>1300</v>
      </c>
      <c r="N1156" s="707">
        <f t="shared" si="19"/>
        <v>26000</v>
      </c>
      <c r="O1156" s="705">
        <v>10</v>
      </c>
      <c r="P1156" s="708"/>
      <c r="Q1156" s="708">
        <v>10</v>
      </c>
      <c r="R1156" s="708"/>
      <c r="S1156" s="708"/>
      <c r="T1156" s="708"/>
      <c r="U1156" s="657"/>
    </row>
    <row r="1157" spans="1:21" s="709" customFormat="1" ht="22.5" customHeight="1">
      <c r="A1157" s="703">
        <v>1083</v>
      </c>
      <c r="B1157" s="686"/>
      <c r="C1157" s="704" t="s">
        <v>3064</v>
      </c>
      <c r="D1157" s="684" t="s">
        <v>199</v>
      </c>
      <c r="E1157" s="684">
        <v>1</v>
      </c>
      <c r="F1157" s="684" t="s">
        <v>199</v>
      </c>
      <c r="G1157" s="705">
        <v>12</v>
      </c>
      <c r="H1157" s="705">
        <v>12</v>
      </c>
      <c r="I1157" s="705"/>
      <c r="J1157" s="705"/>
      <c r="K1157" s="705"/>
      <c r="L1157" s="705">
        <v>10</v>
      </c>
      <c r="M1157" s="764">
        <v>4720</v>
      </c>
      <c r="N1157" s="707">
        <f t="shared" si="19"/>
        <v>47200</v>
      </c>
      <c r="O1157" s="705">
        <v>10</v>
      </c>
      <c r="P1157" s="708"/>
      <c r="Q1157" s="708"/>
      <c r="R1157" s="708"/>
      <c r="S1157" s="708"/>
      <c r="T1157" s="708"/>
      <c r="U1157" s="657"/>
    </row>
    <row r="1158" spans="1:21" s="709" customFormat="1" ht="22.5" customHeight="1">
      <c r="A1158" s="703">
        <v>1084</v>
      </c>
      <c r="B1158" s="686"/>
      <c r="C1158" s="704" t="s">
        <v>3065</v>
      </c>
      <c r="D1158" s="705" t="s">
        <v>199</v>
      </c>
      <c r="E1158" s="705">
        <v>1</v>
      </c>
      <c r="F1158" s="705" t="s">
        <v>199</v>
      </c>
      <c r="G1158" s="705">
        <v>1</v>
      </c>
      <c r="H1158" s="705">
        <v>0</v>
      </c>
      <c r="I1158" s="705"/>
      <c r="J1158" s="705"/>
      <c r="K1158" s="705"/>
      <c r="L1158" s="705">
        <v>1</v>
      </c>
      <c r="M1158" s="710">
        <v>85100</v>
      </c>
      <c r="N1158" s="707">
        <f t="shared" si="19"/>
        <v>85100</v>
      </c>
      <c r="O1158" s="705">
        <v>1</v>
      </c>
      <c r="P1158" s="708"/>
      <c r="Q1158" s="708"/>
      <c r="R1158" s="708"/>
      <c r="S1158" s="708"/>
      <c r="T1158" s="708"/>
      <c r="U1158" s="657"/>
    </row>
    <row r="1159" spans="1:21" s="709" customFormat="1" ht="22.5" customHeight="1">
      <c r="A1159" s="703">
        <v>1085</v>
      </c>
      <c r="B1159" s="686"/>
      <c r="C1159" s="704" t="s">
        <v>3066</v>
      </c>
      <c r="D1159" s="684" t="s">
        <v>199</v>
      </c>
      <c r="E1159" s="684">
        <v>1</v>
      </c>
      <c r="F1159" s="684" t="s">
        <v>199</v>
      </c>
      <c r="G1159" s="705">
        <v>10</v>
      </c>
      <c r="H1159" s="705">
        <v>14</v>
      </c>
      <c r="I1159" s="705"/>
      <c r="J1159" s="705"/>
      <c r="K1159" s="705"/>
      <c r="L1159" s="705">
        <v>6</v>
      </c>
      <c r="M1159" s="764">
        <v>5020</v>
      </c>
      <c r="N1159" s="707">
        <f t="shared" si="19"/>
        <v>30120</v>
      </c>
      <c r="O1159" s="705">
        <v>6</v>
      </c>
      <c r="P1159" s="708"/>
      <c r="Q1159" s="708"/>
      <c r="R1159" s="708"/>
      <c r="S1159" s="708"/>
      <c r="T1159" s="708"/>
      <c r="U1159" s="657"/>
    </row>
    <row r="1160" spans="1:21" s="709" customFormat="1" ht="22.5" customHeight="1">
      <c r="A1160" s="703">
        <v>1086</v>
      </c>
      <c r="B1160" s="686"/>
      <c r="C1160" s="704" t="s">
        <v>3067</v>
      </c>
      <c r="D1160" s="684" t="s">
        <v>199</v>
      </c>
      <c r="E1160" s="684">
        <v>1</v>
      </c>
      <c r="F1160" s="705" t="s">
        <v>199</v>
      </c>
      <c r="G1160" s="705">
        <v>5</v>
      </c>
      <c r="H1160" s="705">
        <v>5</v>
      </c>
      <c r="I1160" s="705"/>
      <c r="J1160" s="705"/>
      <c r="K1160" s="705"/>
      <c r="L1160" s="705">
        <v>2</v>
      </c>
      <c r="M1160" s="706">
        <v>200</v>
      </c>
      <c r="N1160" s="707">
        <f t="shared" si="19"/>
        <v>400</v>
      </c>
      <c r="O1160" s="705">
        <v>2</v>
      </c>
      <c r="P1160" s="708"/>
      <c r="Q1160" s="708"/>
      <c r="R1160" s="708"/>
      <c r="S1160" s="708"/>
      <c r="T1160" s="708"/>
      <c r="U1160" s="657"/>
    </row>
    <row r="1161" spans="1:21" s="709" customFormat="1" ht="22.5" customHeight="1">
      <c r="A1161" s="703">
        <v>1087</v>
      </c>
      <c r="B1161" s="686"/>
      <c r="C1161" s="704" t="s">
        <v>3068</v>
      </c>
      <c r="D1161" s="684" t="s">
        <v>199</v>
      </c>
      <c r="E1161" s="684">
        <v>1</v>
      </c>
      <c r="F1161" s="705" t="s">
        <v>199</v>
      </c>
      <c r="G1161" s="705">
        <v>10</v>
      </c>
      <c r="H1161" s="705">
        <v>5</v>
      </c>
      <c r="I1161" s="705"/>
      <c r="J1161" s="705"/>
      <c r="K1161" s="705"/>
      <c r="L1161" s="705">
        <v>2</v>
      </c>
      <c r="M1161" s="706">
        <v>300</v>
      </c>
      <c r="N1161" s="707">
        <f t="shared" si="19"/>
        <v>600</v>
      </c>
      <c r="O1161" s="705">
        <v>2</v>
      </c>
      <c r="P1161" s="708"/>
      <c r="Q1161" s="708"/>
      <c r="R1161" s="708"/>
      <c r="S1161" s="708"/>
      <c r="T1161" s="708"/>
      <c r="U1161" s="657"/>
    </row>
    <row r="1162" spans="1:21" s="709" customFormat="1" ht="22.5" customHeight="1">
      <c r="A1162" s="703">
        <v>1088</v>
      </c>
      <c r="B1162" s="686"/>
      <c r="C1162" s="704" t="s">
        <v>3069</v>
      </c>
      <c r="D1162" s="684" t="s">
        <v>199</v>
      </c>
      <c r="E1162" s="684">
        <v>1</v>
      </c>
      <c r="F1162" s="705" t="s">
        <v>199</v>
      </c>
      <c r="G1162" s="705">
        <v>10</v>
      </c>
      <c r="H1162" s="705">
        <v>15</v>
      </c>
      <c r="I1162" s="705"/>
      <c r="J1162" s="705"/>
      <c r="K1162" s="705"/>
      <c r="L1162" s="705">
        <v>6</v>
      </c>
      <c r="M1162" s="706">
        <v>400</v>
      </c>
      <c r="N1162" s="707">
        <f t="shared" si="19"/>
        <v>2400</v>
      </c>
      <c r="O1162" s="705">
        <v>6</v>
      </c>
      <c r="P1162" s="708"/>
      <c r="Q1162" s="708"/>
      <c r="R1162" s="708"/>
      <c r="S1162" s="708"/>
      <c r="T1162" s="708"/>
      <c r="U1162" s="657"/>
    </row>
    <row r="1163" spans="1:21" s="709" customFormat="1" ht="22.5" customHeight="1">
      <c r="A1163" s="703">
        <v>1089</v>
      </c>
      <c r="B1163" s="686"/>
      <c r="C1163" s="704" t="s">
        <v>3070</v>
      </c>
      <c r="D1163" s="684" t="s">
        <v>199</v>
      </c>
      <c r="E1163" s="684">
        <v>1</v>
      </c>
      <c r="F1163" s="705" t="s">
        <v>199</v>
      </c>
      <c r="G1163" s="705">
        <v>10</v>
      </c>
      <c r="H1163" s="705">
        <v>8</v>
      </c>
      <c r="I1163" s="705"/>
      <c r="J1163" s="705"/>
      <c r="K1163" s="705"/>
      <c r="L1163" s="705">
        <v>3</v>
      </c>
      <c r="M1163" s="710">
        <v>4000</v>
      </c>
      <c r="N1163" s="707">
        <f t="shared" si="19"/>
        <v>12000</v>
      </c>
      <c r="O1163" s="705">
        <v>3</v>
      </c>
      <c r="P1163" s="708"/>
      <c r="Q1163" s="708"/>
      <c r="R1163" s="708"/>
      <c r="S1163" s="708"/>
      <c r="T1163" s="708"/>
      <c r="U1163" s="657"/>
    </row>
    <row r="1164" spans="1:21" s="709" customFormat="1" ht="22.5" customHeight="1">
      <c r="A1164" s="703">
        <v>1090</v>
      </c>
      <c r="B1164" s="686"/>
      <c r="C1164" s="704" t="s">
        <v>3071</v>
      </c>
      <c r="D1164" s="684" t="s">
        <v>199</v>
      </c>
      <c r="E1164" s="684">
        <v>1</v>
      </c>
      <c r="F1164" s="705" t="s">
        <v>199</v>
      </c>
      <c r="G1164" s="705"/>
      <c r="H1164" s="705"/>
      <c r="I1164" s="705"/>
      <c r="J1164" s="705"/>
      <c r="K1164" s="705"/>
      <c r="L1164" s="705">
        <v>6</v>
      </c>
      <c r="M1164" s="710">
        <v>3000</v>
      </c>
      <c r="N1164" s="707">
        <f t="shared" si="19"/>
        <v>18000</v>
      </c>
      <c r="O1164" s="705">
        <v>6</v>
      </c>
      <c r="P1164" s="708"/>
      <c r="Q1164" s="708"/>
      <c r="R1164" s="708"/>
      <c r="S1164" s="708"/>
      <c r="T1164" s="708"/>
      <c r="U1164" s="657"/>
    </row>
    <row r="1165" spans="1:21" s="709" customFormat="1" ht="22.5" customHeight="1">
      <c r="A1165" s="703">
        <v>1091</v>
      </c>
      <c r="B1165" s="686"/>
      <c r="C1165" s="704" t="s">
        <v>3072</v>
      </c>
      <c r="D1165" s="684" t="s">
        <v>199</v>
      </c>
      <c r="E1165" s="684">
        <v>1</v>
      </c>
      <c r="F1165" s="705" t="s">
        <v>199</v>
      </c>
      <c r="G1165" s="705"/>
      <c r="H1165" s="705"/>
      <c r="I1165" s="705"/>
      <c r="J1165" s="705"/>
      <c r="K1165" s="705"/>
      <c r="L1165" s="705">
        <v>20</v>
      </c>
      <c r="M1165" s="710">
        <v>1600</v>
      </c>
      <c r="N1165" s="707">
        <f t="shared" si="19"/>
        <v>32000</v>
      </c>
      <c r="O1165" s="705">
        <v>10</v>
      </c>
      <c r="P1165" s="708"/>
      <c r="Q1165" s="708">
        <v>10</v>
      </c>
      <c r="R1165" s="708"/>
      <c r="S1165" s="708"/>
      <c r="T1165" s="708"/>
      <c r="U1165" s="657"/>
    </row>
    <row r="1166" spans="1:21" s="709" customFormat="1" ht="22.5" customHeight="1">
      <c r="A1166" s="703">
        <v>1092</v>
      </c>
      <c r="B1166" s="686"/>
      <c r="C1166" s="704" t="s">
        <v>3073</v>
      </c>
      <c r="D1166" s="684" t="s">
        <v>199</v>
      </c>
      <c r="E1166" s="684">
        <v>1</v>
      </c>
      <c r="F1166" s="705" t="s">
        <v>199</v>
      </c>
      <c r="G1166" s="705"/>
      <c r="H1166" s="705"/>
      <c r="I1166" s="705"/>
      <c r="J1166" s="705"/>
      <c r="K1166" s="705"/>
      <c r="L1166" s="705">
        <v>10</v>
      </c>
      <c r="M1166" s="710">
        <v>1600</v>
      </c>
      <c r="N1166" s="707">
        <f t="shared" si="19"/>
        <v>16000</v>
      </c>
      <c r="O1166" s="705">
        <v>10</v>
      </c>
      <c r="P1166" s="708"/>
      <c r="Q1166" s="708"/>
      <c r="R1166" s="708"/>
      <c r="S1166" s="708"/>
      <c r="T1166" s="708"/>
      <c r="U1166" s="657"/>
    </row>
    <row r="1167" spans="1:21" s="709" customFormat="1" ht="22.5" customHeight="1">
      <c r="A1167" s="703">
        <v>1093</v>
      </c>
      <c r="B1167" s="686"/>
      <c r="C1167" s="704" t="s">
        <v>3074</v>
      </c>
      <c r="D1167" s="684" t="s">
        <v>199</v>
      </c>
      <c r="E1167" s="684">
        <v>1</v>
      </c>
      <c r="F1167" s="705" t="s">
        <v>199</v>
      </c>
      <c r="G1167" s="705"/>
      <c r="H1167" s="705"/>
      <c r="I1167" s="705"/>
      <c r="J1167" s="705"/>
      <c r="K1167" s="705"/>
      <c r="L1167" s="705">
        <v>10</v>
      </c>
      <c r="M1167" s="710">
        <v>1600</v>
      </c>
      <c r="N1167" s="707">
        <f t="shared" si="19"/>
        <v>16000</v>
      </c>
      <c r="O1167" s="705">
        <v>10</v>
      </c>
      <c r="P1167" s="708"/>
      <c r="Q1167" s="708"/>
      <c r="R1167" s="708"/>
      <c r="S1167" s="708"/>
      <c r="T1167" s="708"/>
      <c r="U1167" s="657"/>
    </row>
    <row r="1168" spans="1:21" s="709" customFormat="1" ht="22.5" customHeight="1">
      <c r="A1168" s="703">
        <v>1094</v>
      </c>
      <c r="B1168" s="686"/>
      <c r="C1168" s="704" t="s">
        <v>3075</v>
      </c>
      <c r="D1168" s="684" t="s">
        <v>100</v>
      </c>
      <c r="E1168" s="684">
        <v>1</v>
      </c>
      <c r="F1168" s="684" t="s">
        <v>100</v>
      </c>
      <c r="G1168" s="705"/>
      <c r="H1168" s="705"/>
      <c r="I1168" s="705"/>
      <c r="J1168" s="705"/>
      <c r="K1168" s="705"/>
      <c r="L1168" s="705">
        <v>40</v>
      </c>
      <c r="M1168" s="706">
        <v>800</v>
      </c>
      <c r="N1168" s="707">
        <f t="shared" si="19"/>
        <v>32000</v>
      </c>
      <c r="O1168" s="705">
        <v>20</v>
      </c>
      <c r="P1168" s="708"/>
      <c r="Q1168" s="708">
        <v>20</v>
      </c>
      <c r="R1168" s="708"/>
      <c r="S1168" s="708"/>
      <c r="T1168" s="708"/>
      <c r="U1168" s="657"/>
    </row>
    <row r="1169" spans="1:21" s="709" customFormat="1" ht="22.5" customHeight="1">
      <c r="A1169" s="703">
        <v>1095</v>
      </c>
      <c r="B1169" s="686"/>
      <c r="C1169" s="704" t="s">
        <v>3994</v>
      </c>
      <c r="D1169" s="684" t="s">
        <v>100</v>
      </c>
      <c r="E1169" s="684">
        <v>1</v>
      </c>
      <c r="F1169" s="684" t="s">
        <v>100</v>
      </c>
      <c r="G1169" s="705"/>
      <c r="H1169" s="705"/>
      <c r="I1169" s="705"/>
      <c r="J1169" s="705"/>
      <c r="K1169" s="705"/>
      <c r="L1169" s="705">
        <v>40</v>
      </c>
      <c r="M1169" s="706">
        <v>800</v>
      </c>
      <c r="N1169" s="707">
        <f t="shared" si="19"/>
        <v>32000</v>
      </c>
      <c r="O1169" s="705">
        <v>20</v>
      </c>
      <c r="P1169" s="708"/>
      <c r="Q1169" s="708">
        <v>20</v>
      </c>
      <c r="R1169" s="708"/>
      <c r="S1169" s="708"/>
      <c r="T1169" s="708"/>
      <c r="U1169" s="657"/>
    </row>
    <row r="1170" spans="1:21" s="709" customFormat="1" ht="22.5" customHeight="1">
      <c r="A1170" s="703">
        <v>1096</v>
      </c>
      <c r="B1170" s="686"/>
      <c r="C1170" s="704" t="s">
        <v>3076</v>
      </c>
      <c r="D1170" s="684" t="s">
        <v>199</v>
      </c>
      <c r="E1170" s="684">
        <v>1</v>
      </c>
      <c r="F1170" s="684" t="s">
        <v>199</v>
      </c>
      <c r="G1170" s="705"/>
      <c r="H1170" s="705"/>
      <c r="I1170" s="705"/>
      <c r="J1170" s="705"/>
      <c r="K1170" s="705"/>
      <c r="L1170" s="705">
        <v>2</v>
      </c>
      <c r="M1170" s="706">
        <v>400</v>
      </c>
      <c r="N1170" s="707">
        <f t="shared" si="19"/>
        <v>800</v>
      </c>
      <c r="O1170" s="705">
        <v>2</v>
      </c>
      <c r="P1170" s="708"/>
      <c r="Q1170" s="708"/>
      <c r="R1170" s="708"/>
      <c r="S1170" s="708"/>
      <c r="T1170" s="708"/>
      <c r="U1170" s="657"/>
    </row>
    <row r="1171" spans="1:21" s="709" customFormat="1" ht="22.5" customHeight="1">
      <c r="A1171" s="703">
        <v>1097</v>
      </c>
      <c r="B1171" s="686"/>
      <c r="C1171" s="704" t="s">
        <v>3077</v>
      </c>
      <c r="D1171" s="684" t="s">
        <v>807</v>
      </c>
      <c r="E1171" s="684">
        <v>1</v>
      </c>
      <c r="F1171" s="684" t="s">
        <v>807</v>
      </c>
      <c r="G1171" s="705"/>
      <c r="H1171" s="705"/>
      <c r="I1171" s="705"/>
      <c r="J1171" s="705"/>
      <c r="K1171" s="705"/>
      <c r="L1171" s="705">
        <v>1</v>
      </c>
      <c r="M1171" s="710">
        <v>70000</v>
      </c>
      <c r="N1171" s="707">
        <f t="shared" si="19"/>
        <v>70000</v>
      </c>
      <c r="O1171" s="705">
        <v>1</v>
      </c>
      <c r="P1171" s="708"/>
      <c r="Q1171" s="708"/>
      <c r="R1171" s="708"/>
      <c r="S1171" s="708"/>
      <c r="T1171" s="708"/>
      <c r="U1171" s="657"/>
    </row>
    <row r="1172" spans="1:21" s="709" customFormat="1" ht="22.5" customHeight="1">
      <c r="A1172" s="703">
        <v>1098</v>
      </c>
      <c r="B1172" s="686"/>
      <c r="C1172" s="704" t="s">
        <v>3078</v>
      </c>
      <c r="D1172" s="684" t="s">
        <v>34</v>
      </c>
      <c r="E1172" s="684">
        <v>1</v>
      </c>
      <c r="F1172" s="684" t="s">
        <v>34</v>
      </c>
      <c r="G1172" s="705"/>
      <c r="H1172" s="705"/>
      <c r="I1172" s="705"/>
      <c r="J1172" s="705"/>
      <c r="K1172" s="705"/>
      <c r="L1172" s="765">
        <v>1</v>
      </c>
      <c r="M1172" s="710">
        <v>20000</v>
      </c>
      <c r="N1172" s="707">
        <f t="shared" si="19"/>
        <v>20000</v>
      </c>
      <c r="O1172" s="765">
        <v>1</v>
      </c>
      <c r="P1172" s="708"/>
      <c r="Q1172" s="708"/>
      <c r="R1172" s="708"/>
      <c r="S1172" s="708"/>
      <c r="T1172" s="708"/>
      <c r="U1172" s="657"/>
    </row>
    <row r="1173" spans="1:21" s="709" customFormat="1" ht="22.5" customHeight="1">
      <c r="A1173" s="703">
        <v>1099</v>
      </c>
      <c r="B1173" s="686"/>
      <c r="C1173" s="704" t="s">
        <v>3995</v>
      </c>
      <c r="D1173" s="684" t="s">
        <v>199</v>
      </c>
      <c r="E1173" s="684">
        <v>1</v>
      </c>
      <c r="F1173" s="684" t="s">
        <v>199</v>
      </c>
      <c r="G1173" s="705"/>
      <c r="H1173" s="705"/>
      <c r="I1173" s="705"/>
      <c r="J1173" s="705"/>
      <c r="K1173" s="705"/>
      <c r="L1173" s="765">
        <v>2</v>
      </c>
      <c r="M1173" s="766">
        <v>1000</v>
      </c>
      <c r="N1173" s="767">
        <f t="shared" si="19"/>
        <v>2000</v>
      </c>
      <c r="O1173" s="768">
        <v>2</v>
      </c>
      <c r="P1173" s="708"/>
      <c r="Q1173" s="708"/>
      <c r="R1173" s="708"/>
      <c r="S1173" s="708"/>
      <c r="T1173" s="708"/>
      <c r="U1173" s="657"/>
    </row>
    <row r="1174" spans="1:21" s="702" customFormat="1" ht="22.5" customHeight="1">
      <c r="A1174" s="703"/>
      <c r="B1174" s="696"/>
      <c r="C1174" s="711"/>
      <c r="D1174" s="696"/>
      <c r="E1174" s="696"/>
      <c r="F1174" s="696"/>
      <c r="G1174" s="696"/>
      <c r="H1174" s="696"/>
      <c r="I1174" s="696"/>
      <c r="J1174" s="696"/>
      <c r="K1174" s="696"/>
      <c r="L1174" s="696"/>
      <c r="M1174" s="696"/>
      <c r="N1174" s="769">
        <f>SUM(N581:N1173)</f>
        <v>35000000</v>
      </c>
      <c r="O1174" s="713"/>
      <c r="P1174" s="713"/>
      <c r="Q1174" s="713"/>
      <c r="R1174" s="713"/>
      <c r="S1174" s="713"/>
      <c r="T1174" s="713"/>
      <c r="U1174" s="714"/>
    </row>
  </sheetData>
  <mergeCells count="10"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39370078740157483" right="0.23622047244094491" top="0.43307086614173229" bottom="0.39370078740157483" header="0" footer="0"/>
  <pageSetup paperSize="9" scale="70" firstPageNumber="32" orientation="landscape" useFirstPageNumber="1" r:id="rId1"/>
  <headerFooter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U184"/>
  <sheetViews>
    <sheetView topLeftCell="A94" zoomScale="80" zoomScaleNormal="80" workbookViewId="0">
      <selection activeCell="N15" sqref="N15"/>
    </sheetView>
  </sheetViews>
  <sheetFormatPr defaultColWidth="14.375" defaultRowHeight="22.5" customHeight="1"/>
  <cols>
    <col min="1" max="1" width="5" style="928" customWidth="1"/>
    <col min="2" max="2" width="6.25" style="928" customWidth="1"/>
    <col min="3" max="3" width="47.5" style="928" customWidth="1"/>
    <col min="4" max="4" width="6.125" style="928" customWidth="1"/>
    <col min="5" max="6" width="4.625" style="928" customWidth="1"/>
    <col min="7" max="9" width="6.25" style="928" customWidth="1"/>
    <col min="10" max="11" width="7.375" style="928" customWidth="1"/>
    <col min="12" max="12" width="8.125" style="928" customWidth="1"/>
    <col min="13" max="13" width="10.875" style="928" customWidth="1"/>
    <col min="14" max="14" width="11.5" style="928" customWidth="1"/>
    <col min="15" max="16" width="8.375" style="928" customWidth="1"/>
    <col min="17" max="17" width="8.5" style="928" customWidth="1"/>
    <col min="18" max="18" width="8.625" style="928" customWidth="1"/>
    <col min="19" max="19" width="6.125" style="928" customWidth="1"/>
    <col min="20" max="20" width="9.625" style="928" customWidth="1"/>
    <col min="21" max="16384" width="14.375" style="928"/>
  </cols>
  <sheetData>
    <row r="1" spans="1:20" ht="22.5" customHeight="1">
      <c r="A1" s="1570" t="s">
        <v>988</v>
      </c>
      <c r="B1" s="1571"/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1"/>
      <c r="O1" s="1571"/>
      <c r="P1" s="1571"/>
      <c r="Q1" s="1571"/>
      <c r="R1" s="1571"/>
      <c r="S1" s="1571"/>
      <c r="T1" s="1571"/>
    </row>
    <row r="2" spans="1:20" ht="22.5" customHeight="1">
      <c r="A2" s="1570" t="s">
        <v>3963</v>
      </c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</row>
    <row r="3" spans="1:20" ht="22.5" customHeight="1">
      <c r="A3" s="1572" t="s">
        <v>989</v>
      </c>
      <c r="B3" s="1573"/>
      <c r="C3" s="1573"/>
      <c r="D3" s="1573"/>
      <c r="E3" s="1573"/>
      <c r="F3" s="1573"/>
      <c r="G3" s="1573"/>
      <c r="H3" s="1573"/>
      <c r="I3" s="1573"/>
      <c r="J3" s="1573"/>
      <c r="K3" s="1573"/>
      <c r="L3" s="1573"/>
      <c r="M3" s="1573"/>
      <c r="N3" s="1573"/>
      <c r="O3" s="1573"/>
      <c r="P3" s="1573"/>
      <c r="Q3" s="1573"/>
      <c r="R3" s="1573"/>
      <c r="S3" s="1573"/>
      <c r="T3" s="1573"/>
    </row>
    <row r="4" spans="1:20" ht="22.5" customHeight="1">
      <c r="A4" s="1574" t="s">
        <v>0</v>
      </c>
      <c r="B4" s="659"/>
      <c r="C4" s="1577" t="s">
        <v>1</v>
      </c>
      <c r="D4" s="1574" t="s">
        <v>2</v>
      </c>
      <c r="E4" s="1574" t="s">
        <v>3</v>
      </c>
      <c r="F4" s="1574" t="s">
        <v>4</v>
      </c>
      <c r="G4" s="1578" t="s">
        <v>5</v>
      </c>
      <c r="H4" s="1579"/>
      <c r="I4" s="1580"/>
      <c r="J4" s="660" t="s">
        <v>6</v>
      </c>
      <c r="K4" s="661" t="s">
        <v>7</v>
      </c>
      <c r="L4" s="660" t="s">
        <v>6</v>
      </c>
      <c r="M4" s="662" t="s">
        <v>8</v>
      </c>
      <c r="N4" s="660" t="s">
        <v>9</v>
      </c>
      <c r="O4" s="663" t="s">
        <v>10</v>
      </c>
      <c r="P4" s="663" t="s">
        <v>11</v>
      </c>
      <c r="Q4" s="663" t="s">
        <v>12</v>
      </c>
      <c r="R4" s="663" t="s">
        <v>13</v>
      </c>
      <c r="S4" s="1581" t="s">
        <v>990</v>
      </c>
      <c r="T4" s="1580"/>
    </row>
    <row r="5" spans="1:20" ht="22.5" customHeight="1">
      <c r="A5" s="1575"/>
      <c r="B5" s="664" t="s">
        <v>15</v>
      </c>
      <c r="C5" s="1575"/>
      <c r="D5" s="1575"/>
      <c r="E5" s="1575"/>
      <c r="F5" s="1575"/>
      <c r="G5" s="665" t="s">
        <v>16</v>
      </c>
      <c r="H5" s="664" t="s">
        <v>17</v>
      </c>
      <c r="I5" s="661" t="s">
        <v>981</v>
      </c>
      <c r="J5" s="666" t="s">
        <v>18</v>
      </c>
      <c r="K5" s="665" t="s">
        <v>19</v>
      </c>
      <c r="L5" s="667" t="s">
        <v>20</v>
      </c>
      <c r="M5" s="668" t="s">
        <v>21</v>
      </c>
      <c r="N5" s="667" t="s">
        <v>983</v>
      </c>
      <c r="O5" s="669" t="s">
        <v>991</v>
      </c>
      <c r="P5" s="669" t="s">
        <v>992</v>
      </c>
      <c r="Q5" s="669" t="s">
        <v>993</v>
      </c>
      <c r="R5" s="669" t="s">
        <v>994</v>
      </c>
      <c r="S5" s="669" t="s">
        <v>26</v>
      </c>
      <c r="T5" s="669" t="s">
        <v>995</v>
      </c>
    </row>
    <row r="6" spans="1:20" ht="22.5" customHeight="1">
      <c r="A6" s="1576"/>
      <c r="B6" s="670"/>
      <c r="C6" s="1576"/>
      <c r="D6" s="1576"/>
      <c r="E6" s="1576"/>
      <c r="F6" s="1576"/>
      <c r="G6" s="671"/>
      <c r="H6" s="670"/>
      <c r="I6" s="672"/>
      <c r="J6" s="673" t="s">
        <v>982</v>
      </c>
      <c r="K6" s="674" t="s">
        <v>28</v>
      </c>
      <c r="L6" s="675" t="s">
        <v>982</v>
      </c>
      <c r="M6" s="676" t="s">
        <v>30</v>
      </c>
      <c r="N6" s="675" t="s">
        <v>30</v>
      </c>
      <c r="O6" s="677"/>
      <c r="P6" s="677"/>
      <c r="Q6" s="677"/>
      <c r="R6" s="677"/>
      <c r="S6" s="677"/>
      <c r="T6" s="677"/>
    </row>
    <row r="7" spans="1:20" s="812" customFormat="1" ht="22.5" customHeight="1">
      <c r="A7" s="1044"/>
      <c r="B7" s="1045"/>
      <c r="C7" s="1046" t="s">
        <v>4011</v>
      </c>
      <c r="D7" s="1047"/>
      <c r="E7" s="1047"/>
      <c r="F7" s="1048"/>
      <c r="G7" s="1048"/>
      <c r="H7" s="1048"/>
      <c r="I7" s="1048"/>
      <c r="J7" s="1048"/>
      <c r="K7" s="1048"/>
      <c r="L7" s="1049"/>
      <c r="M7" s="1050"/>
      <c r="N7" s="1051"/>
      <c r="O7" s="1052"/>
      <c r="P7" s="1052"/>
      <c r="Q7" s="1052"/>
      <c r="R7" s="1052"/>
      <c r="S7" s="1052"/>
      <c r="T7" s="1052"/>
    </row>
    <row r="8" spans="1:20" s="812" customFormat="1" ht="22.5" customHeight="1">
      <c r="A8" s="1053"/>
      <c r="B8" s="1054" t="s">
        <v>4012</v>
      </c>
      <c r="C8" s="1055" t="s">
        <v>4013</v>
      </c>
      <c r="D8" s="1056"/>
      <c r="E8" s="1056"/>
      <c r="F8" s="1054"/>
      <c r="G8" s="1056"/>
      <c r="H8" s="1056"/>
      <c r="I8" s="1056"/>
      <c r="J8" s="1056"/>
      <c r="K8" s="1056"/>
      <c r="L8" s="1057"/>
      <c r="M8" s="1058"/>
      <c r="N8" s="1059"/>
      <c r="O8" s="1060"/>
      <c r="P8" s="1060"/>
      <c r="Q8" s="1060"/>
      <c r="R8" s="1060"/>
      <c r="S8" s="1060"/>
      <c r="T8" s="1060"/>
    </row>
    <row r="9" spans="1:20" s="813" customFormat="1" ht="22.5" customHeight="1">
      <c r="A9" s="1053">
        <v>1100</v>
      </c>
      <c r="B9" s="1061" t="s">
        <v>4014</v>
      </c>
      <c r="C9" s="1062" t="s">
        <v>4015</v>
      </c>
      <c r="D9" s="1053"/>
      <c r="E9" s="1053"/>
      <c r="F9" s="1053" t="s">
        <v>43</v>
      </c>
      <c r="G9" s="1053"/>
      <c r="H9" s="1053">
        <v>15</v>
      </c>
      <c r="I9" s="1053">
        <v>10</v>
      </c>
      <c r="J9" s="1053">
        <v>3</v>
      </c>
      <c r="K9" s="1053"/>
      <c r="L9" s="1063">
        <v>3</v>
      </c>
      <c r="M9" s="1064">
        <v>19000</v>
      </c>
      <c r="N9" s="1059">
        <f>L9*M9</f>
        <v>57000</v>
      </c>
      <c r="O9" s="1065">
        <v>1</v>
      </c>
      <c r="P9" s="1065">
        <v>1</v>
      </c>
      <c r="Q9" s="1065">
        <v>1</v>
      </c>
      <c r="R9" s="1065">
        <v>0</v>
      </c>
      <c r="S9" s="1066"/>
      <c r="T9" s="1067"/>
    </row>
    <row r="10" spans="1:20" s="813" customFormat="1" ht="22.5" customHeight="1">
      <c r="A10" s="1053">
        <v>1101</v>
      </c>
      <c r="B10" s="1061" t="s">
        <v>4016</v>
      </c>
      <c r="C10" s="1062" t="s">
        <v>4017</v>
      </c>
      <c r="D10" s="1053"/>
      <c r="E10" s="1053"/>
      <c r="F10" s="1053" t="s">
        <v>43</v>
      </c>
      <c r="G10" s="1053"/>
      <c r="H10" s="1053">
        <v>20</v>
      </c>
      <c r="I10" s="1053">
        <v>10</v>
      </c>
      <c r="J10" s="1053">
        <v>24</v>
      </c>
      <c r="K10" s="1053"/>
      <c r="L10" s="1063">
        <v>24</v>
      </c>
      <c r="M10" s="1064">
        <v>34000</v>
      </c>
      <c r="N10" s="1059">
        <f t="shared" ref="N10:N73" si="0">L10*M10</f>
        <v>816000</v>
      </c>
      <c r="O10" s="1065">
        <v>6</v>
      </c>
      <c r="P10" s="1065">
        <v>6</v>
      </c>
      <c r="Q10" s="1065">
        <v>6</v>
      </c>
      <c r="R10" s="1065">
        <v>6</v>
      </c>
      <c r="S10" s="1066"/>
      <c r="T10" s="1067"/>
    </row>
    <row r="11" spans="1:20" s="813" customFormat="1" ht="22.5" customHeight="1">
      <c r="A11" s="1053">
        <v>1102</v>
      </c>
      <c r="B11" s="1061" t="s">
        <v>4018</v>
      </c>
      <c r="C11" s="1062" t="s">
        <v>4019</v>
      </c>
      <c r="D11" s="1053"/>
      <c r="E11" s="1053"/>
      <c r="F11" s="1053" t="s">
        <v>43</v>
      </c>
      <c r="G11" s="1053"/>
      <c r="H11" s="1053">
        <v>15</v>
      </c>
      <c r="I11" s="1053">
        <v>10</v>
      </c>
      <c r="J11" s="1053">
        <v>5</v>
      </c>
      <c r="K11" s="1053"/>
      <c r="L11" s="1063">
        <v>5</v>
      </c>
      <c r="M11" s="1064">
        <v>21000</v>
      </c>
      <c r="N11" s="1059">
        <f t="shared" si="0"/>
        <v>105000</v>
      </c>
      <c r="O11" s="1065">
        <v>2</v>
      </c>
      <c r="P11" s="1065">
        <v>1</v>
      </c>
      <c r="Q11" s="1065">
        <v>1</v>
      </c>
      <c r="R11" s="1065">
        <v>1</v>
      </c>
      <c r="S11" s="1066"/>
      <c r="T11" s="1067"/>
    </row>
    <row r="12" spans="1:20" s="813" customFormat="1" ht="22.5" customHeight="1">
      <c r="A12" s="1053">
        <v>1103</v>
      </c>
      <c r="B12" s="1061" t="s">
        <v>4020</v>
      </c>
      <c r="C12" s="1062" t="s">
        <v>4021</v>
      </c>
      <c r="D12" s="1053"/>
      <c r="E12" s="1053"/>
      <c r="F12" s="1053" t="s">
        <v>43</v>
      </c>
      <c r="G12" s="1053"/>
      <c r="H12" s="1053">
        <v>20</v>
      </c>
      <c r="I12" s="1053">
        <v>10</v>
      </c>
      <c r="J12" s="1053">
        <v>7</v>
      </c>
      <c r="K12" s="1053"/>
      <c r="L12" s="1063">
        <v>7</v>
      </c>
      <c r="M12" s="1064">
        <v>37000</v>
      </c>
      <c r="N12" s="1059">
        <f t="shared" si="0"/>
        <v>259000</v>
      </c>
      <c r="O12" s="1065">
        <v>2</v>
      </c>
      <c r="P12" s="1065">
        <v>2</v>
      </c>
      <c r="Q12" s="1065">
        <v>2</v>
      </c>
      <c r="R12" s="1065">
        <v>1</v>
      </c>
      <c r="S12" s="1066"/>
      <c r="T12" s="1067"/>
    </row>
    <row r="13" spans="1:20" s="813" customFormat="1" ht="22.5" customHeight="1">
      <c r="A13" s="1053">
        <v>1104</v>
      </c>
      <c r="B13" s="1061" t="s">
        <v>4022</v>
      </c>
      <c r="C13" s="1062" t="s">
        <v>4023</v>
      </c>
      <c r="D13" s="1053"/>
      <c r="E13" s="1053"/>
      <c r="F13" s="1053" t="s">
        <v>43</v>
      </c>
      <c r="G13" s="1053"/>
      <c r="H13" s="1053">
        <v>22</v>
      </c>
      <c r="I13" s="1053">
        <v>10</v>
      </c>
      <c r="J13" s="1053">
        <v>10</v>
      </c>
      <c r="K13" s="1053"/>
      <c r="L13" s="1063">
        <v>10</v>
      </c>
      <c r="M13" s="1064">
        <v>21600</v>
      </c>
      <c r="N13" s="1059">
        <f t="shared" si="0"/>
        <v>216000</v>
      </c>
      <c r="O13" s="1065">
        <v>3</v>
      </c>
      <c r="P13" s="1065">
        <v>2</v>
      </c>
      <c r="Q13" s="1065">
        <v>3</v>
      </c>
      <c r="R13" s="1065">
        <v>2</v>
      </c>
      <c r="S13" s="1066"/>
      <c r="T13" s="1067"/>
    </row>
    <row r="14" spans="1:20" s="813" customFormat="1" ht="22.5" customHeight="1">
      <c r="A14" s="1053">
        <v>1105</v>
      </c>
      <c r="B14" s="1061" t="s">
        <v>4024</v>
      </c>
      <c r="C14" s="1062" t="s">
        <v>4025</v>
      </c>
      <c r="D14" s="1053"/>
      <c r="E14" s="1053"/>
      <c r="F14" s="1053" t="s">
        <v>43</v>
      </c>
      <c r="G14" s="1053"/>
      <c r="H14" s="1053">
        <v>20</v>
      </c>
      <c r="I14" s="1053">
        <v>10</v>
      </c>
      <c r="J14" s="1053">
        <v>20</v>
      </c>
      <c r="K14" s="1053"/>
      <c r="L14" s="1063">
        <v>20</v>
      </c>
      <c r="M14" s="1064">
        <v>38600</v>
      </c>
      <c r="N14" s="1059">
        <f t="shared" si="0"/>
        <v>772000</v>
      </c>
      <c r="O14" s="1065">
        <v>5</v>
      </c>
      <c r="P14" s="1065">
        <v>5</v>
      </c>
      <c r="Q14" s="1065">
        <v>5</v>
      </c>
      <c r="R14" s="1065">
        <v>5</v>
      </c>
      <c r="S14" s="1066"/>
      <c r="T14" s="1067"/>
    </row>
    <row r="15" spans="1:20" s="813" customFormat="1" ht="22.5" customHeight="1">
      <c r="A15" s="1053">
        <v>1106</v>
      </c>
      <c r="B15" s="1061" t="s">
        <v>4026</v>
      </c>
      <c r="C15" s="1062" t="s">
        <v>4027</v>
      </c>
      <c r="D15" s="1053"/>
      <c r="E15" s="1053"/>
      <c r="F15" s="1053" t="s">
        <v>43</v>
      </c>
      <c r="G15" s="1053"/>
      <c r="H15" s="1053">
        <v>10</v>
      </c>
      <c r="I15" s="1053">
        <v>10</v>
      </c>
      <c r="J15" s="1053">
        <v>5</v>
      </c>
      <c r="K15" s="1053"/>
      <c r="L15" s="1063">
        <v>5</v>
      </c>
      <c r="M15" s="1064">
        <v>29000</v>
      </c>
      <c r="N15" s="1059">
        <f t="shared" si="0"/>
        <v>145000</v>
      </c>
      <c r="O15" s="1065">
        <v>2</v>
      </c>
      <c r="P15" s="1065">
        <v>1</v>
      </c>
      <c r="Q15" s="1065">
        <v>1</v>
      </c>
      <c r="R15" s="1065">
        <v>1</v>
      </c>
      <c r="S15" s="1066"/>
      <c r="T15" s="1067"/>
    </row>
    <row r="16" spans="1:20" s="813" customFormat="1" ht="22.5" customHeight="1">
      <c r="A16" s="1053">
        <v>1107</v>
      </c>
      <c r="B16" s="1061" t="s">
        <v>4028</v>
      </c>
      <c r="C16" s="1062" t="s">
        <v>4029</v>
      </c>
      <c r="D16" s="1053"/>
      <c r="E16" s="1053"/>
      <c r="F16" s="1053" t="s">
        <v>43</v>
      </c>
      <c r="G16" s="1053"/>
      <c r="H16" s="1053">
        <v>0</v>
      </c>
      <c r="I16" s="1053">
        <v>10</v>
      </c>
      <c r="J16" s="1053">
        <v>5</v>
      </c>
      <c r="K16" s="1053"/>
      <c r="L16" s="1063">
        <v>5</v>
      </c>
      <c r="M16" s="1064">
        <v>23000</v>
      </c>
      <c r="N16" s="1059">
        <f>L16*M16</f>
        <v>115000</v>
      </c>
      <c r="O16" s="1065">
        <v>2</v>
      </c>
      <c r="P16" s="1065">
        <v>1</v>
      </c>
      <c r="Q16" s="1065">
        <v>1</v>
      </c>
      <c r="R16" s="1065">
        <v>1</v>
      </c>
      <c r="S16" s="1066"/>
      <c r="T16" s="1067"/>
    </row>
    <row r="17" spans="1:20" s="813" customFormat="1" ht="22.5" customHeight="1">
      <c r="A17" s="1053">
        <v>1108</v>
      </c>
      <c r="B17" s="1061" t="s">
        <v>4030</v>
      </c>
      <c r="C17" s="1062" t="s">
        <v>4031</v>
      </c>
      <c r="D17" s="1053"/>
      <c r="E17" s="1053"/>
      <c r="F17" s="1053" t="s">
        <v>43</v>
      </c>
      <c r="G17" s="1053"/>
      <c r="H17" s="1053">
        <v>20</v>
      </c>
      <c r="I17" s="1053">
        <v>25</v>
      </c>
      <c r="J17" s="1053">
        <v>90</v>
      </c>
      <c r="K17" s="1053"/>
      <c r="L17" s="1063">
        <v>90</v>
      </c>
      <c r="M17" s="1064">
        <v>22500</v>
      </c>
      <c r="N17" s="1059">
        <f>L17*M17</f>
        <v>2025000</v>
      </c>
      <c r="O17" s="1065">
        <v>25</v>
      </c>
      <c r="P17" s="1065">
        <v>20</v>
      </c>
      <c r="Q17" s="1065">
        <v>25</v>
      </c>
      <c r="R17" s="1065">
        <v>20</v>
      </c>
      <c r="S17" s="1066"/>
      <c r="T17" s="1067"/>
    </row>
    <row r="18" spans="1:20" s="813" customFormat="1" ht="22.5" customHeight="1">
      <c r="A18" s="1053">
        <v>1109</v>
      </c>
      <c r="B18" s="1061" t="s">
        <v>4032</v>
      </c>
      <c r="C18" s="1062" t="s">
        <v>4033</v>
      </c>
      <c r="D18" s="1053"/>
      <c r="E18" s="1053"/>
      <c r="F18" s="1053" t="s">
        <v>43</v>
      </c>
      <c r="G18" s="1053"/>
      <c r="H18" s="1053">
        <v>10</v>
      </c>
      <c r="I18" s="1053">
        <v>10</v>
      </c>
      <c r="J18" s="1053">
        <v>30</v>
      </c>
      <c r="K18" s="1053"/>
      <c r="L18" s="1063">
        <v>30</v>
      </c>
      <c r="M18" s="1064">
        <v>38500</v>
      </c>
      <c r="N18" s="1059">
        <f t="shared" si="0"/>
        <v>1155000</v>
      </c>
      <c r="O18" s="1065">
        <v>8</v>
      </c>
      <c r="P18" s="1065">
        <v>7</v>
      </c>
      <c r="Q18" s="1065">
        <v>8</v>
      </c>
      <c r="R18" s="1065">
        <v>7</v>
      </c>
      <c r="S18" s="1066"/>
      <c r="T18" s="1067"/>
    </row>
    <row r="19" spans="1:20" s="813" customFormat="1" ht="22.5" customHeight="1">
      <c r="A19" s="1053">
        <v>1110</v>
      </c>
      <c r="B19" s="1061" t="s">
        <v>4034</v>
      </c>
      <c r="C19" s="1062" t="s">
        <v>4035</v>
      </c>
      <c r="D19" s="1053"/>
      <c r="E19" s="1053"/>
      <c r="F19" s="1053" t="s">
        <v>43</v>
      </c>
      <c r="G19" s="1053"/>
      <c r="H19" s="1053">
        <v>20</v>
      </c>
      <c r="I19" s="1053">
        <v>25</v>
      </c>
      <c r="J19" s="1053">
        <v>14</v>
      </c>
      <c r="K19" s="1053"/>
      <c r="L19" s="1063">
        <v>14</v>
      </c>
      <c r="M19" s="1064">
        <v>20000</v>
      </c>
      <c r="N19" s="1059">
        <f t="shared" si="0"/>
        <v>280000</v>
      </c>
      <c r="O19" s="1065">
        <v>4</v>
      </c>
      <c r="P19" s="1065">
        <v>3</v>
      </c>
      <c r="Q19" s="1065">
        <v>4</v>
      </c>
      <c r="R19" s="1065">
        <v>3</v>
      </c>
      <c r="S19" s="1066"/>
      <c r="T19" s="1067"/>
    </row>
    <row r="20" spans="1:20" s="813" customFormat="1" ht="22.5" customHeight="1">
      <c r="A20" s="1053">
        <v>1111</v>
      </c>
      <c r="B20" s="1061" t="s">
        <v>4036</v>
      </c>
      <c r="C20" s="1062" t="s">
        <v>4037</v>
      </c>
      <c r="D20" s="1053"/>
      <c r="E20" s="1053"/>
      <c r="F20" s="1053" t="s">
        <v>43</v>
      </c>
      <c r="G20" s="1053"/>
      <c r="H20" s="1053">
        <v>0</v>
      </c>
      <c r="I20" s="1053">
        <v>10</v>
      </c>
      <c r="J20" s="1053">
        <v>3</v>
      </c>
      <c r="K20" s="1053"/>
      <c r="L20" s="1063">
        <v>3</v>
      </c>
      <c r="M20" s="1064">
        <v>34000</v>
      </c>
      <c r="N20" s="1059">
        <f t="shared" si="0"/>
        <v>102000</v>
      </c>
      <c r="O20" s="1065">
        <v>1</v>
      </c>
      <c r="P20" s="1065">
        <v>1</v>
      </c>
      <c r="Q20" s="1065">
        <v>1</v>
      </c>
      <c r="R20" s="1065"/>
      <c r="S20" s="1066"/>
      <c r="T20" s="1067"/>
    </row>
    <row r="21" spans="1:20" s="813" customFormat="1" ht="22.5" customHeight="1">
      <c r="A21" s="1053">
        <v>1112</v>
      </c>
      <c r="B21" s="1061" t="s">
        <v>4038</v>
      </c>
      <c r="C21" s="1062" t="s">
        <v>4039</v>
      </c>
      <c r="D21" s="1053"/>
      <c r="E21" s="1053"/>
      <c r="F21" s="1053" t="s">
        <v>43</v>
      </c>
      <c r="G21" s="1053"/>
      <c r="H21" s="1053">
        <v>25</v>
      </c>
      <c r="I21" s="1053">
        <v>25</v>
      </c>
      <c r="J21" s="1053">
        <v>30</v>
      </c>
      <c r="K21" s="1053"/>
      <c r="L21" s="1063">
        <v>30</v>
      </c>
      <c r="M21" s="1064">
        <v>22500</v>
      </c>
      <c r="N21" s="1059">
        <f t="shared" si="0"/>
        <v>675000</v>
      </c>
      <c r="O21" s="1065">
        <v>8</v>
      </c>
      <c r="P21" s="1065">
        <v>8</v>
      </c>
      <c r="Q21" s="1065">
        <v>8</v>
      </c>
      <c r="R21" s="1065">
        <v>6</v>
      </c>
      <c r="S21" s="1066"/>
      <c r="T21" s="1067"/>
    </row>
    <row r="22" spans="1:20" s="813" customFormat="1" ht="22.5" customHeight="1">
      <c r="A22" s="1053">
        <v>1113</v>
      </c>
      <c r="B22" s="1061" t="s">
        <v>4040</v>
      </c>
      <c r="C22" s="1062" t="s">
        <v>4041</v>
      </c>
      <c r="D22" s="1053"/>
      <c r="E22" s="1053"/>
      <c r="F22" s="1053" t="s">
        <v>43</v>
      </c>
      <c r="G22" s="1053"/>
      <c r="H22" s="1053">
        <v>0</v>
      </c>
      <c r="I22" s="1053">
        <v>10</v>
      </c>
      <c r="J22" s="1053">
        <v>2</v>
      </c>
      <c r="K22" s="1053"/>
      <c r="L22" s="1063">
        <v>2</v>
      </c>
      <c r="M22" s="1064">
        <v>40500</v>
      </c>
      <c r="N22" s="1059">
        <f t="shared" si="0"/>
        <v>81000</v>
      </c>
      <c r="O22" s="1065">
        <v>1</v>
      </c>
      <c r="P22" s="1065"/>
      <c r="Q22" s="1065">
        <v>1</v>
      </c>
      <c r="R22" s="1065"/>
      <c r="S22" s="1066"/>
      <c r="T22" s="1067"/>
    </row>
    <row r="23" spans="1:20" s="813" customFormat="1" ht="22.5" customHeight="1">
      <c r="A23" s="1053">
        <v>1114</v>
      </c>
      <c r="B23" s="1061" t="s">
        <v>4042</v>
      </c>
      <c r="C23" s="1062" t="s">
        <v>4043</v>
      </c>
      <c r="D23" s="1053"/>
      <c r="E23" s="1053"/>
      <c r="F23" s="1053" t="s">
        <v>43</v>
      </c>
      <c r="G23" s="1053"/>
      <c r="H23" s="1053">
        <v>0</v>
      </c>
      <c r="I23" s="1053">
        <v>10</v>
      </c>
      <c r="J23" s="1053">
        <v>10</v>
      </c>
      <c r="K23" s="1053"/>
      <c r="L23" s="1063">
        <v>10</v>
      </c>
      <c r="M23" s="1064">
        <v>19900</v>
      </c>
      <c r="N23" s="1059">
        <f t="shared" si="0"/>
        <v>199000</v>
      </c>
      <c r="O23" s="1065">
        <v>3</v>
      </c>
      <c r="P23" s="1065">
        <v>2</v>
      </c>
      <c r="Q23" s="1065">
        <v>3</v>
      </c>
      <c r="R23" s="1065">
        <v>2</v>
      </c>
      <c r="S23" s="1066"/>
      <c r="T23" s="1067"/>
    </row>
    <row r="24" spans="1:20" s="813" customFormat="1" ht="22.5" customHeight="1">
      <c r="A24" s="1053">
        <v>1115</v>
      </c>
      <c r="B24" s="1061" t="s">
        <v>4044</v>
      </c>
      <c r="C24" s="1062" t="s">
        <v>4045</v>
      </c>
      <c r="D24" s="1053"/>
      <c r="E24" s="1053"/>
      <c r="F24" s="1053" t="s">
        <v>43</v>
      </c>
      <c r="G24" s="1053"/>
      <c r="H24" s="1053">
        <v>0</v>
      </c>
      <c r="I24" s="1053">
        <v>5</v>
      </c>
      <c r="J24" s="1053">
        <v>5</v>
      </c>
      <c r="K24" s="1053"/>
      <c r="L24" s="1063">
        <v>5</v>
      </c>
      <c r="M24" s="1064">
        <v>33900</v>
      </c>
      <c r="N24" s="1059">
        <f t="shared" si="0"/>
        <v>169500</v>
      </c>
      <c r="O24" s="1065">
        <v>2</v>
      </c>
      <c r="P24" s="1065">
        <v>1</v>
      </c>
      <c r="Q24" s="1065">
        <v>1</v>
      </c>
      <c r="R24" s="1065">
        <v>1</v>
      </c>
      <c r="S24" s="1066"/>
      <c r="T24" s="1067"/>
    </row>
    <row r="25" spans="1:20" s="813" customFormat="1" ht="22.5" customHeight="1">
      <c r="A25" s="1053"/>
      <c r="B25" s="1061" t="s">
        <v>4046</v>
      </c>
      <c r="C25" s="1068" t="s">
        <v>4047</v>
      </c>
      <c r="D25" s="1053"/>
      <c r="E25" s="1053"/>
      <c r="F25" s="1053"/>
      <c r="G25" s="1053"/>
      <c r="H25" s="1053"/>
      <c r="I25" s="1053"/>
      <c r="J25" s="1053"/>
      <c r="K25" s="1053"/>
      <c r="L25" s="1063"/>
      <c r="M25" s="1069"/>
      <c r="N25" s="1059"/>
      <c r="O25" s="1065"/>
      <c r="P25" s="1065"/>
      <c r="Q25" s="1065"/>
      <c r="R25" s="1065"/>
      <c r="S25" s="1066"/>
      <c r="T25" s="1067"/>
    </row>
    <row r="26" spans="1:20" s="813" customFormat="1" ht="22.5" customHeight="1">
      <c r="A26" s="1053">
        <v>1116</v>
      </c>
      <c r="B26" s="1061" t="s">
        <v>4048</v>
      </c>
      <c r="C26" s="1062" t="s">
        <v>4049</v>
      </c>
      <c r="D26" s="1053"/>
      <c r="E26" s="1053"/>
      <c r="F26" s="1053" t="s">
        <v>199</v>
      </c>
      <c r="G26" s="1053"/>
      <c r="H26" s="1053">
        <v>4</v>
      </c>
      <c r="I26" s="1053">
        <v>5</v>
      </c>
      <c r="J26" s="1053">
        <v>5</v>
      </c>
      <c r="K26" s="1053"/>
      <c r="L26" s="1063">
        <v>5</v>
      </c>
      <c r="M26" s="1064">
        <v>8000</v>
      </c>
      <c r="N26" s="1059">
        <f t="shared" si="0"/>
        <v>40000</v>
      </c>
      <c r="O26" s="1065">
        <v>2</v>
      </c>
      <c r="P26" s="1065">
        <v>1</v>
      </c>
      <c r="Q26" s="1065">
        <v>1</v>
      </c>
      <c r="R26" s="1065">
        <v>1</v>
      </c>
      <c r="S26" s="1066"/>
      <c r="T26" s="1067"/>
    </row>
    <row r="27" spans="1:20" s="813" customFormat="1" ht="22.5" customHeight="1">
      <c r="A27" s="1053"/>
      <c r="B27" s="1061"/>
      <c r="C27" s="1068" t="s">
        <v>4050</v>
      </c>
      <c r="D27" s="1053"/>
      <c r="E27" s="1053"/>
      <c r="F27" s="1053"/>
      <c r="G27" s="1053"/>
      <c r="H27" s="1053"/>
      <c r="I27" s="1053"/>
      <c r="J27" s="1053"/>
      <c r="K27" s="1053"/>
      <c r="L27" s="1063"/>
      <c r="M27" s="1069"/>
      <c r="N27" s="1059"/>
      <c r="O27" s="1065"/>
      <c r="P27" s="1065"/>
      <c r="Q27" s="1065"/>
      <c r="R27" s="1065"/>
      <c r="S27" s="1066"/>
      <c r="T27" s="1067"/>
    </row>
    <row r="28" spans="1:20" s="813" customFormat="1" ht="22.5" customHeight="1">
      <c r="A28" s="1053"/>
      <c r="B28" s="1061" t="s">
        <v>4051</v>
      </c>
      <c r="C28" s="1070" t="s">
        <v>4052</v>
      </c>
      <c r="D28" s="1053"/>
      <c r="E28" s="1053"/>
      <c r="F28" s="1053"/>
      <c r="G28" s="1053"/>
      <c r="H28" s="1053"/>
      <c r="I28" s="1053"/>
      <c r="J28" s="1053"/>
      <c r="K28" s="1053"/>
      <c r="L28" s="1063"/>
      <c r="M28" s="1069"/>
      <c r="N28" s="1059"/>
      <c r="O28" s="1065"/>
      <c r="P28" s="1065"/>
      <c r="Q28" s="1065"/>
      <c r="R28" s="1065"/>
      <c r="S28" s="1066"/>
      <c r="T28" s="1067"/>
    </row>
    <row r="29" spans="1:20" s="813" customFormat="1" ht="22.5" customHeight="1">
      <c r="A29" s="1053">
        <v>1117</v>
      </c>
      <c r="B29" s="1061" t="s">
        <v>4053</v>
      </c>
      <c r="C29" s="1062" t="s">
        <v>4054</v>
      </c>
      <c r="D29" s="1053"/>
      <c r="E29" s="1053"/>
      <c r="F29" s="1053" t="s">
        <v>43</v>
      </c>
      <c r="G29" s="1053"/>
      <c r="H29" s="1053">
        <v>10</v>
      </c>
      <c r="I29" s="1053">
        <v>20</v>
      </c>
      <c r="J29" s="1053">
        <v>25</v>
      </c>
      <c r="K29" s="1053"/>
      <c r="L29" s="1063">
        <v>25</v>
      </c>
      <c r="M29" s="1064">
        <v>68000</v>
      </c>
      <c r="N29" s="1059">
        <f t="shared" si="0"/>
        <v>1700000</v>
      </c>
      <c r="O29" s="1065">
        <v>7</v>
      </c>
      <c r="P29" s="1065">
        <v>6</v>
      </c>
      <c r="Q29" s="1065">
        <v>6</v>
      </c>
      <c r="R29" s="1065">
        <v>6</v>
      </c>
      <c r="S29" s="1066"/>
      <c r="T29" s="1067"/>
    </row>
    <row r="30" spans="1:20" s="813" customFormat="1" ht="22.5" customHeight="1">
      <c r="A30" s="1053">
        <v>1118</v>
      </c>
      <c r="B30" s="1061" t="s">
        <v>4055</v>
      </c>
      <c r="C30" s="1062" t="s">
        <v>4056</v>
      </c>
      <c r="D30" s="1053"/>
      <c r="E30" s="1053"/>
      <c r="F30" s="1053" t="s">
        <v>43</v>
      </c>
      <c r="G30" s="1053"/>
      <c r="H30" s="1053">
        <v>0</v>
      </c>
      <c r="I30" s="1053">
        <v>0</v>
      </c>
      <c r="J30" s="1053">
        <v>25</v>
      </c>
      <c r="K30" s="1053"/>
      <c r="L30" s="1063">
        <v>25</v>
      </c>
      <c r="M30" s="1064">
        <v>45000</v>
      </c>
      <c r="N30" s="1059">
        <f t="shared" si="0"/>
        <v>1125000</v>
      </c>
      <c r="O30" s="1065">
        <v>7</v>
      </c>
      <c r="P30" s="1065">
        <v>6</v>
      </c>
      <c r="Q30" s="1065">
        <v>6</v>
      </c>
      <c r="R30" s="1065">
        <v>6</v>
      </c>
      <c r="S30" s="1066"/>
      <c r="T30" s="1067"/>
    </row>
    <row r="31" spans="1:20" s="813" customFormat="1" ht="22.5" customHeight="1">
      <c r="A31" s="1053">
        <v>1119</v>
      </c>
      <c r="B31" s="1061" t="s">
        <v>4057</v>
      </c>
      <c r="C31" s="1062" t="s">
        <v>4058</v>
      </c>
      <c r="D31" s="1053"/>
      <c r="E31" s="1053"/>
      <c r="F31" s="1053" t="s">
        <v>43</v>
      </c>
      <c r="G31" s="1053"/>
      <c r="H31" s="1053">
        <v>10</v>
      </c>
      <c r="I31" s="1053">
        <v>80</v>
      </c>
      <c r="J31" s="1053">
        <v>90</v>
      </c>
      <c r="K31" s="1053"/>
      <c r="L31" s="1063">
        <v>90</v>
      </c>
      <c r="M31" s="1064">
        <v>45000</v>
      </c>
      <c r="N31" s="1059">
        <f t="shared" si="0"/>
        <v>4050000</v>
      </c>
      <c r="O31" s="1065">
        <v>25</v>
      </c>
      <c r="P31" s="1065">
        <v>20</v>
      </c>
      <c r="Q31" s="1065">
        <v>25</v>
      </c>
      <c r="R31" s="1065">
        <v>20</v>
      </c>
      <c r="S31" s="1066"/>
      <c r="T31" s="1067"/>
    </row>
    <row r="32" spans="1:20" s="813" customFormat="1" ht="22.5" customHeight="1">
      <c r="A32" s="1053"/>
      <c r="B32" s="1061" t="s">
        <v>4059</v>
      </c>
      <c r="C32" s="1071" t="s">
        <v>4060</v>
      </c>
      <c r="D32" s="1053"/>
      <c r="E32" s="1053"/>
      <c r="F32" s="1053"/>
      <c r="G32" s="1053"/>
      <c r="H32" s="1053"/>
      <c r="I32" s="1053"/>
      <c r="J32" s="1053"/>
      <c r="K32" s="1053"/>
      <c r="L32" s="1063"/>
      <c r="M32" s="1069"/>
      <c r="N32" s="1059"/>
      <c r="O32" s="1065"/>
      <c r="P32" s="1065"/>
      <c r="Q32" s="1065"/>
      <c r="R32" s="1065"/>
      <c r="S32" s="1066"/>
      <c r="T32" s="1067"/>
    </row>
    <row r="33" spans="1:21" s="813" customFormat="1" ht="22.5" customHeight="1">
      <c r="A33" s="1053">
        <v>1120</v>
      </c>
      <c r="B33" s="1061" t="s">
        <v>4061</v>
      </c>
      <c r="C33" s="1062" t="s">
        <v>4062</v>
      </c>
      <c r="D33" s="1053"/>
      <c r="E33" s="1053"/>
      <c r="F33" s="1053" t="s">
        <v>43</v>
      </c>
      <c r="G33" s="1053"/>
      <c r="H33" s="1053">
        <v>27</v>
      </c>
      <c r="I33" s="1053">
        <v>35</v>
      </c>
      <c r="J33" s="1053">
        <v>40</v>
      </c>
      <c r="K33" s="1053"/>
      <c r="L33" s="1063">
        <v>40</v>
      </c>
      <c r="M33" s="1064">
        <v>60000</v>
      </c>
      <c r="N33" s="1059">
        <f t="shared" si="0"/>
        <v>2400000</v>
      </c>
      <c r="O33" s="1065">
        <v>10</v>
      </c>
      <c r="P33" s="1065">
        <v>10</v>
      </c>
      <c r="Q33" s="1065">
        <v>10</v>
      </c>
      <c r="R33" s="1065">
        <v>10</v>
      </c>
      <c r="S33" s="1066"/>
      <c r="T33" s="1067"/>
    </row>
    <row r="34" spans="1:21" s="813" customFormat="1" ht="22.5" customHeight="1">
      <c r="A34" s="1053">
        <v>1121</v>
      </c>
      <c r="B34" s="1061" t="s">
        <v>4063</v>
      </c>
      <c r="C34" s="1062" t="s">
        <v>4064</v>
      </c>
      <c r="D34" s="1053"/>
      <c r="E34" s="1053"/>
      <c r="F34" s="1053" t="s">
        <v>43</v>
      </c>
      <c r="G34" s="1053"/>
      <c r="H34" s="1053">
        <v>5</v>
      </c>
      <c r="I34" s="1053">
        <v>10</v>
      </c>
      <c r="J34" s="1053">
        <v>20</v>
      </c>
      <c r="K34" s="1053"/>
      <c r="L34" s="1063">
        <v>20</v>
      </c>
      <c r="M34" s="1064">
        <v>53000</v>
      </c>
      <c r="N34" s="1059">
        <f t="shared" si="0"/>
        <v>1060000</v>
      </c>
      <c r="O34" s="1065">
        <v>5</v>
      </c>
      <c r="P34" s="1065">
        <v>5</v>
      </c>
      <c r="Q34" s="1065">
        <v>5</v>
      </c>
      <c r="R34" s="1065">
        <v>5</v>
      </c>
      <c r="S34" s="1066"/>
      <c r="T34" s="1067"/>
    </row>
    <row r="35" spans="1:21" s="813" customFormat="1" ht="22.5" customHeight="1">
      <c r="A35" s="1053">
        <v>1122</v>
      </c>
      <c r="B35" s="1061" t="s">
        <v>4065</v>
      </c>
      <c r="C35" s="1062" t="s">
        <v>4066</v>
      </c>
      <c r="D35" s="1053"/>
      <c r="E35" s="1053"/>
      <c r="F35" s="1053" t="s">
        <v>43</v>
      </c>
      <c r="G35" s="1053"/>
      <c r="H35" s="1053">
        <v>17</v>
      </c>
      <c r="I35" s="1053">
        <v>20</v>
      </c>
      <c r="J35" s="1053">
        <v>20</v>
      </c>
      <c r="K35" s="1053"/>
      <c r="L35" s="1063">
        <v>20</v>
      </c>
      <c r="M35" s="1064">
        <v>54000</v>
      </c>
      <c r="N35" s="1059">
        <f t="shared" si="0"/>
        <v>1080000</v>
      </c>
      <c r="O35" s="1065">
        <v>5</v>
      </c>
      <c r="P35" s="1065">
        <v>5</v>
      </c>
      <c r="Q35" s="1065">
        <v>5</v>
      </c>
      <c r="R35" s="1065">
        <v>5</v>
      </c>
      <c r="S35" s="1066"/>
      <c r="T35" s="1067"/>
    </row>
    <row r="36" spans="1:21" s="813" customFormat="1" ht="22.5" customHeight="1">
      <c r="A36" s="1053"/>
      <c r="B36" s="1061" t="s">
        <v>4059</v>
      </c>
      <c r="C36" s="1071" t="s">
        <v>4067</v>
      </c>
      <c r="D36" s="1053"/>
      <c r="E36" s="1053"/>
      <c r="F36" s="1053"/>
      <c r="G36" s="1053"/>
      <c r="H36" s="1053"/>
      <c r="I36" s="1053"/>
      <c r="J36" s="1053"/>
      <c r="K36" s="1053"/>
      <c r="L36" s="1063"/>
      <c r="M36" s="1064"/>
      <c r="N36" s="1059"/>
      <c r="O36" s="1065"/>
      <c r="P36" s="1065"/>
      <c r="Q36" s="1065"/>
      <c r="R36" s="1065"/>
      <c r="S36" s="1066"/>
      <c r="T36" s="1067"/>
    </row>
    <row r="37" spans="1:21" s="814" customFormat="1" ht="22.5" customHeight="1">
      <c r="A37" s="1072">
        <v>1123</v>
      </c>
      <c r="B37" s="1061" t="s">
        <v>4068</v>
      </c>
      <c r="C37" s="1073" t="s">
        <v>4069</v>
      </c>
      <c r="D37" s="1072"/>
      <c r="E37" s="1072"/>
      <c r="F37" s="1053" t="s">
        <v>43</v>
      </c>
      <c r="G37" s="1072"/>
      <c r="H37" s="1072">
        <v>0</v>
      </c>
      <c r="I37" s="1072">
        <v>0</v>
      </c>
      <c r="J37" s="1072">
        <v>3</v>
      </c>
      <c r="K37" s="1072"/>
      <c r="L37" s="1074">
        <v>3</v>
      </c>
      <c r="M37" s="1064">
        <v>33000</v>
      </c>
      <c r="N37" s="1059">
        <f t="shared" si="0"/>
        <v>99000</v>
      </c>
      <c r="O37" s="1065">
        <v>1</v>
      </c>
      <c r="P37" s="1065">
        <v>1</v>
      </c>
      <c r="Q37" s="1065">
        <v>1</v>
      </c>
      <c r="R37" s="1065"/>
      <c r="S37" s="1066"/>
      <c r="T37" s="1067"/>
      <c r="U37" s="813"/>
    </row>
    <row r="38" spans="1:21" s="814" customFormat="1" ht="22.5" customHeight="1">
      <c r="A38" s="1072"/>
      <c r="B38" s="1061" t="s">
        <v>4059</v>
      </c>
      <c r="C38" s="1071" t="s">
        <v>4070</v>
      </c>
      <c r="D38" s="1072"/>
      <c r="E38" s="1072"/>
      <c r="F38" s="1053"/>
      <c r="G38" s="1072"/>
      <c r="H38" s="1072"/>
      <c r="I38" s="1072"/>
      <c r="J38" s="1072"/>
      <c r="K38" s="1072"/>
      <c r="L38" s="1074"/>
      <c r="M38" s="1064"/>
      <c r="N38" s="1059"/>
      <c r="O38" s="1065"/>
      <c r="P38" s="1065"/>
      <c r="Q38" s="1065"/>
      <c r="R38" s="1065"/>
      <c r="S38" s="1066"/>
      <c r="T38" s="1067"/>
      <c r="U38" s="813"/>
    </row>
    <row r="39" spans="1:21" s="814" customFormat="1" ht="22.5" customHeight="1">
      <c r="A39" s="1072">
        <v>1124</v>
      </c>
      <c r="B39" s="1061"/>
      <c r="C39" s="1073" t="s">
        <v>4071</v>
      </c>
      <c r="D39" s="1072"/>
      <c r="E39" s="1072"/>
      <c r="F39" s="1053" t="s">
        <v>43</v>
      </c>
      <c r="G39" s="1072"/>
      <c r="H39" s="1072">
        <v>0</v>
      </c>
      <c r="I39" s="1072">
        <v>1</v>
      </c>
      <c r="J39" s="1072">
        <v>3</v>
      </c>
      <c r="K39" s="1072"/>
      <c r="L39" s="1074">
        <v>3</v>
      </c>
      <c r="M39" s="1064">
        <v>43000</v>
      </c>
      <c r="N39" s="1059">
        <f t="shared" si="0"/>
        <v>129000</v>
      </c>
      <c r="O39" s="1065">
        <v>1</v>
      </c>
      <c r="P39" s="1065">
        <v>1</v>
      </c>
      <c r="Q39" s="1065">
        <v>1</v>
      </c>
      <c r="R39" s="1065"/>
      <c r="S39" s="1066"/>
      <c r="T39" s="1067"/>
      <c r="U39" s="813"/>
    </row>
    <row r="40" spans="1:21" s="813" customFormat="1" ht="22.5" customHeight="1">
      <c r="A40" s="1053"/>
      <c r="B40" s="1061" t="s">
        <v>4072</v>
      </c>
      <c r="C40" s="1071" t="s">
        <v>4073</v>
      </c>
      <c r="D40" s="1053"/>
      <c r="E40" s="1053"/>
      <c r="F40" s="1053"/>
      <c r="G40" s="1053"/>
      <c r="H40" s="1053"/>
      <c r="I40" s="1053"/>
      <c r="J40" s="1053"/>
      <c r="K40" s="1053"/>
      <c r="L40" s="1063"/>
      <c r="M40" s="1069"/>
      <c r="N40" s="1059"/>
      <c r="O40" s="1065"/>
      <c r="P40" s="1065"/>
      <c r="Q40" s="1065"/>
      <c r="R40" s="1065"/>
      <c r="S40" s="1066"/>
      <c r="T40" s="1067"/>
    </row>
    <row r="41" spans="1:21" s="813" customFormat="1" ht="22.5" customHeight="1">
      <c r="A41" s="1053">
        <v>1125</v>
      </c>
      <c r="B41" s="1061" t="s">
        <v>4074</v>
      </c>
      <c r="C41" s="1062" t="s">
        <v>4075</v>
      </c>
      <c r="D41" s="1053"/>
      <c r="E41" s="1053"/>
      <c r="F41" s="1053" t="s">
        <v>43</v>
      </c>
      <c r="G41" s="1053"/>
      <c r="H41" s="1053">
        <v>12</v>
      </c>
      <c r="I41" s="1053">
        <v>15</v>
      </c>
      <c r="J41" s="1053">
        <v>20</v>
      </c>
      <c r="K41" s="1053"/>
      <c r="L41" s="1063">
        <v>20</v>
      </c>
      <c r="M41" s="1064">
        <v>35000</v>
      </c>
      <c r="N41" s="1059">
        <f t="shared" si="0"/>
        <v>700000</v>
      </c>
      <c r="O41" s="1065">
        <v>5</v>
      </c>
      <c r="P41" s="1065">
        <v>5</v>
      </c>
      <c r="Q41" s="1065">
        <v>5</v>
      </c>
      <c r="R41" s="1065">
        <v>5</v>
      </c>
      <c r="S41" s="1066"/>
      <c r="T41" s="1067"/>
    </row>
    <row r="42" spans="1:21" s="813" customFormat="1" ht="22.5" customHeight="1">
      <c r="A42" s="1053">
        <v>1126</v>
      </c>
      <c r="B42" s="1061" t="s">
        <v>4076</v>
      </c>
      <c r="C42" s="1062" t="s">
        <v>4077</v>
      </c>
      <c r="D42" s="1053"/>
      <c r="E42" s="1053"/>
      <c r="F42" s="1053" t="s">
        <v>43</v>
      </c>
      <c r="G42" s="1053"/>
      <c r="H42" s="1053">
        <v>0</v>
      </c>
      <c r="I42" s="1053">
        <v>5</v>
      </c>
      <c r="J42" s="1053">
        <v>15</v>
      </c>
      <c r="K42" s="1053"/>
      <c r="L42" s="1063">
        <v>15</v>
      </c>
      <c r="M42" s="1064">
        <v>34000</v>
      </c>
      <c r="N42" s="1059">
        <f t="shared" si="0"/>
        <v>510000</v>
      </c>
      <c r="O42" s="1065">
        <v>4</v>
      </c>
      <c r="P42" s="1065">
        <v>4</v>
      </c>
      <c r="Q42" s="1065">
        <v>4</v>
      </c>
      <c r="R42" s="1065">
        <v>3</v>
      </c>
      <c r="S42" s="1066"/>
      <c r="T42" s="1067"/>
    </row>
    <row r="43" spans="1:21" s="813" customFormat="1" ht="22.5" customHeight="1">
      <c r="A43" s="1053">
        <v>1127</v>
      </c>
      <c r="B43" s="1061" t="s">
        <v>4078</v>
      </c>
      <c r="C43" s="1062" t="s">
        <v>4079</v>
      </c>
      <c r="D43" s="1053"/>
      <c r="E43" s="1053"/>
      <c r="F43" s="1053" t="s">
        <v>43</v>
      </c>
      <c r="G43" s="1053"/>
      <c r="H43" s="1053">
        <v>7</v>
      </c>
      <c r="I43" s="1053">
        <v>20</v>
      </c>
      <c r="J43" s="1053">
        <v>20</v>
      </c>
      <c r="K43" s="1053"/>
      <c r="L43" s="1063">
        <v>20</v>
      </c>
      <c r="M43" s="1064">
        <v>35000</v>
      </c>
      <c r="N43" s="1059">
        <f t="shared" si="0"/>
        <v>700000</v>
      </c>
      <c r="O43" s="1065">
        <v>5</v>
      </c>
      <c r="P43" s="1065">
        <v>5</v>
      </c>
      <c r="Q43" s="1065">
        <v>5</v>
      </c>
      <c r="R43" s="1065">
        <v>5</v>
      </c>
      <c r="S43" s="1066"/>
      <c r="T43" s="1067"/>
    </row>
    <row r="44" spans="1:21" s="813" customFormat="1" ht="22.5" customHeight="1">
      <c r="A44" s="1053">
        <v>1128</v>
      </c>
      <c r="B44" s="1061" t="s">
        <v>4080</v>
      </c>
      <c r="C44" s="1062" t="s">
        <v>4081</v>
      </c>
      <c r="D44" s="1053"/>
      <c r="E44" s="1053"/>
      <c r="F44" s="1053" t="s">
        <v>43</v>
      </c>
      <c r="G44" s="1053"/>
      <c r="H44" s="1053">
        <v>0</v>
      </c>
      <c r="I44" s="1053">
        <v>2</v>
      </c>
      <c r="J44" s="1053">
        <v>10</v>
      </c>
      <c r="K44" s="1053"/>
      <c r="L44" s="1063">
        <v>10</v>
      </c>
      <c r="M44" s="1064">
        <v>31500</v>
      </c>
      <c r="N44" s="1059">
        <f t="shared" si="0"/>
        <v>315000</v>
      </c>
      <c r="O44" s="1065">
        <v>3</v>
      </c>
      <c r="P44" s="1065">
        <v>2</v>
      </c>
      <c r="Q44" s="1065">
        <v>3</v>
      </c>
      <c r="R44" s="1065">
        <v>2</v>
      </c>
      <c r="S44" s="1066"/>
      <c r="T44" s="1067"/>
    </row>
    <row r="45" spans="1:21" s="813" customFormat="1" ht="22.5" customHeight="1">
      <c r="A45" s="1053">
        <v>1129</v>
      </c>
      <c r="B45" s="1061" t="s">
        <v>4082</v>
      </c>
      <c r="C45" s="1062" t="s">
        <v>4083</v>
      </c>
      <c r="D45" s="1053"/>
      <c r="E45" s="1053"/>
      <c r="F45" s="1053" t="s">
        <v>43</v>
      </c>
      <c r="G45" s="1053"/>
      <c r="H45" s="1053">
        <v>8</v>
      </c>
      <c r="I45" s="1053">
        <v>12</v>
      </c>
      <c r="J45" s="1053">
        <v>15</v>
      </c>
      <c r="K45" s="1053"/>
      <c r="L45" s="1063">
        <v>15</v>
      </c>
      <c r="M45" s="1064">
        <v>31500</v>
      </c>
      <c r="N45" s="1059">
        <f t="shared" si="0"/>
        <v>472500</v>
      </c>
      <c r="O45" s="1065">
        <v>4</v>
      </c>
      <c r="P45" s="1065">
        <v>4</v>
      </c>
      <c r="Q45" s="1065">
        <v>4</v>
      </c>
      <c r="R45" s="1065">
        <v>3</v>
      </c>
      <c r="S45" s="1066"/>
      <c r="T45" s="1067"/>
    </row>
    <row r="46" spans="1:21" s="813" customFormat="1" ht="22.5" customHeight="1">
      <c r="A46" s="1053"/>
      <c r="B46" s="1061" t="s">
        <v>4084</v>
      </c>
      <c r="C46" s="1071" t="s">
        <v>4085</v>
      </c>
      <c r="D46" s="1053"/>
      <c r="E46" s="1053"/>
      <c r="F46" s="1053"/>
      <c r="G46" s="1053"/>
      <c r="H46" s="1053"/>
      <c r="I46" s="1053"/>
      <c r="J46" s="1053"/>
      <c r="K46" s="1053"/>
      <c r="L46" s="1063"/>
      <c r="M46" s="1069"/>
      <c r="N46" s="1059"/>
      <c r="O46" s="1065"/>
      <c r="P46" s="1065"/>
      <c r="Q46" s="1065"/>
      <c r="R46" s="1065"/>
      <c r="S46" s="1066"/>
      <c r="T46" s="1067"/>
    </row>
    <row r="47" spans="1:21" s="813" customFormat="1" ht="22.5" customHeight="1">
      <c r="A47" s="1053">
        <v>1130</v>
      </c>
      <c r="B47" s="1061" t="s">
        <v>4086</v>
      </c>
      <c r="C47" s="1075" t="s">
        <v>4087</v>
      </c>
      <c r="D47" s="1053"/>
      <c r="E47" s="1053"/>
      <c r="F47" s="1053"/>
      <c r="G47" s="1053"/>
      <c r="H47" s="1053"/>
      <c r="I47" s="1053"/>
      <c r="J47" s="1053"/>
      <c r="K47" s="1053"/>
      <c r="L47" s="1063"/>
      <c r="M47" s="1069"/>
      <c r="N47" s="1059"/>
      <c r="O47" s="1065"/>
      <c r="P47" s="1065"/>
      <c r="Q47" s="1065"/>
      <c r="R47" s="1065"/>
      <c r="S47" s="1066"/>
      <c r="T47" s="1067"/>
    </row>
    <row r="48" spans="1:21" s="813" customFormat="1" ht="22.5" customHeight="1">
      <c r="A48" s="1053"/>
      <c r="B48" s="1061"/>
      <c r="C48" s="1062" t="s">
        <v>4088</v>
      </c>
      <c r="D48" s="1053"/>
      <c r="E48" s="1053"/>
      <c r="F48" s="1053" t="s">
        <v>199</v>
      </c>
      <c r="G48" s="1053"/>
      <c r="H48" s="1053">
        <v>1</v>
      </c>
      <c r="I48" s="1053"/>
      <c r="J48" s="1053">
        <v>2</v>
      </c>
      <c r="K48" s="1053"/>
      <c r="L48" s="1063">
        <v>2</v>
      </c>
      <c r="M48" s="1064">
        <v>28000</v>
      </c>
      <c r="N48" s="1059">
        <f t="shared" si="0"/>
        <v>56000</v>
      </c>
      <c r="O48" s="1065">
        <v>1</v>
      </c>
      <c r="P48" s="1065"/>
      <c r="Q48" s="1065">
        <v>1</v>
      </c>
      <c r="R48" s="1065"/>
      <c r="S48" s="1066"/>
      <c r="T48" s="1067"/>
    </row>
    <row r="49" spans="1:20" s="813" customFormat="1" ht="22.5" customHeight="1">
      <c r="A49" s="1053"/>
      <c r="B49" s="1061"/>
      <c r="C49" s="1062" t="s">
        <v>4089</v>
      </c>
      <c r="D49" s="1053"/>
      <c r="E49" s="1053"/>
      <c r="F49" s="1053" t="s">
        <v>199</v>
      </c>
      <c r="G49" s="1053"/>
      <c r="H49" s="1053">
        <v>1</v>
      </c>
      <c r="I49" s="1053"/>
      <c r="J49" s="1053">
        <v>2</v>
      </c>
      <c r="K49" s="1053"/>
      <c r="L49" s="1063">
        <v>2</v>
      </c>
      <c r="M49" s="1064">
        <v>10700</v>
      </c>
      <c r="N49" s="1059">
        <f t="shared" si="0"/>
        <v>21400</v>
      </c>
      <c r="O49" s="1065">
        <v>1</v>
      </c>
      <c r="P49" s="1065"/>
      <c r="Q49" s="1065">
        <v>1</v>
      </c>
      <c r="R49" s="1065"/>
      <c r="S49" s="1066"/>
      <c r="T49" s="1067"/>
    </row>
    <row r="50" spans="1:20" s="813" customFormat="1" ht="22.5" customHeight="1">
      <c r="A50" s="1053"/>
      <c r="B50" s="1061"/>
      <c r="C50" s="1062" t="s">
        <v>4090</v>
      </c>
      <c r="D50" s="1053"/>
      <c r="E50" s="1053"/>
      <c r="F50" s="1053" t="s">
        <v>199</v>
      </c>
      <c r="G50" s="1053"/>
      <c r="H50" s="1053">
        <v>1</v>
      </c>
      <c r="I50" s="1053"/>
      <c r="J50" s="1053">
        <v>2</v>
      </c>
      <c r="K50" s="1053"/>
      <c r="L50" s="1063">
        <v>2</v>
      </c>
      <c r="M50" s="1064">
        <v>11000</v>
      </c>
      <c r="N50" s="1059">
        <f t="shared" si="0"/>
        <v>22000</v>
      </c>
      <c r="O50" s="1065">
        <v>1</v>
      </c>
      <c r="P50" s="1065"/>
      <c r="Q50" s="1065">
        <v>1</v>
      </c>
      <c r="R50" s="1065"/>
      <c r="S50" s="1066"/>
      <c r="T50" s="1067"/>
    </row>
    <row r="51" spans="1:20" s="813" customFormat="1" ht="22.5" customHeight="1">
      <c r="A51" s="1053"/>
      <c r="B51" s="1061"/>
      <c r="C51" s="1062" t="s">
        <v>4091</v>
      </c>
      <c r="D51" s="1053"/>
      <c r="E51" s="1053"/>
      <c r="F51" s="1053" t="s">
        <v>199</v>
      </c>
      <c r="G51" s="1053"/>
      <c r="H51" s="1053">
        <v>1</v>
      </c>
      <c r="I51" s="1053"/>
      <c r="J51" s="1053">
        <v>2</v>
      </c>
      <c r="K51" s="1053"/>
      <c r="L51" s="1063">
        <v>2</v>
      </c>
      <c r="M51" s="1064">
        <v>11000</v>
      </c>
      <c r="N51" s="1059">
        <f t="shared" si="0"/>
        <v>22000</v>
      </c>
      <c r="O51" s="1065">
        <v>1</v>
      </c>
      <c r="P51" s="1065"/>
      <c r="Q51" s="1065">
        <v>1</v>
      </c>
      <c r="R51" s="1065"/>
      <c r="S51" s="1066"/>
      <c r="T51" s="1067"/>
    </row>
    <row r="52" spans="1:20" s="813" customFormat="1" ht="22.5" customHeight="1">
      <c r="A52" s="1053"/>
      <c r="B52" s="1061"/>
      <c r="C52" s="1062" t="s">
        <v>4092</v>
      </c>
      <c r="D52" s="1053"/>
      <c r="E52" s="1053"/>
      <c r="F52" s="1053" t="s">
        <v>199</v>
      </c>
      <c r="G52" s="1053"/>
      <c r="H52" s="1053">
        <v>1</v>
      </c>
      <c r="I52" s="1053"/>
      <c r="J52" s="1053">
        <v>2</v>
      </c>
      <c r="K52" s="1053"/>
      <c r="L52" s="1063">
        <v>2</v>
      </c>
      <c r="M52" s="1064">
        <v>10700</v>
      </c>
      <c r="N52" s="1059">
        <f t="shared" si="0"/>
        <v>21400</v>
      </c>
      <c r="O52" s="1065">
        <v>1</v>
      </c>
      <c r="P52" s="1065"/>
      <c r="Q52" s="1065">
        <v>1</v>
      </c>
      <c r="R52" s="1065"/>
      <c r="S52" s="1066"/>
      <c r="T52" s="1067"/>
    </row>
    <row r="53" spans="1:20" s="813" customFormat="1" ht="22.5" customHeight="1">
      <c r="A53" s="1053"/>
      <c r="B53" s="1061"/>
      <c r="C53" s="1062" t="s">
        <v>4093</v>
      </c>
      <c r="D53" s="1053"/>
      <c r="E53" s="1053"/>
      <c r="F53" s="1053" t="s">
        <v>199</v>
      </c>
      <c r="G53" s="1053"/>
      <c r="H53" s="1053">
        <v>1</v>
      </c>
      <c r="I53" s="1053"/>
      <c r="J53" s="1053">
        <v>2</v>
      </c>
      <c r="K53" s="1053"/>
      <c r="L53" s="1063">
        <v>2</v>
      </c>
      <c r="M53" s="1064">
        <v>5400</v>
      </c>
      <c r="N53" s="1059">
        <f t="shared" si="0"/>
        <v>10800</v>
      </c>
      <c r="O53" s="1065">
        <v>1</v>
      </c>
      <c r="P53" s="1065"/>
      <c r="Q53" s="1065">
        <v>1</v>
      </c>
      <c r="R53" s="1065"/>
      <c r="S53" s="1066"/>
      <c r="T53" s="1067"/>
    </row>
    <row r="54" spans="1:20" s="813" customFormat="1" ht="22.5" customHeight="1">
      <c r="A54" s="1053"/>
      <c r="B54" s="1061"/>
      <c r="C54" s="1062" t="s">
        <v>4094</v>
      </c>
      <c r="D54" s="1053"/>
      <c r="E54" s="1053"/>
      <c r="F54" s="1053" t="s">
        <v>4095</v>
      </c>
      <c r="G54" s="1053"/>
      <c r="H54" s="1053">
        <v>1</v>
      </c>
      <c r="I54" s="1053"/>
      <c r="J54" s="1053">
        <v>2</v>
      </c>
      <c r="K54" s="1053"/>
      <c r="L54" s="1063">
        <v>2</v>
      </c>
      <c r="M54" s="1064" t="s">
        <v>4096</v>
      </c>
      <c r="N54" s="1059"/>
      <c r="O54" s="1065"/>
      <c r="P54" s="1065"/>
      <c r="Q54" s="1065"/>
      <c r="R54" s="1065"/>
      <c r="S54" s="1066"/>
      <c r="T54" s="1067"/>
    </row>
    <row r="55" spans="1:20" s="813" customFormat="1" ht="22.5" customHeight="1">
      <c r="A55" s="1053">
        <v>1131</v>
      </c>
      <c r="B55" s="1061" t="s">
        <v>4097</v>
      </c>
      <c r="C55" s="1075" t="s">
        <v>4098</v>
      </c>
      <c r="D55" s="1053"/>
      <c r="E55" s="1053"/>
      <c r="F55" s="1053"/>
      <c r="G55" s="1053"/>
      <c r="H55" s="1053"/>
      <c r="I55" s="1053"/>
      <c r="J55" s="1053"/>
      <c r="K55" s="1053"/>
      <c r="L55" s="1063"/>
      <c r="M55" s="1069"/>
      <c r="N55" s="1059"/>
      <c r="O55" s="1065"/>
      <c r="P55" s="1065"/>
      <c r="Q55" s="1065"/>
      <c r="R55" s="1065"/>
      <c r="S55" s="1066"/>
      <c r="T55" s="1067"/>
    </row>
    <row r="56" spans="1:20" s="813" customFormat="1" ht="22.5" customHeight="1">
      <c r="A56" s="1053"/>
      <c r="B56" s="1061"/>
      <c r="C56" s="1062" t="s">
        <v>4088</v>
      </c>
      <c r="D56" s="1053"/>
      <c r="E56" s="1053"/>
      <c r="F56" s="1053" t="s">
        <v>199</v>
      </c>
      <c r="G56" s="1053"/>
      <c r="H56" s="1053">
        <v>0</v>
      </c>
      <c r="I56" s="1053">
        <v>0</v>
      </c>
      <c r="J56" s="1053">
        <v>2</v>
      </c>
      <c r="K56" s="1053"/>
      <c r="L56" s="1063">
        <v>2</v>
      </c>
      <c r="M56" s="1064">
        <v>28000</v>
      </c>
      <c r="N56" s="1059">
        <f t="shared" si="0"/>
        <v>56000</v>
      </c>
      <c r="O56" s="1065"/>
      <c r="P56" s="1065">
        <v>1</v>
      </c>
      <c r="Q56" s="1065"/>
      <c r="R56" s="1065">
        <v>1</v>
      </c>
      <c r="S56" s="1066"/>
      <c r="T56" s="1067"/>
    </row>
    <row r="57" spans="1:20" s="813" customFormat="1" ht="22.5" customHeight="1">
      <c r="A57" s="1053"/>
      <c r="B57" s="1061"/>
      <c r="C57" s="1062" t="s">
        <v>4089</v>
      </c>
      <c r="D57" s="1053"/>
      <c r="E57" s="1053"/>
      <c r="F57" s="1053" t="s">
        <v>199</v>
      </c>
      <c r="G57" s="1053"/>
      <c r="H57" s="1053">
        <v>0</v>
      </c>
      <c r="I57" s="1053">
        <v>0</v>
      </c>
      <c r="J57" s="1053">
        <v>2</v>
      </c>
      <c r="K57" s="1053"/>
      <c r="L57" s="1063">
        <v>2</v>
      </c>
      <c r="M57" s="1064">
        <v>10700</v>
      </c>
      <c r="N57" s="1059">
        <f t="shared" si="0"/>
        <v>21400</v>
      </c>
      <c r="O57" s="1065"/>
      <c r="P57" s="1065">
        <v>1</v>
      </c>
      <c r="Q57" s="1065"/>
      <c r="R57" s="1065">
        <v>1</v>
      </c>
      <c r="S57" s="1066"/>
      <c r="T57" s="1067"/>
    </row>
    <row r="58" spans="1:20" s="813" customFormat="1" ht="22.5" customHeight="1">
      <c r="A58" s="1053"/>
      <c r="B58" s="1061"/>
      <c r="C58" s="1062" t="s">
        <v>4090</v>
      </c>
      <c r="D58" s="1053"/>
      <c r="E58" s="1053"/>
      <c r="F58" s="1053" t="s">
        <v>199</v>
      </c>
      <c r="G58" s="1053"/>
      <c r="H58" s="1053">
        <v>0</v>
      </c>
      <c r="I58" s="1053">
        <v>0</v>
      </c>
      <c r="J58" s="1053">
        <v>2</v>
      </c>
      <c r="K58" s="1053"/>
      <c r="L58" s="1063">
        <v>2</v>
      </c>
      <c r="M58" s="1064">
        <v>10700</v>
      </c>
      <c r="N58" s="1059">
        <f t="shared" si="0"/>
        <v>21400</v>
      </c>
      <c r="O58" s="1065"/>
      <c r="P58" s="1065">
        <v>1</v>
      </c>
      <c r="Q58" s="1065"/>
      <c r="R58" s="1065">
        <v>1</v>
      </c>
      <c r="S58" s="1066"/>
      <c r="T58" s="1067"/>
    </row>
    <row r="59" spans="1:20" s="813" customFormat="1" ht="22.5" customHeight="1">
      <c r="A59" s="1053"/>
      <c r="B59" s="1061"/>
      <c r="C59" s="1062" t="s">
        <v>4091</v>
      </c>
      <c r="D59" s="1053"/>
      <c r="E59" s="1053"/>
      <c r="F59" s="1053" t="s">
        <v>199</v>
      </c>
      <c r="G59" s="1053"/>
      <c r="H59" s="1053">
        <v>0</v>
      </c>
      <c r="I59" s="1053">
        <v>0</v>
      </c>
      <c r="J59" s="1053">
        <v>2</v>
      </c>
      <c r="K59" s="1053"/>
      <c r="L59" s="1063">
        <v>2</v>
      </c>
      <c r="M59" s="1064">
        <v>10700</v>
      </c>
      <c r="N59" s="1059">
        <f t="shared" si="0"/>
        <v>21400</v>
      </c>
      <c r="O59" s="1065"/>
      <c r="P59" s="1065">
        <v>1</v>
      </c>
      <c r="Q59" s="1065"/>
      <c r="R59" s="1065">
        <v>1</v>
      </c>
      <c r="S59" s="1066"/>
      <c r="T59" s="1067"/>
    </row>
    <row r="60" spans="1:20" s="813" customFormat="1" ht="22.5" customHeight="1">
      <c r="A60" s="1053"/>
      <c r="B60" s="1061"/>
      <c r="C60" s="1062" t="s">
        <v>4092</v>
      </c>
      <c r="D60" s="1053"/>
      <c r="E60" s="1053"/>
      <c r="F60" s="1053" t="s">
        <v>199</v>
      </c>
      <c r="G60" s="1053"/>
      <c r="H60" s="1053">
        <v>0</v>
      </c>
      <c r="I60" s="1053">
        <v>0</v>
      </c>
      <c r="J60" s="1053">
        <v>2</v>
      </c>
      <c r="K60" s="1053"/>
      <c r="L60" s="1063">
        <v>2</v>
      </c>
      <c r="M60" s="1064">
        <v>10700</v>
      </c>
      <c r="N60" s="1059">
        <f t="shared" si="0"/>
        <v>21400</v>
      </c>
      <c r="O60" s="1065"/>
      <c r="P60" s="1065">
        <v>1</v>
      </c>
      <c r="Q60" s="1065"/>
      <c r="R60" s="1065">
        <v>1</v>
      </c>
      <c r="S60" s="1066"/>
      <c r="T60" s="1067"/>
    </row>
    <row r="61" spans="1:20" s="813" customFormat="1" ht="22.5" customHeight="1">
      <c r="A61" s="1053"/>
      <c r="B61" s="1061"/>
      <c r="C61" s="1062" t="s">
        <v>4093</v>
      </c>
      <c r="D61" s="1053"/>
      <c r="E61" s="1053"/>
      <c r="F61" s="1053" t="s">
        <v>199</v>
      </c>
      <c r="G61" s="1053"/>
      <c r="H61" s="1053">
        <v>0</v>
      </c>
      <c r="I61" s="1053">
        <v>0</v>
      </c>
      <c r="J61" s="1053">
        <v>2</v>
      </c>
      <c r="K61" s="1053"/>
      <c r="L61" s="1063">
        <v>2</v>
      </c>
      <c r="M61" s="1064">
        <v>5400</v>
      </c>
      <c r="N61" s="1059">
        <f t="shared" si="0"/>
        <v>10800</v>
      </c>
      <c r="O61" s="1065"/>
      <c r="P61" s="1065">
        <v>1</v>
      </c>
      <c r="Q61" s="1065"/>
      <c r="R61" s="1065">
        <v>1</v>
      </c>
      <c r="S61" s="1066"/>
      <c r="T61" s="1067"/>
    </row>
    <row r="62" spans="1:20" s="813" customFormat="1" ht="22.5" customHeight="1">
      <c r="A62" s="1053"/>
      <c r="B62" s="1061"/>
      <c r="C62" s="1062" t="s">
        <v>4099</v>
      </c>
      <c r="D62" s="1053"/>
      <c r="E62" s="1053"/>
      <c r="F62" s="1053" t="s">
        <v>199</v>
      </c>
      <c r="G62" s="1053"/>
      <c r="H62" s="1053">
        <v>0</v>
      </c>
      <c r="I62" s="1053">
        <v>0</v>
      </c>
      <c r="J62" s="1053">
        <v>2</v>
      </c>
      <c r="K62" s="1053"/>
      <c r="L62" s="1063">
        <v>2</v>
      </c>
      <c r="M62" s="1069" t="s">
        <v>4096</v>
      </c>
      <c r="N62" s="1059"/>
      <c r="O62" s="1065"/>
      <c r="P62" s="1065"/>
      <c r="Q62" s="1065"/>
      <c r="R62" s="1065"/>
      <c r="S62" s="1066"/>
      <c r="T62" s="1067"/>
    </row>
    <row r="63" spans="1:20" s="813" customFormat="1" ht="22.5" customHeight="1">
      <c r="A63" s="1053"/>
      <c r="B63" s="1061"/>
      <c r="C63" s="1071" t="s">
        <v>4100</v>
      </c>
      <c r="D63" s="1053"/>
      <c r="E63" s="1053"/>
      <c r="F63" s="1053"/>
      <c r="G63" s="1053"/>
      <c r="H63" s="1053"/>
      <c r="I63" s="1053"/>
      <c r="J63" s="1053"/>
      <c r="K63" s="1053"/>
      <c r="L63" s="1063"/>
      <c r="M63" s="1069"/>
      <c r="N63" s="1059"/>
      <c r="O63" s="1065"/>
      <c r="P63" s="1065"/>
      <c r="Q63" s="1065"/>
      <c r="R63" s="1065"/>
      <c r="S63" s="1066"/>
      <c r="T63" s="1067"/>
    </row>
    <row r="64" spans="1:20" s="813" customFormat="1" ht="22.5" customHeight="1">
      <c r="A64" s="1053">
        <v>1132</v>
      </c>
      <c r="B64" s="1061" t="s">
        <v>4101</v>
      </c>
      <c r="C64" s="1075" t="s">
        <v>4102</v>
      </c>
      <c r="D64" s="1053"/>
      <c r="E64" s="1053"/>
      <c r="F64" s="1053"/>
      <c r="G64" s="1053"/>
      <c r="H64" s="1053"/>
      <c r="I64" s="1053"/>
      <c r="J64" s="1053"/>
      <c r="K64" s="1053"/>
      <c r="L64" s="1063"/>
      <c r="M64" s="1069"/>
      <c r="N64" s="1059"/>
      <c r="O64" s="1065"/>
      <c r="P64" s="1065"/>
      <c r="Q64" s="1065"/>
      <c r="R64" s="1065"/>
      <c r="S64" s="1066"/>
      <c r="T64" s="1067"/>
    </row>
    <row r="65" spans="1:20" s="813" customFormat="1" ht="22.5" customHeight="1">
      <c r="A65" s="1053"/>
      <c r="B65" s="1061"/>
      <c r="C65" s="1062" t="s">
        <v>4103</v>
      </c>
      <c r="D65" s="1053"/>
      <c r="E65" s="1053"/>
      <c r="F65" s="1053" t="s">
        <v>199</v>
      </c>
      <c r="G65" s="1053"/>
      <c r="H65" s="1053">
        <v>3</v>
      </c>
      <c r="I65" s="1053">
        <v>2</v>
      </c>
      <c r="J65" s="1053">
        <v>3</v>
      </c>
      <c r="K65" s="1053"/>
      <c r="L65" s="1063">
        <v>3</v>
      </c>
      <c r="M65" s="1064">
        <v>73000</v>
      </c>
      <c r="N65" s="1059">
        <f t="shared" si="0"/>
        <v>219000</v>
      </c>
      <c r="O65" s="1065">
        <v>1</v>
      </c>
      <c r="P65" s="1065">
        <v>1</v>
      </c>
      <c r="Q65" s="1065">
        <v>1</v>
      </c>
      <c r="R65" s="1065"/>
      <c r="S65" s="1066"/>
      <c r="T65" s="1067"/>
    </row>
    <row r="66" spans="1:20" s="813" customFormat="1" ht="22.5" customHeight="1">
      <c r="A66" s="1053"/>
      <c r="B66" s="1061"/>
      <c r="C66" s="1062" t="s">
        <v>4104</v>
      </c>
      <c r="D66" s="1053"/>
      <c r="E66" s="1053"/>
      <c r="F66" s="1053" t="s">
        <v>199</v>
      </c>
      <c r="G66" s="1053"/>
      <c r="H66" s="1053">
        <v>3</v>
      </c>
      <c r="I66" s="1053">
        <v>2</v>
      </c>
      <c r="J66" s="1053">
        <v>3</v>
      </c>
      <c r="K66" s="1053"/>
      <c r="L66" s="1063">
        <v>3</v>
      </c>
      <c r="M66" s="1064">
        <v>4500</v>
      </c>
      <c r="N66" s="1059">
        <f t="shared" si="0"/>
        <v>13500</v>
      </c>
      <c r="O66" s="1065">
        <v>1</v>
      </c>
      <c r="P66" s="1065">
        <v>1</v>
      </c>
      <c r="Q66" s="1065">
        <v>1</v>
      </c>
      <c r="R66" s="1065"/>
      <c r="S66" s="1066"/>
      <c r="T66" s="1067"/>
    </row>
    <row r="67" spans="1:20" s="813" customFormat="1" ht="22.5" customHeight="1">
      <c r="A67" s="1053"/>
      <c r="B67" s="1061"/>
      <c r="C67" s="1062" t="s">
        <v>4105</v>
      </c>
      <c r="D67" s="1053"/>
      <c r="E67" s="1053"/>
      <c r="F67" s="1053" t="s">
        <v>199</v>
      </c>
      <c r="G67" s="1053"/>
      <c r="H67" s="1053">
        <v>3</v>
      </c>
      <c r="I67" s="1053">
        <v>2</v>
      </c>
      <c r="J67" s="1053">
        <v>3</v>
      </c>
      <c r="K67" s="1053"/>
      <c r="L67" s="1063">
        <v>3</v>
      </c>
      <c r="M67" s="1064">
        <v>25600</v>
      </c>
      <c r="N67" s="1059">
        <f t="shared" si="0"/>
        <v>76800</v>
      </c>
      <c r="O67" s="1065">
        <v>1</v>
      </c>
      <c r="P67" s="1065">
        <v>1</v>
      </c>
      <c r="Q67" s="1065">
        <v>1</v>
      </c>
      <c r="R67" s="1065"/>
      <c r="S67" s="1066"/>
      <c r="T67" s="1067"/>
    </row>
    <row r="68" spans="1:20" s="813" customFormat="1" ht="22.5" customHeight="1">
      <c r="A68" s="1053"/>
      <c r="B68" s="1061"/>
      <c r="C68" s="1062" t="s">
        <v>4106</v>
      </c>
      <c r="D68" s="1053"/>
      <c r="E68" s="1053"/>
      <c r="F68" s="1053" t="s">
        <v>199</v>
      </c>
      <c r="G68" s="1053"/>
      <c r="H68" s="1053">
        <v>3</v>
      </c>
      <c r="I68" s="1053">
        <v>2</v>
      </c>
      <c r="J68" s="1053">
        <v>3</v>
      </c>
      <c r="K68" s="1053"/>
      <c r="L68" s="1063">
        <v>3</v>
      </c>
      <c r="M68" s="1064">
        <v>6500</v>
      </c>
      <c r="N68" s="1059">
        <f t="shared" si="0"/>
        <v>19500</v>
      </c>
      <c r="O68" s="1065">
        <v>1</v>
      </c>
      <c r="P68" s="1065">
        <v>1</v>
      </c>
      <c r="Q68" s="1065">
        <v>1</v>
      </c>
      <c r="R68" s="1065"/>
      <c r="S68" s="1066"/>
      <c r="T68" s="1067"/>
    </row>
    <row r="69" spans="1:20" s="813" customFormat="1" ht="22.5" customHeight="1">
      <c r="A69" s="1053"/>
      <c r="B69" s="1061"/>
      <c r="C69" s="1062" t="s">
        <v>4107</v>
      </c>
      <c r="D69" s="1053"/>
      <c r="E69" s="1053"/>
      <c r="F69" s="1053" t="s">
        <v>199</v>
      </c>
      <c r="G69" s="1053"/>
      <c r="H69" s="1053">
        <v>3</v>
      </c>
      <c r="I69" s="1053">
        <v>2</v>
      </c>
      <c r="J69" s="1053">
        <v>3</v>
      </c>
      <c r="K69" s="1053"/>
      <c r="L69" s="1063">
        <v>3</v>
      </c>
      <c r="M69" s="1069" t="s">
        <v>4096</v>
      </c>
      <c r="N69" s="1059"/>
      <c r="O69" s="1065"/>
      <c r="P69" s="1065"/>
      <c r="Q69" s="1065"/>
      <c r="R69" s="1065"/>
      <c r="S69" s="1066"/>
      <c r="T69" s="1067"/>
    </row>
    <row r="70" spans="1:20" s="813" customFormat="1" ht="22.5" customHeight="1">
      <c r="A70" s="1053">
        <v>1133</v>
      </c>
      <c r="B70" s="1061" t="s">
        <v>4108</v>
      </c>
      <c r="C70" s="1075" t="s">
        <v>4109</v>
      </c>
      <c r="D70" s="1053"/>
      <c r="E70" s="1053"/>
      <c r="F70" s="1053"/>
      <c r="G70" s="1053"/>
      <c r="H70" s="1053"/>
      <c r="I70" s="1053"/>
      <c r="J70" s="1053"/>
      <c r="K70" s="1053"/>
      <c r="L70" s="1063"/>
      <c r="M70" s="1069"/>
      <c r="N70" s="1059"/>
      <c r="O70" s="1065"/>
      <c r="P70" s="1065"/>
      <c r="Q70" s="1065"/>
      <c r="R70" s="1065"/>
      <c r="S70" s="1066"/>
      <c r="T70" s="1067"/>
    </row>
    <row r="71" spans="1:20" s="813" customFormat="1" ht="22.5" customHeight="1">
      <c r="A71" s="1053"/>
      <c r="B71" s="1061"/>
      <c r="C71" s="1062" t="s">
        <v>4103</v>
      </c>
      <c r="D71" s="1053"/>
      <c r="E71" s="1053"/>
      <c r="F71" s="1053" t="s">
        <v>199</v>
      </c>
      <c r="G71" s="1053"/>
      <c r="H71" s="1053">
        <v>2</v>
      </c>
      <c r="I71" s="1053"/>
      <c r="J71" s="1053">
        <v>2</v>
      </c>
      <c r="K71" s="1053"/>
      <c r="L71" s="1063">
        <v>2</v>
      </c>
      <c r="M71" s="1064">
        <v>72000</v>
      </c>
      <c r="N71" s="1059">
        <f t="shared" si="0"/>
        <v>144000</v>
      </c>
      <c r="O71" s="1065">
        <v>1</v>
      </c>
      <c r="P71" s="1065"/>
      <c r="Q71" s="1065">
        <v>1</v>
      </c>
      <c r="R71" s="1065"/>
      <c r="S71" s="1066"/>
      <c r="T71" s="1067"/>
    </row>
    <row r="72" spans="1:20" s="813" customFormat="1" ht="22.5" customHeight="1">
      <c r="A72" s="1053"/>
      <c r="B72" s="1061"/>
      <c r="C72" s="1062" t="s">
        <v>4104</v>
      </c>
      <c r="D72" s="1053"/>
      <c r="E72" s="1053"/>
      <c r="F72" s="1053" t="s">
        <v>199</v>
      </c>
      <c r="G72" s="1053"/>
      <c r="H72" s="1053">
        <v>2</v>
      </c>
      <c r="I72" s="1053"/>
      <c r="J72" s="1053">
        <v>2</v>
      </c>
      <c r="K72" s="1053"/>
      <c r="L72" s="1063">
        <v>2</v>
      </c>
      <c r="M72" s="1064">
        <v>5000</v>
      </c>
      <c r="N72" s="1059">
        <f t="shared" si="0"/>
        <v>10000</v>
      </c>
      <c r="O72" s="1065">
        <v>1</v>
      </c>
      <c r="P72" s="1065"/>
      <c r="Q72" s="1065">
        <v>1</v>
      </c>
      <c r="R72" s="1065"/>
      <c r="S72" s="1066"/>
      <c r="T72" s="1067"/>
    </row>
    <row r="73" spans="1:20" s="813" customFormat="1" ht="22.5" customHeight="1">
      <c r="A73" s="1053"/>
      <c r="B73" s="1061"/>
      <c r="C73" s="1062" t="s">
        <v>4105</v>
      </c>
      <c r="D73" s="1053"/>
      <c r="E73" s="1053"/>
      <c r="F73" s="1053" t="s">
        <v>199</v>
      </c>
      <c r="G73" s="1053"/>
      <c r="H73" s="1053">
        <v>2</v>
      </c>
      <c r="I73" s="1053"/>
      <c r="J73" s="1053">
        <v>2</v>
      </c>
      <c r="K73" s="1053"/>
      <c r="L73" s="1063">
        <v>2</v>
      </c>
      <c r="M73" s="1064">
        <v>17000</v>
      </c>
      <c r="N73" s="1059">
        <f t="shared" si="0"/>
        <v>34000</v>
      </c>
      <c r="O73" s="1065">
        <v>1</v>
      </c>
      <c r="P73" s="1065"/>
      <c r="Q73" s="1065">
        <v>1</v>
      </c>
      <c r="R73" s="1065"/>
      <c r="S73" s="1066"/>
      <c r="T73" s="1067"/>
    </row>
    <row r="74" spans="1:20" s="813" customFormat="1" ht="22.5" customHeight="1">
      <c r="A74" s="1053"/>
      <c r="B74" s="1061"/>
      <c r="C74" s="1062" t="s">
        <v>4106</v>
      </c>
      <c r="D74" s="1053"/>
      <c r="E74" s="1053"/>
      <c r="F74" s="1053" t="s">
        <v>199</v>
      </c>
      <c r="G74" s="1053"/>
      <c r="H74" s="1053">
        <v>2</v>
      </c>
      <c r="I74" s="1053"/>
      <c r="J74" s="1053">
        <v>2</v>
      </c>
      <c r="K74" s="1053"/>
      <c r="L74" s="1063">
        <v>2</v>
      </c>
      <c r="M74" s="1064">
        <v>7000</v>
      </c>
      <c r="N74" s="1059">
        <f t="shared" ref="N74:N90" si="1">L74*M74</f>
        <v>14000</v>
      </c>
      <c r="O74" s="1065">
        <v>1</v>
      </c>
      <c r="P74" s="1065"/>
      <c r="Q74" s="1065">
        <v>1</v>
      </c>
      <c r="R74" s="1065"/>
      <c r="S74" s="1066"/>
      <c r="T74" s="1067"/>
    </row>
    <row r="75" spans="1:20" s="813" customFormat="1" ht="22.5" customHeight="1">
      <c r="A75" s="1053"/>
      <c r="B75" s="1061"/>
      <c r="C75" s="1062" t="s">
        <v>4107</v>
      </c>
      <c r="D75" s="1053"/>
      <c r="E75" s="1053"/>
      <c r="F75" s="1053" t="s">
        <v>199</v>
      </c>
      <c r="G75" s="1053"/>
      <c r="H75" s="1053">
        <v>2</v>
      </c>
      <c r="I75" s="1053"/>
      <c r="J75" s="1053">
        <v>2</v>
      </c>
      <c r="K75" s="1053"/>
      <c r="L75" s="1063">
        <v>2</v>
      </c>
      <c r="M75" s="1069" t="s">
        <v>4096</v>
      </c>
      <c r="N75" s="1059"/>
      <c r="O75" s="1065"/>
      <c r="P75" s="1065"/>
      <c r="Q75" s="1065"/>
      <c r="R75" s="1065"/>
      <c r="S75" s="1066"/>
      <c r="T75" s="1067"/>
    </row>
    <row r="76" spans="1:20" s="813" customFormat="1" ht="22.5" customHeight="1">
      <c r="A76" s="1053">
        <v>1134</v>
      </c>
      <c r="B76" s="1061" t="s">
        <v>4110</v>
      </c>
      <c r="C76" s="1075" t="s">
        <v>4111</v>
      </c>
      <c r="D76" s="1053"/>
      <c r="E76" s="1053"/>
      <c r="F76" s="1053"/>
      <c r="G76" s="1053"/>
      <c r="H76" s="1053"/>
      <c r="I76" s="1053"/>
      <c r="J76" s="1053"/>
      <c r="K76" s="1053"/>
      <c r="L76" s="1063"/>
      <c r="M76" s="1069"/>
      <c r="N76" s="1059"/>
      <c r="O76" s="1065"/>
      <c r="P76" s="1065"/>
      <c r="Q76" s="1065"/>
      <c r="R76" s="1065"/>
      <c r="S76" s="1066"/>
      <c r="T76" s="1067"/>
    </row>
    <row r="77" spans="1:20" s="813" customFormat="1" ht="22.5" customHeight="1">
      <c r="A77" s="1053"/>
      <c r="B77" s="1061"/>
      <c r="C77" s="1062" t="s">
        <v>4103</v>
      </c>
      <c r="D77" s="1053"/>
      <c r="E77" s="1053"/>
      <c r="F77" s="1053" t="s">
        <v>199</v>
      </c>
      <c r="G77" s="1053"/>
      <c r="H77" s="1053">
        <v>3</v>
      </c>
      <c r="I77" s="1053">
        <v>7</v>
      </c>
      <c r="J77" s="1053">
        <v>8</v>
      </c>
      <c r="K77" s="1053"/>
      <c r="L77" s="1063">
        <v>8</v>
      </c>
      <c r="M77" s="1064">
        <v>69000</v>
      </c>
      <c r="N77" s="1059">
        <f t="shared" si="1"/>
        <v>552000</v>
      </c>
      <c r="O77" s="1065">
        <v>2</v>
      </c>
      <c r="P77" s="1065">
        <v>2</v>
      </c>
      <c r="Q77" s="1065">
        <v>2</v>
      </c>
      <c r="R77" s="1065">
        <v>2</v>
      </c>
      <c r="S77" s="1066"/>
      <c r="T77" s="1067"/>
    </row>
    <row r="78" spans="1:20" s="813" customFormat="1" ht="22.5" customHeight="1">
      <c r="A78" s="1053"/>
      <c r="B78" s="1061"/>
      <c r="C78" s="1062" t="s">
        <v>4104</v>
      </c>
      <c r="D78" s="1053"/>
      <c r="E78" s="1053"/>
      <c r="F78" s="1053" t="s">
        <v>199</v>
      </c>
      <c r="G78" s="1053"/>
      <c r="H78" s="1053">
        <v>3</v>
      </c>
      <c r="I78" s="1053">
        <v>7</v>
      </c>
      <c r="J78" s="1053">
        <v>8</v>
      </c>
      <c r="K78" s="1053"/>
      <c r="L78" s="1063">
        <v>8</v>
      </c>
      <c r="M78" s="1064">
        <v>10000</v>
      </c>
      <c r="N78" s="1059">
        <f t="shared" si="1"/>
        <v>80000</v>
      </c>
      <c r="O78" s="1065">
        <v>2</v>
      </c>
      <c r="P78" s="1065">
        <v>2</v>
      </c>
      <c r="Q78" s="1065">
        <v>2</v>
      </c>
      <c r="R78" s="1065">
        <v>2</v>
      </c>
      <c r="S78" s="1066"/>
      <c r="T78" s="1067"/>
    </row>
    <row r="79" spans="1:20" s="813" customFormat="1" ht="22.5" customHeight="1">
      <c r="A79" s="1053"/>
      <c r="B79" s="1061"/>
      <c r="C79" s="1062" t="s">
        <v>4105</v>
      </c>
      <c r="D79" s="1053"/>
      <c r="E79" s="1053"/>
      <c r="F79" s="1053" t="s">
        <v>199</v>
      </c>
      <c r="G79" s="1053"/>
      <c r="H79" s="1053">
        <v>3</v>
      </c>
      <c r="I79" s="1053">
        <v>7</v>
      </c>
      <c r="J79" s="1053">
        <v>8</v>
      </c>
      <c r="K79" s="1053"/>
      <c r="L79" s="1063">
        <v>8</v>
      </c>
      <c r="M79" s="1064">
        <v>13000</v>
      </c>
      <c r="N79" s="1059">
        <f t="shared" si="1"/>
        <v>104000</v>
      </c>
      <c r="O79" s="1065">
        <v>2</v>
      </c>
      <c r="P79" s="1065">
        <v>2</v>
      </c>
      <c r="Q79" s="1065">
        <v>2</v>
      </c>
      <c r="R79" s="1065">
        <v>2</v>
      </c>
      <c r="S79" s="1066"/>
      <c r="T79" s="1067"/>
    </row>
    <row r="80" spans="1:20" s="813" customFormat="1" ht="22.5" customHeight="1">
      <c r="A80" s="1053"/>
      <c r="B80" s="1061"/>
      <c r="C80" s="1062" t="s">
        <v>4106</v>
      </c>
      <c r="D80" s="1053"/>
      <c r="E80" s="1053"/>
      <c r="F80" s="1053" t="s">
        <v>199</v>
      </c>
      <c r="G80" s="1053"/>
      <c r="H80" s="1053">
        <v>3</v>
      </c>
      <c r="I80" s="1053">
        <v>7</v>
      </c>
      <c r="J80" s="1053">
        <v>8</v>
      </c>
      <c r="K80" s="1053"/>
      <c r="L80" s="1063">
        <v>8</v>
      </c>
      <c r="M80" s="1064">
        <v>13000</v>
      </c>
      <c r="N80" s="1059">
        <f t="shared" si="1"/>
        <v>104000</v>
      </c>
      <c r="O80" s="1065">
        <v>2</v>
      </c>
      <c r="P80" s="1065">
        <v>2</v>
      </c>
      <c r="Q80" s="1065">
        <v>2</v>
      </c>
      <c r="R80" s="1065">
        <v>2</v>
      </c>
      <c r="S80" s="1066"/>
      <c r="T80" s="1067"/>
    </row>
    <row r="81" spans="1:21" s="813" customFormat="1" ht="22.5" customHeight="1">
      <c r="A81" s="1053"/>
      <c r="B81" s="1061"/>
      <c r="C81" s="1062" t="s">
        <v>4112</v>
      </c>
      <c r="D81" s="1053"/>
      <c r="E81" s="1053"/>
      <c r="F81" s="1053" t="s">
        <v>199</v>
      </c>
      <c r="G81" s="1053"/>
      <c r="H81" s="1053">
        <v>3</v>
      </c>
      <c r="I81" s="1053">
        <v>7</v>
      </c>
      <c r="J81" s="1053">
        <v>8</v>
      </c>
      <c r="K81" s="1053"/>
      <c r="L81" s="1063">
        <v>8</v>
      </c>
      <c r="M81" s="1069" t="s">
        <v>4096</v>
      </c>
      <c r="N81" s="1059"/>
      <c r="O81" s="1065"/>
      <c r="P81" s="1065"/>
      <c r="Q81" s="1065"/>
      <c r="R81" s="1065"/>
      <c r="S81" s="1066"/>
      <c r="T81" s="1067"/>
    </row>
    <row r="82" spans="1:21" s="813" customFormat="1" ht="22.5" customHeight="1">
      <c r="A82" s="1053"/>
      <c r="B82" s="1061" t="s">
        <v>4113</v>
      </c>
      <c r="C82" s="1068" t="s">
        <v>4114</v>
      </c>
      <c r="D82" s="1053"/>
      <c r="E82" s="1053"/>
      <c r="F82" s="1053"/>
      <c r="G82" s="1053"/>
      <c r="H82" s="1053"/>
      <c r="I82" s="1053"/>
      <c r="J82" s="1053"/>
      <c r="K82" s="1053"/>
      <c r="L82" s="1063"/>
      <c r="M82" s="1069"/>
      <c r="N82" s="1059"/>
      <c r="O82" s="1065"/>
      <c r="P82" s="1065"/>
      <c r="Q82" s="1065"/>
      <c r="R82" s="1065"/>
      <c r="S82" s="1066"/>
      <c r="T82" s="1067"/>
    </row>
    <row r="83" spans="1:21" s="813" customFormat="1" ht="22.5" customHeight="1">
      <c r="A83" s="1053">
        <v>1135</v>
      </c>
      <c r="B83" s="1061" t="s">
        <v>4115</v>
      </c>
      <c r="C83" s="1062" t="s">
        <v>4116</v>
      </c>
      <c r="D83" s="1053"/>
      <c r="E83" s="1053"/>
      <c r="F83" s="1053" t="s">
        <v>43</v>
      </c>
      <c r="G83" s="1053"/>
      <c r="H83" s="1053">
        <v>5</v>
      </c>
      <c r="I83" s="1053">
        <v>6</v>
      </c>
      <c r="J83" s="1053">
        <v>10</v>
      </c>
      <c r="K83" s="1053"/>
      <c r="L83" s="1063">
        <v>10</v>
      </c>
      <c r="M83" s="1064">
        <v>11000</v>
      </c>
      <c r="N83" s="1059">
        <f t="shared" si="1"/>
        <v>110000</v>
      </c>
      <c r="O83" s="1065">
        <v>3</v>
      </c>
      <c r="P83" s="1065">
        <v>2</v>
      </c>
      <c r="Q83" s="1065">
        <v>3</v>
      </c>
      <c r="R83" s="1065">
        <v>2</v>
      </c>
      <c r="S83" s="1066"/>
      <c r="T83" s="1067"/>
    </row>
    <row r="84" spans="1:21" s="813" customFormat="1" ht="22.5" customHeight="1">
      <c r="A84" s="1053">
        <v>1136</v>
      </c>
      <c r="B84" s="1061" t="s">
        <v>4117</v>
      </c>
      <c r="C84" s="1062" t="s">
        <v>4118</v>
      </c>
      <c r="D84" s="1053"/>
      <c r="E84" s="1053"/>
      <c r="F84" s="1053" t="s">
        <v>43</v>
      </c>
      <c r="G84" s="1053"/>
      <c r="H84" s="1053"/>
      <c r="I84" s="1053">
        <v>2</v>
      </c>
      <c r="J84" s="1053">
        <v>4</v>
      </c>
      <c r="K84" s="1053"/>
      <c r="L84" s="1063">
        <v>4</v>
      </c>
      <c r="M84" s="1064">
        <v>28700</v>
      </c>
      <c r="N84" s="1059">
        <f t="shared" si="1"/>
        <v>114800</v>
      </c>
      <c r="O84" s="1065">
        <v>1</v>
      </c>
      <c r="P84" s="1065">
        <v>1</v>
      </c>
      <c r="Q84" s="1065">
        <v>1</v>
      </c>
      <c r="R84" s="1065">
        <v>1</v>
      </c>
      <c r="S84" s="1066"/>
      <c r="T84" s="1067"/>
    </row>
    <row r="85" spans="1:21" s="813" customFormat="1" ht="22.5" customHeight="1">
      <c r="A85" s="1053">
        <v>1137</v>
      </c>
      <c r="B85" s="1061" t="s">
        <v>4119</v>
      </c>
      <c r="C85" s="1062" t="s">
        <v>4120</v>
      </c>
      <c r="D85" s="1053"/>
      <c r="E85" s="1053"/>
      <c r="F85" s="1053" t="s">
        <v>43</v>
      </c>
      <c r="G85" s="1053"/>
      <c r="H85" s="1076"/>
      <c r="I85" s="1053">
        <v>3</v>
      </c>
      <c r="J85" s="1053">
        <v>5</v>
      </c>
      <c r="K85" s="1053"/>
      <c r="L85" s="1063">
        <v>5</v>
      </c>
      <c r="M85" s="1064">
        <v>11000</v>
      </c>
      <c r="N85" s="1059">
        <f t="shared" si="1"/>
        <v>55000</v>
      </c>
      <c r="O85" s="1065">
        <v>2</v>
      </c>
      <c r="P85" s="1065">
        <v>1</v>
      </c>
      <c r="Q85" s="1065">
        <v>1</v>
      </c>
      <c r="R85" s="1065">
        <v>1</v>
      </c>
      <c r="S85" s="1066"/>
      <c r="T85" s="1067"/>
    </row>
    <row r="86" spans="1:21" s="813" customFormat="1" ht="22.5" customHeight="1">
      <c r="A86" s="1053"/>
      <c r="B86" s="1061" t="s">
        <v>4121</v>
      </c>
      <c r="C86" s="1068" t="s">
        <v>4122</v>
      </c>
      <c r="D86" s="1053"/>
      <c r="E86" s="1053"/>
      <c r="F86" s="1053"/>
      <c r="G86" s="1053"/>
      <c r="H86" s="1053"/>
      <c r="I86" s="1053"/>
      <c r="J86" s="1053"/>
      <c r="K86" s="1053"/>
      <c r="L86" s="1063"/>
      <c r="M86" s="1069"/>
      <c r="N86" s="1059"/>
      <c r="O86" s="1065"/>
      <c r="P86" s="1065"/>
      <c r="Q86" s="1065"/>
      <c r="R86" s="1065"/>
      <c r="S86" s="1066"/>
      <c r="T86" s="1067"/>
    </row>
    <row r="87" spans="1:21" s="813" customFormat="1" ht="22.5" customHeight="1">
      <c r="A87" s="1053">
        <v>1138</v>
      </c>
      <c r="B87" s="1061" t="s">
        <v>4123</v>
      </c>
      <c r="C87" s="1062" t="s">
        <v>4124</v>
      </c>
      <c r="D87" s="1053"/>
      <c r="E87" s="1053"/>
      <c r="F87" s="1053" t="s">
        <v>43</v>
      </c>
      <c r="G87" s="1053"/>
      <c r="H87" s="1053">
        <v>0</v>
      </c>
      <c r="I87" s="1053">
        <v>20</v>
      </c>
      <c r="J87" s="1053">
        <v>40</v>
      </c>
      <c r="K87" s="1053"/>
      <c r="L87" s="1063">
        <v>40</v>
      </c>
      <c r="M87" s="1064">
        <v>20000</v>
      </c>
      <c r="N87" s="1059">
        <f t="shared" si="1"/>
        <v>800000</v>
      </c>
      <c r="O87" s="1065">
        <v>10</v>
      </c>
      <c r="P87" s="1065">
        <v>10</v>
      </c>
      <c r="Q87" s="1065">
        <v>10</v>
      </c>
      <c r="R87" s="1065">
        <v>10</v>
      </c>
      <c r="S87" s="1066"/>
      <c r="T87" s="1067"/>
    </row>
    <row r="88" spans="1:21" s="813" customFormat="1" ht="22.5" customHeight="1">
      <c r="A88" s="1053">
        <v>1139</v>
      </c>
      <c r="B88" s="1061" t="s">
        <v>4125</v>
      </c>
      <c r="C88" s="1062" t="s">
        <v>4126</v>
      </c>
      <c r="D88" s="1053"/>
      <c r="E88" s="1053"/>
      <c r="F88" s="1053" t="s">
        <v>43</v>
      </c>
      <c r="G88" s="1053"/>
      <c r="H88" s="1053">
        <v>22</v>
      </c>
      <c r="I88" s="1053">
        <v>80</v>
      </c>
      <c r="J88" s="1053">
        <v>80</v>
      </c>
      <c r="K88" s="1053"/>
      <c r="L88" s="1063">
        <v>80</v>
      </c>
      <c r="M88" s="1064">
        <v>21000</v>
      </c>
      <c r="N88" s="1059">
        <f t="shared" si="1"/>
        <v>1680000</v>
      </c>
      <c r="O88" s="1065">
        <v>20</v>
      </c>
      <c r="P88" s="1065">
        <v>20</v>
      </c>
      <c r="Q88" s="1065">
        <v>20</v>
      </c>
      <c r="R88" s="1065">
        <v>20</v>
      </c>
      <c r="S88" s="1066"/>
      <c r="T88" s="1067"/>
    </row>
    <row r="89" spans="1:21" s="813" customFormat="1" ht="22.5" customHeight="1">
      <c r="A89" s="1053">
        <v>1140</v>
      </c>
      <c r="B89" s="1061" t="s">
        <v>4127</v>
      </c>
      <c r="C89" s="1062" t="s">
        <v>4128</v>
      </c>
      <c r="D89" s="1053"/>
      <c r="E89" s="1053"/>
      <c r="F89" s="1053" t="s">
        <v>43</v>
      </c>
      <c r="G89" s="1053"/>
      <c r="H89" s="1053">
        <v>0</v>
      </c>
      <c r="I89" s="1053">
        <v>5</v>
      </c>
      <c r="J89" s="1053">
        <v>10</v>
      </c>
      <c r="K89" s="1053"/>
      <c r="L89" s="1063">
        <v>10</v>
      </c>
      <c r="M89" s="1064">
        <v>22000</v>
      </c>
      <c r="N89" s="1059">
        <f t="shared" si="1"/>
        <v>220000</v>
      </c>
      <c r="O89" s="1065">
        <v>3</v>
      </c>
      <c r="P89" s="1065">
        <v>2</v>
      </c>
      <c r="Q89" s="1065">
        <v>3</v>
      </c>
      <c r="R89" s="1065">
        <v>2</v>
      </c>
      <c r="S89" s="1066"/>
      <c r="T89" s="1067"/>
    </row>
    <row r="90" spans="1:21" s="813" customFormat="1" ht="22.5" customHeight="1">
      <c r="A90" s="1053">
        <v>1141</v>
      </c>
      <c r="B90" s="1061" t="s">
        <v>4129</v>
      </c>
      <c r="C90" s="1062" t="s">
        <v>4130</v>
      </c>
      <c r="D90" s="1053"/>
      <c r="E90" s="1053"/>
      <c r="F90" s="1053" t="s">
        <v>43</v>
      </c>
      <c r="G90" s="1053"/>
      <c r="H90" s="1053"/>
      <c r="I90" s="1053"/>
      <c r="J90" s="1053">
        <v>10</v>
      </c>
      <c r="K90" s="1053"/>
      <c r="L90" s="1063">
        <v>10</v>
      </c>
      <c r="M90" s="1064">
        <v>23500</v>
      </c>
      <c r="N90" s="1059">
        <f t="shared" si="1"/>
        <v>235000</v>
      </c>
      <c r="O90" s="1065">
        <v>3</v>
      </c>
      <c r="P90" s="1065">
        <v>2</v>
      </c>
      <c r="Q90" s="1065">
        <v>3</v>
      </c>
      <c r="R90" s="1065">
        <v>2</v>
      </c>
      <c r="S90" s="1066"/>
      <c r="T90" s="1067"/>
    </row>
    <row r="91" spans="1:21" s="812" customFormat="1" ht="22.5" customHeight="1">
      <c r="A91" s="1053"/>
      <c r="B91" s="1077" t="s">
        <v>4131</v>
      </c>
      <c r="C91" s="1068" t="s">
        <v>4132</v>
      </c>
      <c r="D91" s="1053"/>
      <c r="E91" s="1053"/>
      <c r="F91" s="1078"/>
      <c r="G91" s="1053"/>
      <c r="H91" s="1053"/>
      <c r="I91" s="1053"/>
      <c r="J91" s="1053"/>
      <c r="K91" s="1053"/>
      <c r="L91" s="1063"/>
      <c r="M91" s="1079"/>
      <c r="N91" s="1059"/>
      <c r="O91" s="1080"/>
      <c r="P91" s="1080"/>
      <c r="Q91" s="1065"/>
      <c r="R91" s="1065"/>
      <c r="S91" s="1066"/>
      <c r="T91" s="1067"/>
      <c r="U91" s="813"/>
    </row>
    <row r="92" spans="1:21" s="812" customFormat="1" ht="22.5" customHeight="1">
      <c r="A92" s="1053"/>
      <c r="B92" s="1077"/>
      <c r="C92" s="1071" t="s">
        <v>4133</v>
      </c>
      <c r="D92" s="1053"/>
      <c r="E92" s="1053"/>
      <c r="F92" s="1078"/>
      <c r="G92" s="1053"/>
      <c r="H92" s="1053"/>
      <c r="I92" s="1053"/>
      <c r="J92" s="1053"/>
      <c r="K92" s="1053"/>
      <c r="L92" s="1063"/>
      <c r="M92" s="1079"/>
      <c r="N92" s="1059"/>
      <c r="O92" s="1080"/>
      <c r="P92" s="1080"/>
      <c r="Q92" s="1065"/>
      <c r="R92" s="1065"/>
      <c r="S92" s="1066"/>
      <c r="T92" s="1067"/>
      <c r="U92" s="813"/>
    </row>
    <row r="93" spans="1:21" s="812" customFormat="1" ht="22.5" customHeight="1">
      <c r="A93" s="1053">
        <v>1142</v>
      </c>
      <c r="B93" s="1077" t="s">
        <v>4134</v>
      </c>
      <c r="C93" s="1062" t="s">
        <v>4135</v>
      </c>
      <c r="D93" s="1053"/>
      <c r="E93" s="1053"/>
      <c r="F93" s="1078"/>
      <c r="G93" s="1053"/>
      <c r="H93" s="1053"/>
      <c r="I93" s="1053"/>
      <c r="J93" s="1053"/>
      <c r="K93" s="1053"/>
      <c r="L93" s="1063"/>
      <c r="M93" s="1081"/>
      <c r="N93" s="1059"/>
      <c r="O93" s="1080"/>
      <c r="P93" s="1080"/>
      <c r="Q93" s="1065"/>
      <c r="R93" s="1065"/>
      <c r="S93" s="1066"/>
      <c r="T93" s="1067"/>
      <c r="U93" s="813"/>
    </row>
    <row r="94" spans="1:21" s="812" customFormat="1" ht="22.5" customHeight="1">
      <c r="A94" s="1053"/>
      <c r="B94" s="1077"/>
      <c r="C94" s="1062" t="s">
        <v>4136</v>
      </c>
      <c r="D94" s="1053"/>
      <c r="E94" s="1053"/>
      <c r="F94" s="1078" t="s">
        <v>199</v>
      </c>
      <c r="G94" s="1053"/>
      <c r="H94" s="1053"/>
      <c r="I94" s="1053">
        <v>2</v>
      </c>
      <c r="J94" s="1053">
        <v>3</v>
      </c>
      <c r="K94" s="1053"/>
      <c r="L94" s="1063">
        <v>3</v>
      </c>
      <c r="M94" s="1081">
        <v>18000</v>
      </c>
      <c r="N94" s="1059">
        <f>M94*L94</f>
        <v>54000</v>
      </c>
      <c r="O94" s="1080">
        <v>1</v>
      </c>
      <c r="P94" s="1080">
        <v>1</v>
      </c>
      <c r="Q94" s="1065">
        <v>1</v>
      </c>
      <c r="R94" s="1065"/>
      <c r="S94" s="1066"/>
      <c r="T94" s="1067"/>
      <c r="U94" s="813"/>
    </row>
    <row r="95" spans="1:21" s="812" customFormat="1" ht="22.5" customHeight="1">
      <c r="A95" s="1053"/>
      <c r="B95" s="1077"/>
      <c r="C95" s="1062" t="s">
        <v>4137</v>
      </c>
      <c r="D95" s="1053"/>
      <c r="E95" s="1053"/>
      <c r="F95" s="1078" t="s">
        <v>199</v>
      </c>
      <c r="G95" s="1053"/>
      <c r="H95" s="1053"/>
      <c r="I95" s="1053">
        <v>20</v>
      </c>
      <c r="J95" s="1053">
        <v>30</v>
      </c>
      <c r="K95" s="1053"/>
      <c r="L95" s="1063">
        <v>30</v>
      </c>
      <c r="M95" s="1081">
        <v>2000</v>
      </c>
      <c r="N95" s="1059">
        <f>M95*L95</f>
        <v>60000</v>
      </c>
      <c r="O95" s="1080">
        <v>8</v>
      </c>
      <c r="P95" s="1080">
        <v>7</v>
      </c>
      <c r="Q95" s="1065">
        <v>8</v>
      </c>
      <c r="R95" s="1065">
        <v>7</v>
      </c>
      <c r="S95" s="1066"/>
      <c r="T95" s="1067"/>
      <c r="U95" s="813"/>
    </row>
    <row r="96" spans="1:21" s="812" customFormat="1" ht="22.5" customHeight="1">
      <c r="A96" s="1053"/>
      <c r="B96" s="1077"/>
      <c r="C96" s="1082" t="s">
        <v>4138</v>
      </c>
      <c r="D96" s="1053"/>
      <c r="E96" s="1053"/>
      <c r="F96" s="1078"/>
      <c r="G96" s="1053"/>
      <c r="H96" s="1053"/>
      <c r="I96" s="1053"/>
      <c r="J96" s="1053"/>
      <c r="K96" s="1053"/>
      <c r="L96" s="1063"/>
      <c r="M96" s="1079"/>
      <c r="N96" s="1059"/>
      <c r="O96" s="1080"/>
      <c r="P96" s="1080"/>
      <c r="Q96" s="1065"/>
      <c r="R96" s="1065"/>
      <c r="S96" s="1066"/>
      <c r="T96" s="1067"/>
      <c r="U96" s="813"/>
    </row>
    <row r="97" spans="1:21" s="812" customFormat="1" ht="22.5" customHeight="1">
      <c r="A97" s="1053">
        <v>1143</v>
      </c>
      <c r="B97" s="1077" t="s">
        <v>4139</v>
      </c>
      <c r="C97" s="1062" t="s">
        <v>4140</v>
      </c>
      <c r="D97" s="1053"/>
      <c r="E97" s="1053"/>
      <c r="F97" s="1078"/>
      <c r="G97" s="1053"/>
      <c r="H97" s="1053"/>
      <c r="I97" s="1053"/>
      <c r="J97" s="1053"/>
      <c r="K97" s="1053"/>
      <c r="L97" s="1063"/>
      <c r="M97" s="1081"/>
      <c r="N97" s="1059"/>
      <c r="O97" s="1080"/>
      <c r="P97" s="1080"/>
      <c r="Q97" s="1065"/>
      <c r="R97" s="1065"/>
      <c r="S97" s="1066"/>
      <c r="T97" s="1067"/>
      <c r="U97" s="813"/>
    </row>
    <row r="98" spans="1:21" s="812" customFormat="1" ht="22.5" customHeight="1">
      <c r="A98" s="1053"/>
      <c r="B98" s="1077"/>
      <c r="C98" s="1062" t="s">
        <v>4141</v>
      </c>
      <c r="D98" s="1053"/>
      <c r="E98" s="1053"/>
      <c r="F98" s="1078" t="s">
        <v>199</v>
      </c>
      <c r="G98" s="1053"/>
      <c r="H98" s="1053">
        <v>41</v>
      </c>
      <c r="I98" s="1053">
        <v>35</v>
      </c>
      <c r="J98" s="1053">
        <v>40</v>
      </c>
      <c r="K98" s="1053"/>
      <c r="L98" s="1063">
        <v>40</v>
      </c>
      <c r="M98" s="1081">
        <v>6300</v>
      </c>
      <c r="N98" s="1059">
        <f>M98*L98</f>
        <v>252000</v>
      </c>
      <c r="O98" s="1080">
        <v>10</v>
      </c>
      <c r="P98" s="1080">
        <v>10</v>
      </c>
      <c r="Q98" s="1065">
        <v>10</v>
      </c>
      <c r="R98" s="1065">
        <v>10</v>
      </c>
      <c r="S98" s="1066"/>
      <c r="T98" s="1067"/>
      <c r="U98" s="813"/>
    </row>
    <row r="99" spans="1:21" s="812" customFormat="1" ht="22.5" customHeight="1">
      <c r="A99" s="1053"/>
      <c r="B99" s="1077"/>
      <c r="C99" s="1062" t="s">
        <v>4137</v>
      </c>
      <c r="D99" s="1053"/>
      <c r="E99" s="1053"/>
      <c r="F99" s="1078"/>
      <c r="G99" s="1053"/>
      <c r="H99" s="1053">
        <v>410</v>
      </c>
      <c r="I99" s="1053">
        <v>350</v>
      </c>
      <c r="J99" s="1053">
        <v>400</v>
      </c>
      <c r="K99" s="1053"/>
      <c r="L99" s="1063">
        <v>400</v>
      </c>
      <c r="M99" s="1081">
        <v>1900</v>
      </c>
      <c r="N99" s="1059">
        <f>M99*L99</f>
        <v>760000</v>
      </c>
      <c r="O99" s="1080">
        <v>100</v>
      </c>
      <c r="P99" s="1080">
        <v>100</v>
      </c>
      <c r="Q99" s="1065">
        <v>100</v>
      </c>
      <c r="R99" s="1065">
        <v>100</v>
      </c>
      <c r="S99" s="1066"/>
      <c r="T99" s="1067"/>
      <c r="U99" s="813"/>
    </row>
    <row r="100" spans="1:21" s="812" customFormat="1" ht="22.5" customHeight="1">
      <c r="A100" s="1053"/>
      <c r="B100" s="1077"/>
      <c r="C100" s="1082" t="s">
        <v>4142</v>
      </c>
      <c r="D100" s="1053"/>
      <c r="E100" s="1053"/>
      <c r="F100" s="1078"/>
      <c r="G100" s="1053"/>
      <c r="H100" s="1053"/>
      <c r="I100" s="1053"/>
      <c r="J100" s="1053"/>
      <c r="K100" s="1053"/>
      <c r="L100" s="1063"/>
      <c r="M100" s="1079"/>
      <c r="N100" s="1059"/>
      <c r="O100" s="1080"/>
      <c r="P100" s="1080"/>
      <c r="Q100" s="1065"/>
      <c r="R100" s="1065"/>
      <c r="S100" s="1066"/>
      <c r="T100" s="1067"/>
      <c r="U100" s="813"/>
    </row>
    <row r="101" spans="1:21" s="812" customFormat="1" ht="22.5" customHeight="1">
      <c r="A101" s="1053">
        <v>1144</v>
      </c>
      <c r="B101" s="1077" t="s">
        <v>4143</v>
      </c>
      <c r="C101" s="1062" t="s">
        <v>4144</v>
      </c>
      <c r="D101" s="1053"/>
      <c r="E101" s="1053"/>
      <c r="F101" s="1078"/>
      <c r="G101" s="1053"/>
      <c r="H101" s="1053"/>
      <c r="I101" s="1053"/>
      <c r="J101" s="1053"/>
      <c r="K101" s="1053"/>
      <c r="L101" s="1063"/>
      <c r="M101" s="1081"/>
      <c r="N101" s="1059"/>
      <c r="O101" s="1080"/>
      <c r="P101" s="1080"/>
      <c r="Q101" s="1065"/>
      <c r="R101" s="1065"/>
      <c r="S101" s="1066"/>
      <c r="T101" s="1067"/>
      <c r="U101" s="813"/>
    </row>
    <row r="102" spans="1:21" s="812" customFormat="1" ht="22.5" customHeight="1">
      <c r="A102" s="1053"/>
      <c r="B102" s="1077"/>
      <c r="C102" s="1062" t="s">
        <v>4145</v>
      </c>
      <c r="D102" s="1053"/>
      <c r="E102" s="1053"/>
      <c r="F102" s="1078" t="s">
        <v>199</v>
      </c>
      <c r="G102" s="1053"/>
      <c r="H102" s="1053">
        <v>44</v>
      </c>
      <c r="I102" s="1053">
        <v>40</v>
      </c>
      <c r="J102" s="1053">
        <v>50</v>
      </c>
      <c r="K102" s="1053"/>
      <c r="L102" s="1063">
        <v>50</v>
      </c>
      <c r="M102" s="1081">
        <v>5000</v>
      </c>
      <c r="N102" s="1059">
        <f>M102*L102</f>
        <v>250000</v>
      </c>
      <c r="O102" s="1080">
        <v>15</v>
      </c>
      <c r="P102" s="1080">
        <v>10</v>
      </c>
      <c r="Q102" s="1065">
        <v>15</v>
      </c>
      <c r="R102" s="1065">
        <v>10</v>
      </c>
      <c r="S102" s="1066"/>
      <c r="T102" s="1067"/>
      <c r="U102" s="813"/>
    </row>
    <row r="103" spans="1:21" s="812" customFormat="1" ht="22.5" customHeight="1">
      <c r="A103" s="1053"/>
      <c r="B103" s="1077"/>
      <c r="C103" s="1062" t="s">
        <v>4137</v>
      </c>
      <c r="D103" s="1053"/>
      <c r="E103" s="1053"/>
      <c r="F103" s="1078"/>
      <c r="G103" s="1053"/>
      <c r="H103" s="1053">
        <v>440</v>
      </c>
      <c r="I103" s="1053">
        <v>400</v>
      </c>
      <c r="J103" s="1053">
        <v>500</v>
      </c>
      <c r="K103" s="1053"/>
      <c r="L103" s="1063">
        <v>500</v>
      </c>
      <c r="M103" s="1081">
        <v>1900</v>
      </c>
      <c r="N103" s="1059">
        <f>M103*L103</f>
        <v>950000</v>
      </c>
      <c r="O103" s="1080">
        <v>150</v>
      </c>
      <c r="P103" s="1080">
        <v>100</v>
      </c>
      <c r="Q103" s="1065">
        <v>150</v>
      </c>
      <c r="R103" s="1065">
        <v>100</v>
      </c>
      <c r="S103" s="1066"/>
      <c r="T103" s="1067"/>
      <c r="U103" s="813"/>
    </row>
    <row r="104" spans="1:21" s="812" customFormat="1" ht="22.5" customHeight="1">
      <c r="A104" s="1053"/>
      <c r="B104" s="1077"/>
      <c r="C104" s="1082" t="s">
        <v>4146</v>
      </c>
      <c r="D104" s="1053"/>
      <c r="E104" s="1053"/>
      <c r="F104" s="1078"/>
      <c r="G104" s="1053"/>
      <c r="H104" s="1053"/>
      <c r="I104" s="1053"/>
      <c r="J104" s="1053"/>
      <c r="K104" s="1053"/>
      <c r="L104" s="1063"/>
      <c r="M104" s="1079"/>
      <c r="N104" s="1059"/>
      <c r="O104" s="1080"/>
      <c r="P104" s="1080"/>
      <c r="Q104" s="1065"/>
      <c r="R104" s="1065"/>
      <c r="S104" s="1066"/>
      <c r="T104" s="1067"/>
      <c r="U104" s="813"/>
    </row>
    <row r="105" spans="1:21" s="812" customFormat="1" ht="22.5" customHeight="1">
      <c r="A105" s="1053">
        <v>1145</v>
      </c>
      <c r="B105" s="1077" t="s">
        <v>4147</v>
      </c>
      <c r="C105" s="1062" t="s">
        <v>4148</v>
      </c>
      <c r="D105" s="1053"/>
      <c r="E105" s="1053"/>
      <c r="F105" s="1078"/>
      <c r="G105" s="1053"/>
      <c r="H105" s="1053"/>
      <c r="I105" s="1053"/>
      <c r="J105" s="1053"/>
      <c r="K105" s="1053"/>
      <c r="L105" s="1063"/>
      <c r="M105" s="1081"/>
      <c r="N105" s="1059"/>
      <c r="O105" s="1080"/>
      <c r="P105" s="1080"/>
      <c r="Q105" s="1065"/>
      <c r="R105" s="1065"/>
      <c r="S105" s="1066"/>
      <c r="T105" s="1067"/>
      <c r="U105" s="813"/>
    </row>
    <row r="106" spans="1:21" s="812" customFormat="1" ht="22.5" customHeight="1">
      <c r="A106" s="1053"/>
      <c r="B106" s="1077"/>
      <c r="C106" s="1062" t="s">
        <v>4149</v>
      </c>
      <c r="D106" s="1053"/>
      <c r="E106" s="1053"/>
      <c r="F106" s="1078" t="s">
        <v>199</v>
      </c>
      <c r="G106" s="1053"/>
      <c r="H106" s="1053">
        <v>20</v>
      </c>
      <c r="I106" s="1053">
        <v>25</v>
      </c>
      <c r="J106" s="1053">
        <v>30</v>
      </c>
      <c r="K106" s="1053"/>
      <c r="L106" s="1063">
        <v>30</v>
      </c>
      <c r="M106" s="1081">
        <v>3000</v>
      </c>
      <c r="N106" s="1059">
        <f>M106*L106</f>
        <v>90000</v>
      </c>
      <c r="O106" s="1080">
        <v>8</v>
      </c>
      <c r="P106" s="1080">
        <v>8</v>
      </c>
      <c r="Q106" s="1065">
        <v>7</v>
      </c>
      <c r="R106" s="1065">
        <v>7</v>
      </c>
      <c r="S106" s="1066"/>
      <c r="T106" s="1067"/>
      <c r="U106" s="813"/>
    </row>
    <row r="107" spans="1:21" s="812" customFormat="1" ht="22.5" customHeight="1">
      <c r="A107" s="1053"/>
      <c r="B107" s="1077"/>
      <c r="C107" s="1062" t="s">
        <v>4137</v>
      </c>
      <c r="D107" s="1053"/>
      <c r="E107" s="1053"/>
      <c r="F107" s="1078" t="s">
        <v>199</v>
      </c>
      <c r="G107" s="1053"/>
      <c r="H107" s="1053">
        <v>200</v>
      </c>
      <c r="I107" s="1053">
        <v>250</v>
      </c>
      <c r="J107" s="1053">
        <v>300</v>
      </c>
      <c r="K107" s="1053"/>
      <c r="L107" s="1063">
        <v>300</v>
      </c>
      <c r="M107" s="1081">
        <v>1900</v>
      </c>
      <c r="N107" s="1059">
        <f>M107*L107</f>
        <v>570000</v>
      </c>
      <c r="O107" s="1080">
        <v>80</v>
      </c>
      <c r="P107" s="1080">
        <v>80</v>
      </c>
      <c r="Q107" s="1065">
        <v>70</v>
      </c>
      <c r="R107" s="1065">
        <v>70</v>
      </c>
      <c r="S107" s="1066"/>
      <c r="T107" s="1067"/>
      <c r="U107" s="813"/>
    </row>
    <row r="108" spans="1:21" s="812" customFormat="1" ht="22.5" customHeight="1">
      <c r="A108" s="1053"/>
      <c r="B108" s="1077"/>
      <c r="C108" s="1082" t="s">
        <v>4150</v>
      </c>
      <c r="D108" s="1053"/>
      <c r="E108" s="1053"/>
      <c r="F108" s="1078"/>
      <c r="G108" s="1053"/>
      <c r="H108" s="1053"/>
      <c r="I108" s="1053"/>
      <c r="J108" s="1053"/>
      <c r="K108" s="1053"/>
      <c r="L108" s="1063"/>
      <c r="M108" s="1079"/>
      <c r="N108" s="1059"/>
      <c r="O108" s="1080"/>
      <c r="P108" s="1080"/>
      <c r="Q108" s="1065"/>
      <c r="R108" s="1065"/>
      <c r="S108" s="1066"/>
      <c r="T108" s="1067"/>
      <c r="U108" s="813"/>
    </row>
    <row r="109" spans="1:21" s="812" customFormat="1" ht="22.5" customHeight="1">
      <c r="A109" s="1053">
        <v>1146</v>
      </c>
      <c r="B109" s="1077" t="s">
        <v>4151</v>
      </c>
      <c r="C109" s="1062" t="s">
        <v>4152</v>
      </c>
      <c r="D109" s="1053"/>
      <c r="E109" s="1053"/>
      <c r="F109" s="1078"/>
      <c r="G109" s="1053"/>
      <c r="H109" s="1053"/>
      <c r="I109" s="1053"/>
      <c r="J109" s="1053"/>
      <c r="K109" s="1053"/>
      <c r="L109" s="1063"/>
      <c r="M109" s="1081"/>
      <c r="N109" s="1059"/>
      <c r="O109" s="1080"/>
      <c r="P109" s="1080"/>
      <c r="Q109" s="1065"/>
      <c r="R109" s="1065"/>
      <c r="S109" s="1066"/>
      <c r="T109" s="1067"/>
      <c r="U109" s="813"/>
    </row>
    <row r="110" spans="1:21" s="812" customFormat="1" ht="22.5" customHeight="1">
      <c r="A110" s="1053"/>
      <c r="B110" s="1077"/>
      <c r="C110" s="1062" t="s">
        <v>4153</v>
      </c>
      <c r="D110" s="1053"/>
      <c r="E110" s="1053"/>
      <c r="F110" s="1078" t="s">
        <v>199</v>
      </c>
      <c r="G110" s="1053"/>
      <c r="H110" s="1053">
        <v>14</v>
      </c>
      <c r="I110" s="1053">
        <v>10</v>
      </c>
      <c r="J110" s="1053">
        <v>15</v>
      </c>
      <c r="K110" s="1053"/>
      <c r="L110" s="1063">
        <v>15</v>
      </c>
      <c r="M110" s="1081">
        <v>6000</v>
      </c>
      <c r="N110" s="1059">
        <f>M110*L110</f>
        <v>90000</v>
      </c>
      <c r="O110" s="1080">
        <v>4</v>
      </c>
      <c r="P110" s="1080">
        <v>4</v>
      </c>
      <c r="Q110" s="1065">
        <v>4</v>
      </c>
      <c r="R110" s="1065">
        <v>3</v>
      </c>
      <c r="S110" s="1066"/>
      <c r="T110" s="1067"/>
      <c r="U110" s="813"/>
    </row>
    <row r="111" spans="1:21" s="812" customFormat="1" ht="22.5" customHeight="1">
      <c r="A111" s="1053"/>
      <c r="B111" s="1077"/>
      <c r="C111" s="1062" t="s">
        <v>4137</v>
      </c>
      <c r="D111" s="1053"/>
      <c r="E111" s="1053"/>
      <c r="F111" s="1078" t="s">
        <v>199</v>
      </c>
      <c r="G111" s="1053"/>
      <c r="H111" s="1053">
        <v>140</v>
      </c>
      <c r="I111" s="1053">
        <v>100</v>
      </c>
      <c r="J111" s="1053">
        <v>150</v>
      </c>
      <c r="K111" s="1053"/>
      <c r="L111" s="1063">
        <v>150</v>
      </c>
      <c r="M111" s="1081">
        <v>1900</v>
      </c>
      <c r="N111" s="1059">
        <f>M111*L111</f>
        <v>285000</v>
      </c>
      <c r="O111" s="1080">
        <v>40</v>
      </c>
      <c r="P111" s="1080">
        <v>40</v>
      </c>
      <c r="Q111" s="1065">
        <v>40</v>
      </c>
      <c r="R111" s="1065">
        <v>30</v>
      </c>
      <c r="S111" s="1066"/>
      <c r="T111" s="1067"/>
      <c r="U111" s="813"/>
    </row>
    <row r="112" spans="1:21" s="812" customFormat="1" ht="22.5" customHeight="1">
      <c r="A112" s="1053"/>
      <c r="B112" s="1077"/>
      <c r="C112" s="1082" t="s">
        <v>4154</v>
      </c>
      <c r="D112" s="1053"/>
      <c r="E112" s="1053"/>
      <c r="F112" s="1078"/>
      <c r="G112" s="1053"/>
      <c r="H112" s="1053"/>
      <c r="I112" s="1053"/>
      <c r="J112" s="1053"/>
      <c r="K112" s="1053"/>
      <c r="L112" s="1063"/>
      <c r="M112" s="1079"/>
      <c r="N112" s="1059"/>
      <c r="O112" s="1080"/>
      <c r="P112" s="1080"/>
      <c r="Q112" s="1065"/>
      <c r="R112" s="1065"/>
      <c r="S112" s="1066"/>
      <c r="T112" s="1067"/>
      <c r="U112" s="813"/>
    </row>
    <row r="113" spans="1:21" s="812" customFormat="1" ht="22.5" customHeight="1">
      <c r="A113" s="1053">
        <v>1147</v>
      </c>
      <c r="B113" s="1077" t="s">
        <v>4155</v>
      </c>
      <c r="C113" s="1062" t="s">
        <v>4156</v>
      </c>
      <c r="D113" s="1053"/>
      <c r="E113" s="1053"/>
      <c r="F113" s="1078"/>
      <c r="G113" s="1053"/>
      <c r="H113" s="1053"/>
      <c r="I113" s="1053"/>
      <c r="J113" s="1053"/>
      <c r="K113" s="1053"/>
      <c r="L113" s="1063"/>
      <c r="M113" s="1081"/>
      <c r="N113" s="1059"/>
      <c r="O113" s="1080"/>
      <c r="P113" s="1080"/>
      <c r="Q113" s="1065"/>
      <c r="R113" s="1065"/>
      <c r="S113" s="1066"/>
      <c r="T113" s="1067"/>
      <c r="U113" s="813"/>
    </row>
    <row r="114" spans="1:21" s="812" customFormat="1" ht="22.5" customHeight="1">
      <c r="A114" s="1053"/>
      <c r="B114" s="1077"/>
      <c r="C114" s="1062" t="s">
        <v>4157</v>
      </c>
      <c r="D114" s="1053"/>
      <c r="E114" s="1053"/>
      <c r="F114" s="1078" t="s">
        <v>199</v>
      </c>
      <c r="G114" s="1053"/>
      <c r="H114" s="1053">
        <v>11</v>
      </c>
      <c r="I114" s="1053">
        <v>12</v>
      </c>
      <c r="J114" s="1053">
        <v>15</v>
      </c>
      <c r="K114" s="1053"/>
      <c r="L114" s="1063">
        <v>15</v>
      </c>
      <c r="M114" s="1081">
        <v>18000</v>
      </c>
      <c r="N114" s="1059">
        <f>M114*L114</f>
        <v>270000</v>
      </c>
      <c r="O114" s="1080">
        <v>4</v>
      </c>
      <c r="P114" s="1080">
        <v>4</v>
      </c>
      <c r="Q114" s="1065">
        <v>4</v>
      </c>
      <c r="R114" s="1065">
        <v>3</v>
      </c>
      <c r="S114" s="1066"/>
      <c r="T114" s="1067"/>
      <c r="U114" s="813"/>
    </row>
    <row r="115" spans="1:21" s="812" customFormat="1" ht="22.5" customHeight="1">
      <c r="A115" s="1053"/>
      <c r="B115" s="1077"/>
      <c r="C115" s="1062" t="s">
        <v>4158</v>
      </c>
      <c r="D115" s="1053"/>
      <c r="E115" s="1053"/>
      <c r="F115" s="1078" t="s">
        <v>199</v>
      </c>
      <c r="G115" s="1053"/>
      <c r="H115" s="1053">
        <v>110</v>
      </c>
      <c r="I115" s="1053">
        <v>120</v>
      </c>
      <c r="J115" s="1053">
        <v>150</v>
      </c>
      <c r="K115" s="1053"/>
      <c r="L115" s="1063">
        <v>150</v>
      </c>
      <c r="M115" s="1081">
        <v>1900</v>
      </c>
      <c r="N115" s="1059">
        <f>M115*L115</f>
        <v>285000</v>
      </c>
      <c r="O115" s="1080">
        <v>40</v>
      </c>
      <c r="P115" s="1080">
        <v>40</v>
      </c>
      <c r="Q115" s="1065">
        <v>40</v>
      </c>
      <c r="R115" s="1065">
        <v>30</v>
      </c>
      <c r="S115" s="1066"/>
      <c r="T115" s="1067"/>
      <c r="U115" s="813"/>
    </row>
    <row r="116" spans="1:21" s="812" customFormat="1" ht="22.5" customHeight="1">
      <c r="A116" s="1053"/>
      <c r="B116" s="1077"/>
      <c r="C116" s="1082" t="s">
        <v>4159</v>
      </c>
      <c r="D116" s="1053"/>
      <c r="E116" s="1053"/>
      <c r="F116" s="1078"/>
      <c r="G116" s="1053"/>
      <c r="H116" s="1053"/>
      <c r="I116" s="1053"/>
      <c r="J116" s="1053"/>
      <c r="K116" s="1053"/>
      <c r="L116" s="1063"/>
      <c r="M116" s="1079"/>
      <c r="N116" s="1059"/>
      <c r="O116" s="1080"/>
      <c r="P116" s="1080"/>
      <c r="Q116" s="1065"/>
      <c r="R116" s="1065"/>
      <c r="S116" s="1066"/>
      <c r="T116" s="1067"/>
      <c r="U116" s="813"/>
    </row>
    <row r="117" spans="1:21" s="812" customFormat="1" ht="22.5" customHeight="1">
      <c r="A117" s="1053">
        <v>1148</v>
      </c>
      <c r="B117" s="1077" t="s">
        <v>4160</v>
      </c>
      <c r="C117" s="1062" t="s">
        <v>4161</v>
      </c>
      <c r="D117" s="1053"/>
      <c r="E117" s="1053"/>
      <c r="F117" s="1078"/>
      <c r="G117" s="1053"/>
      <c r="H117" s="1053"/>
      <c r="I117" s="1053"/>
      <c r="J117" s="1053"/>
      <c r="K117" s="1053"/>
      <c r="L117" s="1063"/>
      <c r="M117" s="1081"/>
      <c r="N117" s="1059"/>
      <c r="O117" s="1080"/>
      <c r="P117" s="1080"/>
      <c r="Q117" s="1065"/>
      <c r="R117" s="1065"/>
      <c r="S117" s="1066"/>
      <c r="T117" s="1067"/>
      <c r="U117" s="813"/>
    </row>
    <row r="118" spans="1:21" s="812" customFormat="1" ht="22.5" customHeight="1">
      <c r="A118" s="1053"/>
      <c r="B118" s="1077"/>
      <c r="C118" s="1062" t="s">
        <v>4162</v>
      </c>
      <c r="D118" s="1053"/>
      <c r="E118" s="1053"/>
      <c r="F118" s="1078" t="s">
        <v>199</v>
      </c>
      <c r="G118" s="1053"/>
      <c r="H118" s="1053">
        <v>13</v>
      </c>
      <c r="I118" s="1053">
        <v>21</v>
      </c>
      <c r="J118" s="1053">
        <v>25</v>
      </c>
      <c r="K118" s="1053"/>
      <c r="L118" s="1063">
        <v>25</v>
      </c>
      <c r="M118" s="1059">
        <v>18000</v>
      </c>
      <c r="N118" s="1083">
        <f>M118*L118</f>
        <v>450000</v>
      </c>
      <c r="O118" s="1080">
        <v>7</v>
      </c>
      <c r="P118" s="1080">
        <v>6</v>
      </c>
      <c r="Q118" s="1065">
        <v>6</v>
      </c>
      <c r="R118" s="1065">
        <v>6</v>
      </c>
      <c r="S118" s="1066"/>
      <c r="T118" s="1067"/>
      <c r="U118" s="813"/>
    </row>
    <row r="119" spans="1:21" s="812" customFormat="1" ht="22.5" customHeight="1">
      <c r="A119" s="1053"/>
      <c r="B119" s="1077"/>
      <c r="C119" s="1062" t="s">
        <v>4137</v>
      </c>
      <c r="D119" s="1053"/>
      <c r="E119" s="1053"/>
      <c r="F119" s="1078" t="s">
        <v>199</v>
      </c>
      <c r="G119" s="1053"/>
      <c r="H119" s="1053">
        <v>130</v>
      </c>
      <c r="I119" s="1053">
        <v>210</v>
      </c>
      <c r="J119" s="1053">
        <v>250</v>
      </c>
      <c r="K119" s="1053"/>
      <c r="L119" s="1063">
        <v>250</v>
      </c>
      <c r="M119" s="1059">
        <v>1900</v>
      </c>
      <c r="N119" s="1083">
        <f>M119*L119</f>
        <v>475000</v>
      </c>
      <c r="O119" s="1080">
        <v>70</v>
      </c>
      <c r="P119" s="1080">
        <v>60</v>
      </c>
      <c r="Q119" s="1065">
        <v>60</v>
      </c>
      <c r="R119" s="1065">
        <v>60</v>
      </c>
      <c r="S119" s="1066"/>
      <c r="T119" s="1067"/>
      <c r="U119" s="813"/>
    </row>
    <row r="120" spans="1:21" s="812" customFormat="1" ht="22.5" customHeight="1">
      <c r="A120" s="1053"/>
      <c r="B120" s="1077"/>
      <c r="C120" s="1082" t="s">
        <v>4163</v>
      </c>
      <c r="D120" s="1053"/>
      <c r="E120" s="1053"/>
      <c r="F120" s="1078"/>
      <c r="G120" s="1053"/>
      <c r="H120" s="1053"/>
      <c r="I120" s="1053"/>
      <c r="J120" s="1053"/>
      <c r="K120" s="1053"/>
      <c r="L120" s="1063"/>
      <c r="M120" s="1079"/>
      <c r="N120" s="1059"/>
      <c r="O120" s="1080"/>
      <c r="P120" s="1080"/>
      <c r="Q120" s="1065"/>
      <c r="R120" s="1065"/>
      <c r="S120" s="1066"/>
      <c r="T120" s="1067"/>
      <c r="U120" s="813"/>
    </row>
    <row r="121" spans="1:21" s="812" customFormat="1" ht="22.5" customHeight="1">
      <c r="A121" s="1053">
        <v>1149</v>
      </c>
      <c r="B121" s="1077" t="s">
        <v>4164</v>
      </c>
      <c r="C121" s="1062" t="s">
        <v>4165</v>
      </c>
      <c r="D121" s="1053"/>
      <c r="E121" s="1053"/>
      <c r="F121" s="1078"/>
      <c r="G121" s="1053"/>
      <c r="H121" s="1053"/>
      <c r="I121" s="1053"/>
      <c r="J121" s="1053"/>
      <c r="K121" s="1053"/>
      <c r="L121" s="1063"/>
      <c r="M121" s="1081"/>
      <c r="N121" s="1059"/>
      <c r="O121" s="1080"/>
      <c r="P121" s="1080"/>
      <c r="Q121" s="1065"/>
      <c r="R121" s="1065"/>
      <c r="S121" s="1066"/>
      <c r="T121" s="1067"/>
      <c r="U121" s="813"/>
    </row>
    <row r="122" spans="1:21" s="812" customFormat="1" ht="22.5" customHeight="1">
      <c r="A122" s="1053"/>
      <c r="B122" s="1077"/>
      <c r="C122" s="1062" t="s">
        <v>4166</v>
      </c>
      <c r="D122" s="1053"/>
      <c r="E122" s="1053"/>
      <c r="F122" s="1078" t="s">
        <v>199</v>
      </c>
      <c r="G122" s="1053"/>
      <c r="H122" s="1053">
        <v>14</v>
      </c>
      <c r="I122" s="1053">
        <v>16</v>
      </c>
      <c r="J122" s="1053">
        <v>20</v>
      </c>
      <c r="K122" s="1053"/>
      <c r="L122" s="1063">
        <v>20</v>
      </c>
      <c r="M122" s="1081">
        <v>18000</v>
      </c>
      <c r="N122" s="1059">
        <f>M122*L122</f>
        <v>360000</v>
      </c>
      <c r="O122" s="1080">
        <v>5</v>
      </c>
      <c r="P122" s="1080">
        <v>5</v>
      </c>
      <c r="Q122" s="1065">
        <v>5</v>
      </c>
      <c r="R122" s="1065">
        <v>5</v>
      </c>
      <c r="S122" s="1066"/>
      <c r="T122" s="1067"/>
      <c r="U122" s="813"/>
    </row>
    <row r="123" spans="1:21" s="812" customFormat="1" ht="22.5" customHeight="1">
      <c r="A123" s="1053"/>
      <c r="B123" s="1077"/>
      <c r="C123" s="1062" t="s">
        <v>4137</v>
      </c>
      <c r="D123" s="1053"/>
      <c r="E123" s="1053"/>
      <c r="F123" s="1078" t="s">
        <v>199</v>
      </c>
      <c r="G123" s="1053"/>
      <c r="H123" s="1053">
        <v>140</v>
      </c>
      <c r="I123" s="1053">
        <v>160</v>
      </c>
      <c r="J123" s="1053">
        <v>200</v>
      </c>
      <c r="K123" s="1053"/>
      <c r="L123" s="1063">
        <v>200</v>
      </c>
      <c r="M123" s="1081">
        <v>1900</v>
      </c>
      <c r="N123" s="1059">
        <f>M123*L123</f>
        <v>380000</v>
      </c>
      <c r="O123" s="1080">
        <v>50</v>
      </c>
      <c r="P123" s="1080">
        <v>50</v>
      </c>
      <c r="Q123" s="1065">
        <v>50</v>
      </c>
      <c r="R123" s="1065">
        <v>50</v>
      </c>
      <c r="S123" s="1066"/>
      <c r="T123" s="1067"/>
      <c r="U123" s="813"/>
    </row>
    <row r="124" spans="1:21" s="812" customFormat="1" ht="22.5" customHeight="1">
      <c r="A124" s="1053"/>
      <c r="B124" s="1077"/>
      <c r="C124" s="1082" t="s">
        <v>4167</v>
      </c>
      <c r="D124" s="1053"/>
      <c r="E124" s="1053"/>
      <c r="F124" s="1078"/>
      <c r="G124" s="1053"/>
      <c r="H124" s="1053"/>
      <c r="I124" s="1053"/>
      <c r="J124" s="1053"/>
      <c r="K124" s="1053"/>
      <c r="L124" s="1063"/>
      <c r="M124" s="1079"/>
      <c r="N124" s="1059"/>
      <c r="O124" s="1080"/>
      <c r="P124" s="1080"/>
      <c r="Q124" s="1065"/>
      <c r="R124" s="1065"/>
      <c r="S124" s="1066"/>
      <c r="T124" s="1067"/>
      <c r="U124" s="813"/>
    </row>
    <row r="125" spans="1:21" s="812" customFormat="1" ht="22.5" customHeight="1">
      <c r="A125" s="1053">
        <v>1150</v>
      </c>
      <c r="B125" s="1077" t="s">
        <v>4168</v>
      </c>
      <c r="C125" s="1062" t="s">
        <v>4169</v>
      </c>
      <c r="D125" s="1053"/>
      <c r="E125" s="1053"/>
      <c r="F125" s="1078"/>
      <c r="G125" s="1053"/>
      <c r="H125" s="1053"/>
      <c r="I125" s="1053"/>
      <c r="J125" s="1053"/>
      <c r="K125" s="1053"/>
      <c r="L125" s="1063"/>
      <c r="M125" s="1081"/>
      <c r="N125" s="1059"/>
      <c r="O125" s="1080"/>
      <c r="P125" s="1080"/>
      <c r="Q125" s="1065"/>
      <c r="R125" s="1065"/>
      <c r="S125" s="1066"/>
      <c r="T125" s="1067"/>
      <c r="U125" s="813"/>
    </row>
    <row r="126" spans="1:21" s="812" customFormat="1" ht="22.5" customHeight="1">
      <c r="A126" s="1053"/>
      <c r="B126" s="1077"/>
      <c r="C126" s="1062" t="s">
        <v>4170</v>
      </c>
      <c r="D126" s="1053"/>
      <c r="E126" s="1053"/>
      <c r="F126" s="1078" t="s">
        <v>199</v>
      </c>
      <c r="G126" s="1053"/>
      <c r="H126" s="1053">
        <v>6</v>
      </c>
      <c r="I126" s="1053">
        <v>8</v>
      </c>
      <c r="J126" s="1053">
        <v>10</v>
      </c>
      <c r="K126" s="1053"/>
      <c r="L126" s="1063">
        <v>10</v>
      </c>
      <c r="M126" s="1081">
        <v>18000</v>
      </c>
      <c r="N126" s="1059">
        <f>M126*L126</f>
        <v>180000</v>
      </c>
      <c r="O126" s="1080">
        <v>3</v>
      </c>
      <c r="P126" s="1080">
        <v>2</v>
      </c>
      <c r="Q126" s="1065">
        <v>3</v>
      </c>
      <c r="R126" s="1065">
        <v>2</v>
      </c>
      <c r="S126" s="1066"/>
      <c r="T126" s="1067"/>
      <c r="U126" s="813"/>
    </row>
    <row r="127" spans="1:21" s="815" customFormat="1" ht="22.5" customHeight="1">
      <c r="A127" s="1061"/>
      <c r="B127" s="1077"/>
      <c r="C127" s="1084" t="s">
        <v>4137</v>
      </c>
      <c r="D127" s="1061"/>
      <c r="E127" s="1061"/>
      <c r="F127" s="1077" t="s">
        <v>199</v>
      </c>
      <c r="G127" s="1061"/>
      <c r="H127" s="1061">
        <v>60</v>
      </c>
      <c r="I127" s="1061">
        <v>80</v>
      </c>
      <c r="J127" s="1061">
        <v>100</v>
      </c>
      <c r="K127" s="1061"/>
      <c r="L127" s="1085">
        <v>100</v>
      </c>
      <c r="M127" s="1086">
        <v>1900</v>
      </c>
      <c r="N127" s="1087">
        <f>M127*L127</f>
        <v>190000</v>
      </c>
      <c r="O127" s="1080">
        <v>30</v>
      </c>
      <c r="P127" s="1080">
        <v>20</v>
      </c>
      <c r="Q127" s="1065">
        <v>30</v>
      </c>
      <c r="R127" s="1065">
        <v>20</v>
      </c>
      <c r="S127" s="1066"/>
      <c r="T127" s="1067"/>
      <c r="U127" s="813"/>
    </row>
    <row r="128" spans="1:21" s="812" customFormat="1" ht="22.5" customHeight="1">
      <c r="A128" s="1053"/>
      <c r="B128" s="1077"/>
      <c r="C128" s="1082" t="s">
        <v>4171</v>
      </c>
      <c r="D128" s="1053"/>
      <c r="E128" s="1053"/>
      <c r="F128" s="1078"/>
      <c r="G128" s="1053"/>
      <c r="H128" s="1053"/>
      <c r="I128" s="1053"/>
      <c r="J128" s="1053"/>
      <c r="K128" s="1053"/>
      <c r="L128" s="1063"/>
      <c r="M128" s="1079"/>
      <c r="N128" s="1059"/>
      <c r="O128" s="1080"/>
      <c r="P128" s="1080"/>
      <c r="Q128" s="1065"/>
      <c r="R128" s="1065"/>
      <c r="S128" s="1066"/>
      <c r="T128" s="1067"/>
      <c r="U128" s="813"/>
    </row>
    <row r="129" spans="1:21" s="812" customFormat="1" ht="22.5" customHeight="1">
      <c r="A129" s="1053">
        <v>1151</v>
      </c>
      <c r="B129" s="1077" t="s">
        <v>4172</v>
      </c>
      <c r="C129" s="1062" t="s">
        <v>4173</v>
      </c>
      <c r="D129" s="1053"/>
      <c r="E129" s="1053"/>
      <c r="F129" s="1078"/>
      <c r="G129" s="1053"/>
      <c r="H129" s="1053"/>
      <c r="I129" s="1053"/>
      <c r="J129" s="1053"/>
      <c r="K129" s="1053"/>
      <c r="L129" s="1063"/>
      <c r="M129" s="1081"/>
      <c r="N129" s="1059"/>
      <c r="O129" s="1080"/>
      <c r="P129" s="1080"/>
      <c r="Q129" s="1065"/>
      <c r="R129" s="1065"/>
      <c r="S129" s="1066"/>
      <c r="T129" s="1067"/>
      <c r="U129" s="813"/>
    </row>
    <row r="130" spans="1:21" s="812" customFormat="1" ht="22.5" customHeight="1">
      <c r="A130" s="1053"/>
      <c r="B130" s="1077"/>
      <c r="C130" s="1062" t="s">
        <v>4174</v>
      </c>
      <c r="D130" s="1053"/>
      <c r="E130" s="1053"/>
      <c r="F130" s="1078" t="s">
        <v>199</v>
      </c>
      <c r="G130" s="1053"/>
      <c r="H130" s="1053">
        <v>24</v>
      </c>
      <c r="I130" s="1053">
        <v>35</v>
      </c>
      <c r="J130" s="1053">
        <v>40</v>
      </c>
      <c r="K130" s="1053"/>
      <c r="L130" s="1063">
        <v>40</v>
      </c>
      <c r="M130" s="1081">
        <v>18000</v>
      </c>
      <c r="N130" s="1059">
        <f>M130*L130</f>
        <v>720000</v>
      </c>
      <c r="O130" s="1080">
        <v>10</v>
      </c>
      <c r="P130" s="1080">
        <v>10</v>
      </c>
      <c r="Q130" s="1065">
        <v>10</v>
      </c>
      <c r="R130" s="1065">
        <v>10</v>
      </c>
      <c r="S130" s="1066"/>
      <c r="T130" s="1067"/>
      <c r="U130" s="813"/>
    </row>
    <row r="131" spans="1:21" s="812" customFormat="1" ht="22.5" customHeight="1">
      <c r="A131" s="1053"/>
      <c r="B131" s="1077"/>
      <c r="C131" s="1062" t="s">
        <v>4137</v>
      </c>
      <c r="D131" s="1053"/>
      <c r="E131" s="1053"/>
      <c r="F131" s="1078" t="s">
        <v>199</v>
      </c>
      <c r="G131" s="1053"/>
      <c r="H131" s="1053">
        <v>240</v>
      </c>
      <c r="I131" s="1053">
        <v>350</v>
      </c>
      <c r="J131" s="1053">
        <v>400</v>
      </c>
      <c r="K131" s="1053"/>
      <c r="L131" s="1063">
        <v>400</v>
      </c>
      <c r="M131" s="1081">
        <v>2200</v>
      </c>
      <c r="N131" s="1059">
        <f>M131*L131</f>
        <v>880000</v>
      </c>
      <c r="O131" s="1080">
        <v>100</v>
      </c>
      <c r="P131" s="1080">
        <v>100</v>
      </c>
      <c r="Q131" s="1065">
        <v>100</v>
      </c>
      <c r="R131" s="1065">
        <v>100</v>
      </c>
      <c r="S131" s="1066"/>
      <c r="T131" s="1067"/>
      <c r="U131" s="813"/>
    </row>
    <row r="132" spans="1:21" s="812" customFormat="1" ht="22.5" customHeight="1">
      <c r="A132" s="1053"/>
      <c r="B132" s="1077"/>
      <c r="C132" s="1082" t="s">
        <v>4175</v>
      </c>
      <c r="D132" s="1053"/>
      <c r="E132" s="1053"/>
      <c r="F132" s="1078"/>
      <c r="G132" s="1053"/>
      <c r="H132" s="1053"/>
      <c r="I132" s="1053"/>
      <c r="J132" s="1053"/>
      <c r="K132" s="1053"/>
      <c r="L132" s="1063"/>
      <c r="M132" s="1079"/>
      <c r="N132" s="1059"/>
      <c r="O132" s="1080"/>
      <c r="P132" s="1080"/>
      <c r="Q132" s="1065"/>
      <c r="R132" s="1065"/>
      <c r="S132" s="1066"/>
      <c r="T132" s="1067"/>
      <c r="U132" s="813"/>
    </row>
    <row r="133" spans="1:21" s="812" customFormat="1" ht="22.5" customHeight="1">
      <c r="A133" s="1053">
        <v>1152</v>
      </c>
      <c r="B133" s="1077" t="s">
        <v>4176</v>
      </c>
      <c r="C133" s="1062" t="s">
        <v>4177</v>
      </c>
      <c r="D133" s="1053"/>
      <c r="E133" s="1053"/>
      <c r="F133" s="1078"/>
      <c r="G133" s="1053"/>
      <c r="H133" s="1053"/>
      <c r="I133" s="1053"/>
      <c r="J133" s="1053"/>
      <c r="K133" s="1053"/>
      <c r="L133" s="1063"/>
      <c r="M133" s="1081"/>
      <c r="N133" s="1059"/>
      <c r="O133" s="1080"/>
      <c r="P133" s="1080"/>
      <c r="Q133" s="1065"/>
      <c r="R133" s="1065"/>
      <c r="S133" s="1066"/>
      <c r="T133" s="1067"/>
      <c r="U133" s="813"/>
    </row>
    <row r="134" spans="1:21" s="812" customFormat="1" ht="22.5" customHeight="1">
      <c r="A134" s="1053"/>
      <c r="B134" s="1077"/>
      <c r="C134" s="1062" t="s">
        <v>4178</v>
      </c>
      <c r="D134" s="1053"/>
      <c r="E134" s="1053"/>
      <c r="F134" s="1078" t="s">
        <v>199</v>
      </c>
      <c r="G134" s="1053"/>
      <c r="H134" s="1053">
        <v>16</v>
      </c>
      <c r="I134" s="1053">
        <v>18</v>
      </c>
      <c r="J134" s="1053">
        <v>20</v>
      </c>
      <c r="K134" s="1053"/>
      <c r="L134" s="1063">
        <v>20</v>
      </c>
      <c r="M134" s="1081">
        <v>18000</v>
      </c>
      <c r="N134" s="1059">
        <f>M134*L134</f>
        <v>360000</v>
      </c>
      <c r="O134" s="1080">
        <v>5</v>
      </c>
      <c r="P134" s="1080">
        <v>5</v>
      </c>
      <c r="Q134" s="1065">
        <v>5</v>
      </c>
      <c r="R134" s="1065">
        <v>5</v>
      </c>
      <c r="S134" s="1066"/>
      <c r="T134" s="1067"/>
      <c r="U134" s="813"/>
    </row>
    <row r="135" spans="1:21" s="812" customFormat="1" ht="22.5" customHeight="1">
      <c r="A135" s="1053"/>
      <c r="B135" s="1077"/>
      <c r="C135" s="1062" t="s">
        <v>4137</v>
      </c>
      <c r="D135" s="1053"/>
      <c r="E135" s="1053"/>
      <c r="F135" s="1078" t="s">
        <v>199</v>
      </c>
      <c r="G135" s="1053"/>
      <c r="H135" s="1053">
        <v>160</v>
      </c>
      <c r="I135" s="1053">
        <v>180</v>
      </c>
      <c r="J135" s="1053">
        <v>200</v>
      </c>
      <c r="K135" s="1053"/>
      <c r="L135" s="1063">
        <v>200</v>
      </c>
      <c r="M135" s="1081">
        <v>1900</v>
      </c>
      <c r="N135" s="1059">
        <f>M135*L135</f>
        <v>380000</v>
      </c>
      <c r="O135" s="1080">
        <v>50</v>
      </c>
      <c r="P135" s="1080">
        <v>50</v>
      </c>
      <c r="Q135" s="1065">
        <v>50</v>
      </c>
      <c r="R135" s="1065">
        <v>50</v>
      </c>
      <c r="S135" s="1066"/>
      <c r="T135" s="1067"/>
      <c r="U135" s="813"/>
    </row>
    <row r="136" spans="1:21" s="812" customFormat="1" ht="22.5" customHeight="1">
      <c r="A136" s="1053"/>
      <c r="B136" s="1077"/>
      <c r="C136" s="1082" t="s">
        <v>4179</v>
      </c>
      <c r="D136" s="1053"/>
      <c r="E136" s="1053"/>
      <c r="F136" s="1078"/>
      <c r="G136" s="1053"/>
      <c r="H136" s="1053"/>
      <c r="I136" s="1053"/>
      <c r="J136" s="1053"/>
      <c r="K136" s="1053"/>
      <c r="L136" s="1063"/>
      <c r="M136" s="1079"/>
      <c r="N136" s="1059"/>
      <c r="O136" s="1080"/>
      <c r="P136" s="1080"/>
      <c r="Q136" s="1065"/>
      <c r="R136" s="1065"/>
      <c r="S136" s="1066"/>
      <c r="T136" s="1067"/>
      <c r="U136" s="813"/>
    </row>
    <row r="137" spans="1:21" s="812" customFormat="1" ht="22.5" customHeight="1">
      <c r="A137" s="1053">
        <v>1153</v>
      </c>
      <c r="B137" s="1077" t="s">
        <v>4180</v>
      </c>
      <c r="C137" s="1062" t="s">
        <v>4181</v>
      </c>
      <c r="D137" s="1053"/>
      <c r="E137" s="1053"/>
      <c r="F137" s="1078"/>
      <c r="G137" s="1053"/>
      <c r="H137" s="1053"/>
      <c r="I137" s="1053"/>
      <c r="J137" s="1053"/>
      <c r="K137" s="1053"/>
      <c r="L137" s="1063"/>
      <c r="M137" s="1081"/>
      <c r="N137" s="1059"/>
      <c r="O137" s="1080"/>
      <c r="P137" s="1080"/>
      <c r="Q137" s="1065"/>
      <c r="R137" s="1065"/>
      <c r="S137" s="1066"/>
      <c r="T137" s="1067"/>
      <c r="U137" s="813"/>
    </row>
    <row r="138" spans="1:21" s="812" customFormat="1" ht="22.5" customHeight="1">
      <c r="A138" s="1053"/>
      <c r="B138" s="1077"/>
      <c r="C138" s="1062" t="s">
        <v>4182</v>
      </c>
      <c r="D138" s="1053"/>
      <c r="E138" s="1053"/>
      <c r="F138" s="1078" t="s">
        <v>199</v>
      </c>
      <c r="G138" s="1053"/>
      <c r="H138" s="1053">
        <v>11</v>
      </c>
      <c r="I138" s="1053">
        <v>12</v>
      </c>
      <c r="J138" s="1053">
        <v>15</v>
      </c>
      <c r="K138" s="1053"/>
      <c r="L138" s="1063">
        <v>15</v>
      </c>
      <c r="M138" s="1081">
        <v>16000</v>
      </c>
      <c r="N138" s="1059">
        <f>M138*L138</f>
        <v>240000</v>
      </c>
      <c r="O138" s="1080">
        <v>4</v>
      </c>
      <c r="P138" s="1080">
        <v>4</v>
      </c>
      <c r="Q138" s="1065">
        <v>4</v>
      </c>
      <c r="R138" s="1065">
        <v>3</v>
      </c>
      <c r="S138" s="1066"/>
      <c r="T138" s="1067"/>
      <c r="U138" s="813"/>
    </row>
    <row r="139" spans="1:21" s="812" customFormat="1" ht="22.5" customHeight="1">
      <c r="A139" s="1053"/>
      <c r="B139" s="1077"/>
      <c r="C139" s="1062" t="s">
        <v>4137</v>
      </c>
      <c r="D139" s="1053"/>
      <c r="E139" s="1053"/>
      <c r="F139" s="1078" t="s">
        <v>199</v>
      </c>
      <c r="G139" s="1053"/>
      <c r="H139" s="1053">
        <v>110</v>
      </c>
      <c r="I139" s="1053">
        <v>120</v>
      </c>
      <c r="J139" s="1053">
        <v>150</v>
      </c>
      <c r="K139" s="1053"/>
      <c r="L139" s="1063">
        <v>150</v>
      </c>
      <c r="M139" s="1081">
        <v>1900</v>
      </c>
      <c r="N139" s="1059">
        <f>M139*L139</f>
        <v>285000</v>
      </c>
      <c r="O139" s="1080">
        <v>40</v>
      </c>
      <c r="P139" s="1080">
        <v>40</v>
      </c>
      <c r="Q139" s="1065">
        <v>40</v>
      </c>
      <c r="R139" s="1065">
        <v>30</v>
      </c>
      <c r="S139" s="1066"/>
      <c r="T139" s="1067"/>
      <c r="U139" s="813"/>
    </row>
    <row r="140" spans="1:21" s="812" customFormat="1" ht="22.5" customHeight="1">
      <c r="A140" s="1053"/>
      <c r="B140" s="1077"/>
      <c r="C140" s="1082" t="s">
        <v>4183</v>
      </c>
      <c r="D140" s="1053"/>
      <c r="E140" s="1053"/>
      <c r="F140" s="1078"/>
      <c r="G140" s="1053"/>
      <c r="H140" s="1053"/>
      <c r="I140" s="1053"/>
      <c r="J140" s="1053"/>
      <c r="K140" s="1053"/>
      <c r="L140" s="1063"/>
      <c r="M140" s="1079"/>
      <c r="N140" s="1059"/>
      <c r="O140" s="1080"/>
      <c r="P140" s="1080"/>
      <c r="Q140" s="1065"/>
      <c r="R140" s="1065"/>
      <c r="S140" s="1066"/>
      <c r="T140" s="1067"/>
      <c r="U140" s="813"/>
    </row>
    <row r="141" spans="1:21" s="812" customFormat="1" ht="22.5" customHeight="1">
      <c r="A141" s="1053">
        <v>1154</v>
      </c>
      <c r="B141" s="1077" t="s">
        <v>4184</v>
      </c>
      <c r="C141" s="1062" t="s">
        <v>4185</v>
      </c>
      <c r="D141" s="1053"/>
      <c r="E141" s="1053"/>
      <c r="F141" s="1078"/>
      <c r="G141" s="1053"/>
      <c r="H141" s="1053"/>
      <c r="I141" s="1053"/>
      <c r="J141" s="1053"/>
      <c r="K141" s="1053"/>
      <c r="L141" s="1063"/>
      <c r="M141" s="1081"/>
      <c r="N141" s="1059"/>
      <c r="O141" s="1080"/>
      <c r="P141" s="1080"/>
      <c r="Q141" s="1065"/>
      <c r="R141" s="1065"/>
      <c r="S141" s="1066"/>
      <c r="T141" s="1067"/>
      <c r="U141" s="813"/>
    </row>
    <row r="142" spans="1:21" s="812" customFormat="1" ht="22.5" customHeight="1">
      <c r="A142" s="1053"/>
      <c r="B142" s="1077"/>
      <c r="C142" s="1062" t="s">
        <v>4186</v>
      </c>
      <c r="D142" s="1053"/>
      <c r="E142" s="1053"/>
      <c r="F142" s="1078" t="s">
        <v>199</v>
      </c>
      <c r="G142" s="1053"/>
      <c r="H142" s="1053">
        <v>55</v>
      </c>
      <c r="I142" s="1053">
        <v>70</v>
      </c>
      <c r="J142" s="1053">
        <v>85</v>
      </c>
      <c r="K142" s="1053"/>
      <c r="L142" s="1063">
        <v>85</v>
      </c>
      <c r="M142" s="1081">
        <v>18000</v>
      </c>
      <c r="N142" s="1059">
        <f>M142*L142</f>
        <v>1530000</v>
      </c>
      <c r="O142" s="1080">
        <v>25</v>
      </c>
      <c r="P142" s="1080">
        <v>20</v>
      </c>
      <c r="Q142" s="1065">
        <v>20</v>
      </c>
      <c r="R142" s="1065">
        <v>20</v>
      </c>
      <c r="S142" s="1066"/>
      <c r="T142" s="1067"/>
      <c r="U142" s="813"/>
    </row>
    <row r="143" spans="1:21" s="812" customFormat="1" ht="22.5" customHeight="1">
      <c r="A143" s="1053"/>
      <c r="B143" s="1077"/>
      <c r="C143" s="1062" t="s">
        <v>4137</v>
      </c>
      <c r="D143" s="1053"/>
      <c r="E143" s="1053"/>
      <c r="F143" s="1078" t="s">
        <v>199</v>
      </c>
      <c r="G143" s="1053"/>
      <c r="H143" s="1053">
        <v>550</v>
      </c>
      <c r="I143" s="1053">
        <v>700</v>
      </c>
      <c r="J143" s="1053">
        <v>850</v>
      </c>
      <c r="K143" s="1053"/>
      <c r="L143" s="1063">
        <v>850</v>
      </c>
      <c r="M143" s="1081">
        <v>2000</v>
      </c>
      <c r="N143" s="1059">
        <f>M143*L143</f>
        <v>1700000</v>
      </c>
      <c r="O143" s="1080">
        <v>250</v>
      </c>
      <c r="P143" s="1080">
        <v>200</v>
      </c>
      <c r="Q143" s="1065">
        <v>200</v>
      </c>
      <c r="R143" s="1065">
        <v>200</v>
      </c>
      <c r="S143" s="1066"/>
      <c r="T143" s="1067"/>
      <c r="U143" s="813"/>
    </row>
    <row r="144" spans="1:21" s="812" customFormat="1" ht="22.5" customHeight="1">
      <c r="A144" s="1053"/>
      <c r="B144" s="1077"/>
      <c r="C144" s="1082" t="s">
        <v>4187</v>
      </c>
      <c r="D144" s="1053"/>
      <c r="E144" s="1053"/>
      <c r="F144" s="1078"/>
      <c r="G144" s="1053"/>
      <c r="H144" s="1053"/>
      <c r="I144" s="1053"/>
      <c r="J144" s="1053"/>
      <c r="K144" s="1053"/>
      <c r="L144" s="1063"/>
      <c r="M144" s="1079"/>
      <c r="N144" s="1059"/>
      <c r="O144" s="1080"/>
      <c r="P144" s="1080"/>
      <c r="Q144" s="1065"/>
      <c r="R144" s="1065"/>
      <c r="S144" s="1066"/>
      <c r="T144" s="1067"/>
      <c r="U144" s="813"/>
    </row>
    <row r="145" spans="1:21" s="812" customFormat="1" ht="22.5" customHeight="1">
      <c r="A145" s="1053">
        <v>1155</v>
      </c>
      <c r="B145" s="1077" t="s">
        <v>4188</v>
      </c>
      <c r="C145" s="1062" t="s">
        <v>4189</v>
      </c>
      <c r="D145" s="1053"/>
      <c r="E145" s="1053"/>
      <c r="F145" s="1078"/>
      <c r="G145" s="1053"/>
      <c r="H145" s="1053"/>
      <c r="I145" s="1053"/>
      <c r="J145" s="1053"/>
      <c r="K145" s="1053"/>
      <c r="L145" s="1063"/>
      <c r="M145" s="1081"/>
      <c r="N145" s="1059"/>
      <c r="O145" s="1080"/>
      <c r="P145" s="1080"/>
      <c r="Q145" s="1065"/>
      <c r="R145" s="1065"/>
      <c r="S145" s="1066"/>
      <c r="T145" s="1067"/>
      <c r="U145" s="813"/>
    </row>
    <row r="146" spans="1:21" s="812" customFormat="1" ht="22.5" customHeight="1">
      <c r="A146" s="1053"/>
      <c r="B146" s="1077"/>
      <c r="C146" s="1062" t="s">
        <v>4190</v>
      </c>
      <c r="D146" s="1053"/>
      <c r="E146" s="1053"/>
      <c r="F146" s="1078" t="s">
        <v>199</v>
      </c>
      <c r="G146" s="1053"/>
      <c r="H146" s="1053">
        <v>60</v>
      </c>
      <c r="I146" s="1053">
        <v>65</v>
      </c>
      <c r="J146" s="1053">
        <v>80</v>
      </c>
      <c r="K146" s="1053"/>
      <c r="L146" s="1063">
        <v>80</v>
      </c>
      <c r="M146" s="1081">
        <v>18000</v>
      </c>
      <c r="N146" s="1059">
        <f>M146*L146</f>
        <v>1440000</v>
      </c>
      <c r="O146" s="1080">
        <v>20</v>
      </c>
      <c r="P146" s="1080">
        <v>20</v>
      </c>
      <c r="Q146" s="1065">
        <v>20</v>
      </c>
      <c r="R146" s="1065">
        <v>20</v>
      </c>
      <c r="S146" s="1066"/>
      <c r="T146" s="1067"/>
      <c r="U146" s="813"/>
    </row>
    <row r="147" spans="1:21" s="812" customFormat="1" ht="22.5" customHeight="1">
      <c r="A147" s="1053"/>
      <c r="B147" s="1077"/>
      <c r="C147" s="1062" t="s">
        <v>4137</v>
      </c>
      <c r="D147" s="1053"/>
      <c r="E147" s="1053"/>
      <c r="F147" s="1078" t="s">
        <v>199</v>
      </c>
      <c r="G147" s="1053"/>
      <c r="H147" s="1053">
        <v>600</v>
      </c>
      <c r="I147" s="1053">
        <v>650</v>
      </c>
      <c r="J147" s="1053">
        <v>800</v>
      </c>
      <c r="K147" s="1053"/>
      <c r="L147" s="1063">
        <v>800</v>
      </c>
      <c r="M147" s="1081">
        <v>1900</v>
      </c>
      <c r="N147" s="1059">
        <f>M147*L147</f>
        <v>1520000</v>
      </c>
      <c r="O147" s="1080">
        <v>200</v>
      </c>
      <c r="P147" s="1080">
        <v>200</v>
      </c>
      <c r="Q147" s="1065">
        <v>200</v>
      </c>
      <c r="R147" s="1065">
        <v>200</v>
      </c>
      <c r="S147" s="1066"/>
      <c r="T147" s="1067"/>
      <c r="U147" s="813"/>
    </row>
    <row r="148" spans="1:21" s="812" customFormat="1" ht="22.5" customHeight="1">
      <c r="A148" s="1053"/>
      <c r="B148" s="1077"/>
      <c r="C148" s="1082" t="s">
        <v>4191</v>
      </c>
      <c r="D148" s="1053"/>
      <c r="E148" s="1053"/>
      <c r="F148" s="1078"/>
      <c r="G148" s="1053"/>
      <c r="H148" s="1053"/>
      <c r="I148" s="1053"/>
      <c r="J148" s="1053"/>
      <c r="K148" s="1053"/>
      <c r="L148" s="1063"/>
      <c r="M148" s="1079"/>
      <c r="N148" s="1059"/>
      <c r="O148" s="1080"/>
      <c r="P148" s="1080"/>
      <c r="Q148" s="1065"/>
      <c r="R148" s="1065"/>
      <c r="S148" s="1066"/>
      <c r="T148" s="1067"/>
      <c r="U148" s="813"/>
    </row>
    <row r="149" spans="1:21" s="812" customFormat="1" ht="22.5" customHeight="1">
      <c r="A149" s="1053">
        <v>1156</v>
      </c>
      <c r="B149" s="1077" t="s">
        <v>4192</v>
      </c>
      <c r="C149" s="1062" t="s">
        <v>4193</v>
      </c>
      <c r="D149" s="1053"/>
      <c r="E149" s="1053"/>
      <c r="F149" s="1078"/>
      <c r="G149" s="1053"/>
      <c r="H149" s="1053"/>
      <c r="I149" s="1053"/>
      <c r="J149" s="1053"/>
      <c r="K149" s="1053"/>
      <c r="L149" s="1063"/>
      <c r="M149" s="1081"/>
      <c r="N149" s="1059"/>
      <c r="O149" s="1080"/>
      <c r="P149" s="1080"/>
      <c r="Q149" s="1065"/>
      <c r="R149" s="1065"/>
      <c r="S149" s="1066"/>
      <c r="T149" s="1067"/>
      <c r="U149" s="813"/>
    </row>
    <row r="150" spans="1:21" s="812" customFormat="1" ht="22.5" customHeight="1">
      <c r="A150" s="1053"/>
      <c r="B150" s="1077"/>
      <c r="C150" s="1062" t="s">
        <v>4194</v>
      </c>
      <c r="D150" s="1053"/>
      <c r="E150" s="1053"/>
      <c r="F150" s="1078" t="s">
        <v>199</v>
      </c>
      <c r="G150" s="1053"/>
      <c r="H150" s="1053">
        <v>36</v>
      </c>
      <c r="I150" s="1053">
        <v>40</v>
      </c>
      <c r="J150" s="1053">
        <v>50</v>
      </c>
      <c r="K150" s="1053"/>
      <c r="L150" s="1063">
        <v>50</v>
      </c>
      <c r="M150" s="1081">
        <v>18000</v>
      </c>
      <c r="N150" s="1059">
        <f>M150*L150</f>
        <v>900000</v>
      </c>
      <c r="O150" s="1080">
        <v>15</v>
      </c>
      <c r="P150" s="1080">
        <v>10</v>
      </c>
      <c r="Q150" s="1065">
        <v>15</v>
      </c>
      <c r="R150" s="1065">
        <v>10</v>
      </c>
      <c r="S150" s="1066"/>
      <c r="T150" s="1067"/>
      <c r="U150" s="813"/>
    </row>
    <row r="151" spans="1:21" s="812" customFormat="1" ht="22.5" customHeight="1">
      <c r="A151" s="1053"/>
      <c r="B151" s="1077"/>
      <c r="C151" s="1062" t="s">
        <v>4137</v>
      </c>
      <c r="D151" s="1053"/>
      <c r="E151" s="1053"/>
      <c r="F151" s="1078" t="s">
        <v>199</v>
      </c>
      <c r="G151" s="1053"/>
      <c r="H151" s="1053">
        <v>360</v>
      </c>
      <c r="I151" s="1053">
        <v>400</v>
      </c>
      <c r="J151" s="1053">
        <v>500</v>
      </c>
      <c r="K151" s="1053"/>
      <c r="L151" s="1063">
        <v>500</v>
      </c>
      <c r="M151" s="1081">
        <v>1900</v>
      </c>
      <c r="N151" s="1059">
        <f>M151*L151</f>
        <v>950000</v>
      </c>
      <c r="O151" s="1080">
        <v>150</v>
      </c>
      <c r="P151" s="1080">
        <v>100</v>
      </c>
      <c r="Q151" s="1065">
        <v>150</v>
      </c>
      <c r="R151" s="1065">
        <v>100</v>
      </c>
      <c r="S151" s="1066"/>
      <c r="T151" s="1067"/>
      <c r="U151" s="813"/>
    </row>
    <row r="152" spans="1:21" s="812" customFormat="1" ht="22.5" customHeight="1">
      <c r="A152" s="1053"/>
      <c r="B152" s="1077"/>
      <c r="C152" s="1082" t="s">
        <v>4195</v>
      </c>
      <c r="D152" s="1053"/>
      <c r="E152" s="1053"/>
      <c r="F152" s="1078"/>
      <c r="G152" s="1053"/>
      <c r="H152" s="1053"/>
      <c r="I152" s="1053"/>
      <c r="J152" s="1053"/>
      <c r="K152" s="1053"/>
      <c r="L152" s="1063"/>
      <c r="M152" s="1079"/>
      <c r="N152" s="1059"/>
      <c r="O152" s="1080"/>
      <c r="P152" s="1080"/>
      <c r="Q152" s="1065"/>
      <c r="R152" s="1065"/>
      <c r="S152" s="1066"/>
      <c r="T152" s="1067"/>
      <c r="U152" s="813"/>
    </row>
    <row r="153" spans="1:21" s="812" customFormat="1" ht="22.5" customHeight="1">
      <c r="A153" s="1053">
        <v>1157</v>
      </c>
      <c r="B153" s="1077" t="s">
        <v>4196</v>
      </c>
      <c r="C153" s="1062" t="s">
        <v>4197</v>
      </c>
      <c r="D153" s="1053"/>
      <c r="E153" s="1053"/>
      <c r="F153" s="1078"/>
      <c r="G153" s="1053"/>
      <c r="H153" s="1053"/>
      <c r="I153" s="1053"/>
      <c r="J153" s="1053"/>
      <c r="K153" s="1053"/>
      <c r="L153" s="1063"/>
      <c r="M153" s="1081"/>
      <c r="N153" s="1059"/>
      <c r="O153" s="1080"/>
      <c r="P153" s="1080"/>
      <c r="Q153" s="1065"/>
      <c r="R153" s="1065"/>
      <c r="S153" s="1066"/>
      <c r="T153" s="1067"/>
      <c r="U153" s="813"/>
    </row>
    <row r="154" spans="1:21" s="812" customFormat="1" ht="22.5" customHeight="1">
      <c r="A154" s="1053"/>
      <c r="B154" s="1077"/>
      <c r="C154" s="1062" t="s">
        <v>4198</v>
      </c>
      <c r="D154" s="1053"/>
      <c r="E154" s="1053"/>
      <c r="F154" s="1078" t="s">
        <v>199</v>
      </c>
      <c r="G154" s="1053"/>
      <c r="H154" s="1053">
        <v>7</v>
      </c>
      <c r="I154" s="1053">
        <v>15</v>
      </c>
      <c r="J154" s="1053">
        <v>20</v>
      </c>
      <c r="K154" s="1053"/>
      <c r="L154" s="1063">
        <v>20</v>
      </c>
      <c r="M154" s="1081">
        <v>18000</v>
      </c>
      <c r="N154" s="1059">
        <f>M154*L154</f>
        <v>360000</v>
      </c>
      <c r="O154" s="1080">
        <v>5</v>
      </c>
      <c r="P154" s="1080">
        <v>5</v>
      </c>
      <c r="Q154" s="1065">
        <v>5</v>
      </c>
      <c r="R154" s="1065">
        <v>5</v>
      </c>
      <c r="S154" s="1066"/>
      <c r="T154" s="1067"/>
      <c r="U154" s="813"/>
    </row>
    <row r="155" spans="1:21" s="812" customFormat="1" ht="22.5" customHeight="1">
      <c r="A155" s="1053"/>
      <c r="B155" s="1077"/>
      <c r="C155" s="1062" t="s">
        <v>4137</v>
      </c>
      <c r="D155" s="1053"/>
      <c r="E155" s="1053"/>
      <c r="F155" s="1078" t="s">
        <v>199</v>
      </c>
      <c r="G155" s="1053"/>
      <c r="H155" s="1053">
        <v>70</v>
      </c>
      <c r="I155" s="1053">
        <v>150</v>
      </c>
      <c r="J155" s="1053">
        <v>200</v>
      </c>
      <c r="K155" s="1053"/>
      <c r="L155" s="1063">
        <v>200</v>
      </c>
      <c r="M155" s="1081">
        <v>1900</v>
      </c>
      <c r="N155" s="1059">
        <f>M155*L155</f>
        <v>380000</v>
      </c>
      <c r="O155" s="1080">
        <v>50</v>
      </c>
      <c r="P155" s="1080">
        <v>50</v>
      </c>
      <c r="Q155" s="1065">
        <v>50</v>
      </c>
      <c r="R155" s="1065">
        <v>50</v>
      </c>
      <c r="S155" s="1066"/>
      <c r="T155" s="1067"/>
      <c r="U155" s="813"/>
    </row>
    <row r="156" spans="1:21" s="812" customFormat="1" ht="22.5" customHeight="1">
      <c r="A156" s="1053"/>
      <c r="B156" s="1077"/>
      <c r="C156" s="1082" t="s">
        <v>4199</v>
      </c>
      <c r="D156" s="1053"/>
      <c r="E156" s="1053"/>
      <c r="F156" s="1078"/>
      <c r="G156" s="1053"/>
      <c r="H156" s="1053"/>
      <c r="I156" s="1053"/>
      <c r="J156" s="1053"/>
      <c r="K156" s="1053"/>
      <c r="L156" s="1063"/>
      <c r="M156" s="1079"/>
      <c r="N156" s="1059"/>
      <c r="O156" s="1080"/>
      <c r="P156" s="1080"/>
      <c r="Q156" s="1065"/>
      <c r="R156" s="1065"/>
      <c r="S156" s="1066"/>
      <c r="T156" s="1067"/>
      <c r="U156" s="813"/>
    </row>
    <row r="157" spans="1:21" s="812" customFormat="1" ht="22.5" customHeight="1">
      <c r="A157" s="1053">
        <v>1158</v>
      </c>
      <c r="B157" s="1077" t="s">
        <v>4200</v>
      </c>
      <c r="C157" s="1062" t="s">
        <v>4201</v>
      </c>
      <c r="D157" s="1053"/>
      <c r="E157" s="1053"/>
      <c r="F157" s="1078"/>
      <c r="G157" s="1053"/>
      <c r="H157" s="1053"/>
      <c r="I157" s="1053"/>
      <c r="J157" s="1053"/>
      <c r="K157" s="1053"/>
      <c r="L157" s="1063"/>
      <c r="M157" s="1081"/>
      <c r="N157" s="1059"/>
      <c r="O157" s="1080"/>
      <c r="P157" s="1080"/>
      <c r="Q157" s="1065"/>
      <c r="R157" s="1065"/>
      <c r="S157" s="1066"/>
      <c r="T157" s="1067"/>
      <c r="U157" s="813"/>
    </row>
    <row r="158" spans="1:21" s="812" customFormat="1" ht="22.5" customHeight="1">
      <c r="A158" s="1053"/>
      <c r="B158" s="1077"/>
      <c r="C158" s="1062" t="s">
        <v>4202</v>
      </c>
      <c r="D158" s="1053"/>
      <c r="E158" s="1053"/>
      <c r="F158" s="1078" t="s">
        <v>199</v>
      </c>
      <c r="G158" s="1053"/>
      <c r="H158" s="1053">
        <v>2</v>
      </c>
      <c r="I158" s="1053">
        <v>8</v>
      </c>
      <c r="J158" s="1053">
        <v>10</v>
      </c>
      <c r="K158" s="1053"/>
      <c r="L158" s="1063">
        <v>10</v>
      </c>
      <c r="M158" s="1081">
        <v>18000</v>
      </c>
      <c r="N158" s="1059">
        <f>M158*L158</f>
        <v>180000</v>
      </c>
      <c r="O158" s="1080">
        <v>3</v>
      </c>
      <c r="P158" s="1080">
        <v>2</v>
      </c>
      <c r="Q158" s="1065">
        <v>3</v>
      </c>
      <c r="R158" s="1065">
        <v>2</v>
      </c>
      <c r="S158" s="1066"/>
      <c r="T158" s="1067"/>
      <c r="U158" s="813"/>
    </row>
    <row r="159" spans="1:21" s="812" customFormat="1" ht="22.5" customHeight="1">
      <c r="A159" s="1053"/>
      <c r="B159" s="1077"/>
      <c r="C159" s="1062" t="s">
        <v>4137</v>
      </c>
      <c r="D159" s="1053"/>
      <c r="E159" s="1053"/>
      <c r="F159" s="1078" t="s">
        <v>199</v>
      </c>
      <c r="G159" s="1053"/>
      <c r="H159" s="1053">
        <v>20</v>
      </c>
      <c r="I159" s="1053">
        <v>80</v>
      </c>
      <c r="J159" s="1053">
        <v>100</v>
      </c>
      <c r="K159" s="1053"/>
      <c r="L159" s="1063">
        <v>100</v>
      </c>
      <c r="M159" s="1081">
        <v>1900</v>
      </c>
      <c r="N159" s="1059">
        <f>M159*L159</f>
        <v>190000</v>
      </c>
      <c r="O159" s="1080">
        <v>30</v>
      </c>
      <c r="P159" s="1080">
        <v>20</v>
      </c>
      <c r="Q159" s="1065">
        <v>30</v>
      </c>
      <c r="R159" s="1065">
        <v>20</v>
      </c>
      <c r="S159" s="1066"/>
      <c r="T159" s="1067"/>
      <c r="U159" s="813"/>
    </row>
    <row r="160" spans="1:21" s="812" customFormat="1" ht="22.5" customHeight="1">
      <c r="A160" s="1053"/>
      <c r="B160" s="1077" t="s">
        <v>4203</v>
      </c>
      <c r="C160" s="1088" t="s">
        <v>4204</v>
      </c>
      <c r="D160" s="1053"/>
      <c r="E160" s="1053"/>
      <c r="F160" s="1078"/>
      <c r="G160" s="1053"/>
      <c r="H160" s="1053"/>
      <c r="I160" s="1053"/>
      <c r="J160" s="1053"/>
      <c r="K160" s="1053"/>
      <c r="L160" s="1063"/>
      <c r="M160" s="1081"/>
      <c r="N160" s="1059"/>
      <c r="O160" s="1080"/>
      <c r="P160" s="1080"/>
      <c r="Q160" s="1065"/>
      <c r="R160" s="1065"/>
      <c r="S160" s="1066"/>
      <c r="T160" s="1067"/>
      <c r="U160" s="813"/>
    </row>
    <row r="161" spans="1:21" s="812" customFormat="1" ht="22.5" customHeight="1">
      <c r="A161" s="1053">
        <v>1159</v>
      </c>
      <c r="B161" s="1077" t="s">
        <v>4205</v>
      </c>
      <c r="C161" s="1062" t="s">
        <v>4206</v>
      </c>
      <c r="D161" s="1053"/>
      <c r="E161" s="1053"/>
      <c r="F161" s="1078" t="s">
        <v>199</v>
      </c>
      <c r="G161" s="1053"/>
      <c r="H161" s="1053"/>
      <c r="I161" s="1053">
        <v>15</v>
      </c>
      <c r="J161" s="1053">
        <v>15</v>
      </c>
      <c r="K161" s="1053"/>
      <c r="L161" s="1063">
        <v>15</v>
      </c>
      <c r="M161" s="1081">
        <v>2300</v>
      </c>
      <c r="N161" s="1059">
        <f>M161*L161</f>
        <v>34500</v>
      </c>
      <c r="O161" s="1080">
        <v>4</v>
      </c>
      <c r="P161" s="1080">
        <v>4</v>
      </c>
      <c r="Q161" s="1065">
        <v>4</v>
      </c>
      <c r="R161" s="1065">
        <v>3</v>
      </c>
      <c r="S161" s="1066"/>
      <c r="T161" s="1067"/>
      <c r="U161" s="813"/>
    </row>
    <row r="162" spans="1:21" s="812" customFormat="1" ht="22.5" customHeight="1">
      <c r="A162" s="1053">
        <v>1160</v>
      </c>
      <c r="B162" s="1077" t="s">
        <v>4207</v>
      </c>
      <c r="C162" s="1062" t="s">
        <v>4208</v>
      </c>
      <c r="D162" s="1053"/>
      <c r="E162" s="1053"/>
      <c r="F162" s="1078" t="s">
        <v>199</v>
      </c>
      <c r="G162" s="1053"/>
      <c r="H162" s="1053"/>
      <c r="I162" s="1053">
        <v>10</v>
      </c>
      <c r="J162" s="1053">
        <v>10</v>
      </c>
      <c r="K162" s="1053"/>
      <c r="L162" s="1063">
        <v>10</v>
      </c>
      <c r="M162" s="1081">
        <v>2500</v>
      </c>
      <c r="N162" s="1059">
        <f t="shared" ref="N162:N163" si="2">M162*L162</f>
        <v>25000</v>
      </c>
      <c r="O162" s="1080">
        <v>3</v>
      </c>
      <c r="P162" s="1080">
        <v>2</v>
      </c>
      <c r="Q162" s="1065">
        <v>3</v>
      </c>
      <c r="R162" s="1065">
        <v>2</v>
      </c>
      <c r="S162" s="1066"/>
      <c r="T162" s="1067"/>
      <c r="U162" s="813"/>
    </row>
    <row r="163" spans="1:21" s="812" customFormat="1" ht="22.5" customHeight="1">
      <c r="A163" s="1053">
        <v>1161</v>
      </c>
      <c r="B163" s="1077" t="s">
        <v>4209</v>
      </c>
      <c r="C163" s="1062" t="s">
        <v>4210</v>
      </c>
      <c r="D163" s="1053"/>
      <c r="E163" s="1053"/>
      <c r="F163" s="1078" t="s">
        <v>199</v>
      </c>
      <c r="G163" s="1053"/>
      <c r="H163" s="1053"/>
      <c r="I163" s="1053">
        <v>10</v>
      </c>
      <c r="J163" s="1053">
        <v>10</v>
      </c>
      <c r="K163" s="1053"/>
      <c r="L163" s="1063">
        <v>10</v>
      </c>
      <c r="M163" s="1081">
        <v>6000</v>
      </c>
      <c r="N163" s="1059">
        <f t="shared" si="2"/>
        <v>60000</v>
      </c>
      <c r="O163" s="1080">
        <v>3</v>
      </c>
      <c r="P163" s="1080">
        <v>2</v>
      </c>
      <c r="Q163" s="1065">
        <v>3</v>
      </c>
      <c r="R163" s="1065">
        <v>2</v>
      </c>
      <c r="S163" s="1066"/>
      <c r="T163" s="1067"/>
      <c r="U163" s="813"/>
    </row>
    <row r="164" spans="1:21" s="812" customFormat="1" ht="22.5" customHeight="1">
      <c r="A164" s="1053"/>
      <c r="B164" s="1077" t="s">
        <v>4211</v>
      </c>
      <c r="C164" s="1089" t="s">
        <v>4212</v>
      </c>
      <c r="D164" s="1053"/>
      <c r="E164" s="1053"/>
      <c r="F164" s="1078"/>
      <c r="G164" s="1053"/>
      <c r="H164" s="1053"/>
      <c r="I164" s="1053"/>
      <c r="J164" s="1053"/>
      <c r="K164" s="1053"/>
      <c r="L164" s="1063"/>
      <c r="M164" s="1079"/>
      <c r="N164" s="1059"/>
      <c r="O164" s="1080"/>
      <c r="P164" s="1080"/>
      <c r="Q164" s="1065"/>
      <c r="R164" s="1065"/>
      <c r="S164" s="1066"/>
      <c r="T164" s="1067"/>
      <c r="U164" s="813"/>
    </row>
    <row r="165" spans="1:21" s="813" customFormat="1" ht="22.5" customHeight="1">
      <c r="A165" s="1053">
        <v>1162</v>
      </c>
      <c r="B165" s="1061" t="s">
        <v>4213</v>
      </c>
      <c r="C165" s="1062" t="s">
        <v>4214</v>
      </c>
      <c r="D165" s="1053"/>
      <c r="E165" s="1053"/>
      <c r="F165" s="1053" t="s">
        <v>199</v>
      </c>
      <c r="G165" s="1053"/>
      <c r="H165" s="1053">
        <v>5</v>
      </c>
      <c r="I165" s="1053">
        <v>10</v>
      </c>
      <c r="J165" s="1053">
        <v>15</v>
      </c>
      <c r="K165" s="1053"/>
      <c r="L165" s="1063">
        <v>15</v>
      </c>
      <c r="M165" s="1064">
        <v>7200</v>
      </c>
      <c r="N165" s="1059">
        <f>M165*L165</f>
        <v>108000</v>
      </c>
      <c r="O165" s="1080">
        <v>4</v>
      </c>
      <c r="P165" s="1080">
        <v>4</v>
      </c>
      <c r="Q165" s="1065">
        <v>4</v>
      </c>
      <c r="R165" s="1065">
        <v>3</v>
      </c>
      <c r="S165" s="1066"/>
      <c r="T165" s="1067"/>
    </row>
    <row r="166" spans="1:21" s="813" customFormat="1" ht="22.5" customHeight="1">
      <c r="A166" s="1053">
        <v>1163</v>
      </c>
      <c r="B166" s="1061" t="s">
        <v>4215</v>
      </c>
      <c r="C166" s="1062" t="s">
        <v>4216</v>
      </c>
      <c r="D166" s="1053"/>
      <c r="E166" s="1053"/>
      <c r="F166" s="1053" t="s">
        <v>199</v>
      </c>
      <c r="G166" s="1053"/>
      <c r="H166" s="1053">
        <v>5</v>
      </c>
      <c r="I166" s="1053">
        <v>10</v>
      </c>
      <c r="J166" s="1053">
        <v>15</v>
      </c>
      <c r="K166" s="1053"/>
      <c r="L166" s="1063">
        <v>15</v>
      </c>
      <c r="M166" s="1064">
        <v>4000</v>
      </c>
      <c r="N166" s="1059">
        <f t="shared" ref="N166:N175" si="3">M166*L166</f>
        <v>60000</v>
      </c>
      <c r="O166" s="1080">
        <v>4</v>
      </c>
      <c r="P166" s="1080">
        <v>4</v>
      </c>
      <c r="Q166" s="1065">
        <v>4</v>
      </c>
      <c r="R166" s="1065">
        <v>3</v>
      </c>
      <c r="S166" s="1066"/>
      <c r="T166" s="1067"/>
    </row>
    <row r="167" spans="1:21" s="813" customFormat="1" ht="22.5" customHeight="1">
      <c r="A167" s="1053">
        <v>1164</v>
      </c>
      <c r="B167" s="1061" t="s">
        <v>4217</v>
      </c>
      <c r="C167" s="1062" t="s">
        <v>4218</v>
      </c>
      <c r="D167" s="1053"/>
      <c r="E167" s="1053"/>
      <c r="F167" s="1053" t="s">
        <v>199</v>
      </c>
      <c r="G167" s="1053"/>
      <c r="H167" s="1053">
        <v>5</v>
      </c>
      <c r="I167" s="1053">
        <v>6</v>
      </c>
      <c r="J167" s="1053">
        <v>10</v>
      </c>
      <c r="K167" s="1053"/>
      <c r="L167" s="1063">
        <v>10</v>
      </c>
      <c r="M167" s="1064">
        <v>4500</v>
      </c>
      <c r="N167" s="1059">
        <f t="shared" si="3"/>
        <v>45000</v>
      </c>
      <c r="O167" s="1080">
        <v>3</v>
      </c>
      <c r="P167" s="1080">
        <v>2</v>
      </c>
      <c r="Q167" s="1065">
        <v>3</v>
      </c>
      <c r="R167" s="1065">
        <v>2</v>
      </c>
      <c r="S167" s="1066"/>
      <c r="T167" s="1067"/>
    </row>
    <row r="168" spans="1:21" s="813" customFormat="1" ht="22.5" customHeight="1">
      <c r="A168" s="1053">
        <v>1165</v>
      </c>
      <c r="B168" s="1061" t="s">
        <v>4219</v>
      </c>
      <c r="C168" s="1062" t="s">
        <v>4220</v>
      </c>
      <c r="D168" s="1053"/>
      <c r="E168" s="1053"/>
      <c r="F168" s="1053" t="s">
        <v>199</v>
      </c>
      <c r="G168" s="1053"/>
      <c r="H168" s="1053">
        <v>5</v>
      </c>
      <c r="I168" s="1053">
        <v>7</v>
      </c>
      <c r="J168" s="1053">
        <v>10</v>
      </c>
      <c r="K168" s="1053"/>
      <c r="L168" s="1063">
        <v>10</v>
      </c>
      <c r="M168" s="1064">
        <v>5000</v>
      </c>
      <c r="N168" s="1059">
        <f t="shared" si="3"/>
        <v>50000</v>
      </c>
      <c r="O168" s="1080">
        <v>3</v>
      </c>
      <c r="P168" s="1080">
        <v>2</v>
      </c>
      <c r="Q168" s="1065">
        <v>3</v>
      </c>
      <c r="R168" s="1065">
        <v>2</v>
      </c>
      <c r="S168" s="1066"/>
      <c r="T168" s="1067"/>
    </row>
    <row r="169" spans="1:21" s="816" customFormat="1" ht="22.5" customHeight="1">
      <c r="A169" s="1053">
        <v>1166</v>
      </c>
      <c r="B169" s="1061" t="s">
        <v>4221</v>
      </c>
      <c r="C169" s="1084" t="s">
        <v>4222</v>
      </c>
      <c r="D169" s="1061"/>
      <c r="E169" s="1061"/>
      <c r="F169" s="1061" t="s">
        <v>199</v>
      </c>
      <c r="G169" s="1061"/>
      <c r="H169" s="1061">
        <v>1</v>
      </c>
      <c r="I169" s="1061">
        <v>2</v>
      </c>
      <c r="J169" s="1061">
        <v>2</v>
      </c>
      <c r="K169" s="1061"/>
      <c r="L169" s="1085">
        <v>2</v>
      </c>
      <c r="M169" s="1090">
        <v>12000</v>
      </c>
      <c r="N169" s="1059">
        <f t="shared" si="3"/>
        <v>24000</v>
      </c>
      <c r="O169" s="1065">
        <v>1</v>
      </c>
      <c r="P169" s="1065"/>
      <c r="Q169" s="1065">
        <v>1</v>
      </c>
      <c r="R169" s="1065"/>
      <c r="S169" s="1066"/>
      <c r="T169" s="1067"/>
      <c r="U169" s="813"/>
    </row>
    <row r="170" spans="1:21" s="813" customFormat="1" ht="22.5" customHeight="1">
      <c r="A170" s="1053">
        <v>1167</v>
      </c>
      <c r="B170" s="1061" t="s">
        <v>4223</v>
      </c>
      <c r="C170" s="1062" t="s">
        <v>4224</v>
      </c>
      <c r="D170" s="1053"/>
      <c r="E170" s="1053"/>
      <c r="F170" s="1053" t="s">
        <v>199</v>
      </c>
      <c r="G170" s="1053"/>
      <c r="H170" s="1053">
        <v>5</v>
      </c>
      <c r="I170" s="1053">
        <v>7</v>
      </c>
      <c r="J170" s="1053">
        <v>10</v>
      </c>
      <c r="K170" s="1053"/>
      <c r="L170" s="1063">
        <v>10</v>
      </c>
      <c r="M170" s="1064">
        <v>5400</v>
      </c>
      <c r="N170" s="1059">
        <f t="shared" si="3"/>
        <v>54000</v>
      </c>
      <c r="O170" s="1080">
        <v>3</v>
      </c>
      <c r="P170" s="1080">
        <v>2</v>
      </c>
      <c r="Q170" s="1065">
        <v>3</v>
      </c>
      <c r="R170" s="1065">
        <v>2</v>
      </c>
      <c r="S170" s="1066"/>
      <c r="T170" s="1067"/>
    </row>
    <row r="171" spans="1:21" s="813" customFormat="1" ht="22.5" customHeight="1">
      <c r="A171" s="1053">
        <v>1168</v>
      </c>
      <c r="B171" s="1061" t="s">
        <v>4225</v>
      </c>
      <c r="C171" s="1062" t="s">
        <v>4226</v>
      </c>
      <c r="D171" s="1053"/>
      <c r="E171" s="1053"/>
      <c r="F171" s="1053" t="s">
        <v>199</v>
      </c>
      <c r="G171" s="1053"/>
      <c r="H171" s="1053">
        <v>1</v>
      </c>
      <c r="I171" s="1053">
        <v>1</v>
      </c>
      <c r="J171" s="1053">
        <v>1</v>
      </c>
      <c r="K171" s="1053"/>
      <c r="L171" s="1063">
        <v>1</v>
      </c>
      <c r="M171" s="1064">
        <v>2700</v>
      </c>
      <c r="N171" s="1059">
        <f t="shared" si="3"/>
        <v>2700</v>
      </c>
      <c r="O171" s="1065">
        <v>1</v>
      </c>
      <c r="P171" s="1065"/>
      <c r="Q171" s="1065"/>
      <c r="R171" s="1065"/>
      <c r="S171" s="1066"/>
      <c r="T171" s="1067"/>
    </row>
    <row r="172" spans="1:21" s="813" customFormat="1" ht="22.5" customHeight="1">
      <c r="A172" s="1053">
        <v>1169</v>
      </c>
      <c r="B172" s="1061" t="s">
        <v>4227</v>
      </c>
      <c r="C172" s="1062" t="s">
        <v>4228</v>
      </c>
      <c r="D172" s="1053"/>
      <c r="E172" s="1053"/>
      <c r="F172" s="1053" t="s">
        <v>199</v>
      </c>
      <c r="G172" s="1053"/>
      <c r="H172" s="1053">
        <v>1</v>
      </c>
      <c r="I172" s="1053">
        <v>3</v>
      </c>
      <c r="J172" s="1053">
        <v>5</v>
      </c>
      <c r="K172" s="1053"/>
      <c r="L172" s="1063">
        <v>5</v>
      </c>
      <c r="M172" s="1064">
        <v>6000</v>
      </c>
      <c r="N172" s="1059">
        <f t="shared" si="3"/>
        <v>30000</v>
      </c>
      <c r="O172" s="1065">
        <v>2</v>
      </c>
      <c r="P172" s="1065">
        <v>1</v>
      </c>
      <c r="Q172" s="1065">
        <v>1</v>
      </c>
      <c r="R172" s="1065">
        <v>1</v>
      </c>
      <c r="S172" s="1066"/>
      <c r="T172" s="1067"/>
    </row>
    <row r="173" spans="1:21" s="813" customFormat="1" ht="22.5" customHeight="1">
      <c r="A173" s="1053">
        <v>1170</v>
      </c>
      <c r="B173" s="1061" t="s">
        <v>4229</v>
      </c>
      <c r="C173" s="1062" t="s">
        <v>4230</v>
      </c>
      <c r="D173" s="1053"/>
      <c r="E173" s="1053"/>
      <c r="F173" s="1053" t="s">
        <v>199</v>
      </c>
      <c r="G173" s="1053"/>
      <c r="H173" s="1053">
        <v>1</v>
      </c>
      <c r="I173" s="1053">
        <v>2</v>
      </c>
      <c r="J173" s="1053">
        <v>4</v>
      </c>
      <c r="K173" s="1053"/>
      <c r="L173" s="1063">
        <v>4</v>
      </c>
      <c r="M173" s="1064">
        <v>3000</v>
      </c>
      <c r="N173" s="1059">
        <f t="shared" si="3"/>
        <v>12000</v>
      </c>
      <c r="O173" s="1065">
        <v>1</v>
      </c>
      <c r="P173" s="1065">
        <v>1</v>
      </c>
      <c r="Q173" s="1065">
        <v>1</v>
      </c>
      <c r="R173" s="1065">
        <v>1</v>
      </c>
      <c r="S173" s="1066"/>
      <c r="T173" s="1067"/>
    </row>
    <row r="174" spans="1:21" s="813" customFormat="1" ht="22.5" customHeight="1">
      <c r="A174" s="1053">
        <v>1171</v>
      </c>
      <c r="B174" s="1061" t="s">
        <v>4231</v>
      </c>
      <c r="C174" s="1062" t="s">
        <v>4232</v>
      </c>
      <c r="D174" s="1053"/>
      <c r="E174" s="1053"/>
      <c r="F174" s="1053" t="s">
        <v>199</v>
      </c>
      <c r="G174" s="1053"/>
      <c r="H174" s="1053">
        <v>1</v>
      </c>
      <c r="I174" s="1053">
        <v>4</v>
      </c>
      <c r="J174" s="1053">
        <v>4</v>
      </c>
      <c r="K174" s="1053"/>
      <c r="L174" s="1063">
        <v>4</v>
      </c>
      <c r="M174" s="1064">
        <v>14000</v>
      </c>
      <c r="N174" s="1059">
        <f t="shared" si="3"/>
        <v>56000</v>
      </c>
      <c r="O174" s="1065">
        <v>1</v>
      </c>
      <c r="P174" s="1065">
        <v>1</v>
      </c>
      <c r="Q174" s="1065">
        <v>1</v>
      </c>
      <c r="R174" s="1065">
        <v>1</v>
      </c>
      <c r="S174" s="1066"/>
      <c r="T174" s="1067"/>
    </row>
    <row r="175" spans="1:21" s="813" customFormat="1" ht="22.5" customHeight="1">
      <c r="A175" s="1053">
        <v>1172</v>
      </c>
      <c r="B175" s="1061" t="s">
        <v>4233</v>
      </c>
      <c r="C175" s="1062" t="s">
        <v>4234</v>
      </c>
      <c r="D175" s="1053"/>
      <c r="E175" s="1053"/>
      <c r="F175" s="1053" t="s">
        <v>199</v>
      </c>
      <c r="G175" s="1053"/>
      <c r="H175" s="1053">
        <v>1</v>
      </c>
      <c r="I175" s="1053">
        <v>4</v>
      </c>
      <c r="J175" s="1053">
        <v>5</v>
      </c>
      <c r="K175" s="1053"/>
      <c r="L175" s="1063">
        <v>5</v>
      </c>
      <c r="M175" s="1064">
        <v>4500</v>
      </c>
      <c r="N175" s="1059">
        <f t="shared" si="3"/>
        <v>22500</v>
      </c>
      <c r="O175" s="1065">
        <v>2</v>
      </c>
      <c r="P175" s="1065">
        <v>1</v>
      </c>
      <c r="Q175" s="1065">
        <v>1</v>
      </c>
      <c r="R175" s="1065">
        <v>1</v>
      </c>
      <c r="S175" s="1066"/>
      <c r="T175" s="1067"/>
    </row>
    <row r="176" spans="1:21" s="813" customFormat="1" ht="22.5" customHeight="1">
      <c r="A176" s="1053">
        <v>1173</v>
      </c>
      <c r="B176" s="1061" t="s">
        <v>4235</v>
      </c>
      <c r="C176" s="1062" t="s">
        <v>4236</v>
      </c>
      <c r="D176" s="1053"/>
      <c r="E176" s="1053"/>
      <c r="F176" s="1053" t="s">
        <v>199</v>
      </c>
      <c r="G176" s="1053"/>
      <c r="H176" s="1053">
        <v>1</v>
      </c>
      <c r="I176" s="1053">
        <v>4</v>
      </c>
      <c r="J176" s="1053">
        <v>5</v>
      </c>
      <c r="K176" s="1053"/>
      <c r="L176" s="1063">
        <v>5</v>
      </c>
      <c r="M176" s="1064">
        <v>1200</v>
      </c>
      <c r="N176" s="1059">
        <f>M176*L176</f>
        <v>6000</v>
      </c>
      <c r="O176" s="1065">
        <v>2</v>
      </c>
      <c r="P176" s="1065">
        <v>1</v>
      </c>
      <c r="Q176" s="1065">
        <v>1</v>
      </c>
      <c r="R176" s="1065">
        <v>1</v>
      </c>
      <c r="S176" s="1066"/>
      <c r="T176" s="1067"/>
    </row>
    <row r="177" spans="1:21" s="813" customFormat="1" ht="22.5" customHeight="1">
      <c r="A177" s="1091"/>
      <c r="B177" s="1091"/>
      <c r="C177" s="1091"/>
      <c r="D177" s="1091"/>
      <c r="E177" s="1091"/>
      <c r="F177" s="1091"/>
      <c r="G177" s="1091"/>
      <c r="H177" s="1091"/>
      <c r="I177" s="1092"/>
      <c r="J177" s="1091"/>
      <c r="K177" s="1091"/>
      <c r="L177" s="1091"/>
      <c r="M177" s="1091"/>
      <c r="N177" s="1095">
        <f>SUM(N9:N176)</f>
        <v>44999300</v>
      </c>
      <c r="O177" s="1093"/>
      <c r="P177" s="1093"/>
      <c r="Q177" s="1093"/>
      <c r="R177" s="1093"/>
      <c r="S177" s="1094"/>
      <c r="T177" s="1091"/>
    </row>
    <row r="180" spans="1:21" ht="22.5" customHeight="1">
      <c r="M180" s="961"/>
      <c r="N180" s="962"/>
    </row>
    <row r="181" spans="1:21" ht="22.5" customHeight="1">
      <c r="C181" s="963"/>
      <c r="N181" s="964"/>
      <c r="U181" s="961"/>
    </row>
    <row r="182" spans="1:21" ht="22.5" customHeight="1">
      <c r="N182" s="965"/>
    </row>
    <row r="183" spans="1:21" ht="22.5" customHeight="1">
      <c r="N183" s="965"/>
    </row>
    <row r="184" spans="1:21" ht="22.5" customHeight="1">
      <c r="N184" s="965"/>
    </row>
  </sheetData>
  <mergeCells count="10"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39370078740157483" right="0.23622047244094491" top="0.35" bottom="0.28999999999999998" header="0" footer="0"/>
  <pageSetup paperSize="9" scale="70" firstPageNumber="77" orientation="landscape" useFirstPageNumber="1" r:id="rId1"/>
  <headerFooter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D23"/>
  <sheetViews>
    <sheetView topLeftCell="B17" workbookViewId="0">
      <selection activeCell="F26" sqref="F26"/>
    </sheetView>
  </sheetViews>
  <sheetFormatPr defaultRowHeight="24"/>
  <cols>
    <col min="1" max="1" width="29.5" style="611" customWidth="1"/>
    <col min="2" max="2" width="28.125" style="611" customWidth="1"/>
    <col min="3" max="3" width="30.625" style="622" customWidth="1"/>
    <col min="4" max="4" width="34.25" style="622" customWidth="1"/>
    <col min="5" max="16384" width="9" style="611"/>
  </cols>
  <sheetData>
    <row r="1" spans="1:4">
      <c r="A1" s="1501" t="s">
        <v>3938</v>
      </c>
      <c r="B1" s="1501"/>
      <c r="C1" s="1501"/>
      <c r="D1" s="1501"/>
    </row>
    <row r="2" spans="1:4">
      <c r="A2" s="1501" t="s">
        <v>3966</v>
      </c>
      <c r="B2" s="1501"/>
      <c r="C2" s="1501"/>
      <c r="D2" s="1501"/>
    </row>
    <row r="3" spans="1:4">
      <c r="A3" s="1501" t="s">
        <v>989</v>
      </c>
      <c r="B3" s="1501"/>
      <c r="C3" s="1501"/>
      <c r="D3" s="1501"/>
    </row>
    <row r="4" spans="1:4">
      <c r="A4" s="589"/>
      <c r="B4" s="595"/>
      <c r="C4" s="595"/>
      <c r="D4" s="595"/>
    </row>
    <row r="5" spans="1:4">
      <c r="A5" s="1502" t="s">
        <v>20</v>
      </c>
      <c r="B5" s="613" t="s">
        <v>4551</v>
      </c>
      <c r="C5" s="1504" t="s">
        <v>3914</v>
      </c>
      <c r="D5" s="1505"/>
    </row>
    <row r="6" spans="1:4">
      <c r="A6" s="1582"/>
      <c r="B6" s="991" t="s">
        <v>3359</v>
      </c>
      <c r="C6" s="616" t="s">
        <v>3915</v>
      </c>
      <c r="D6" s="617" t="s">
        <v>3916</v>
      </c>
    </row>
    <row r="7" spans="1:4">
      <c r="A7" s="1503"/>
      <c r="B7" s="990" t="s">
        <v>4552</v>
      </c>
      <c r="C7" s="616"/>
      <c r="D7" s="989"/>
    </row>
    <row r="8" spans="1:4">
      <c r="A8" s="592" t="s">
        <v>3917</v>
      </c>
      <c r="B8" s="605" t="s">
        <v>3918</v>
      </c>
      <c r="C8" s="784">
        <v>11518</v>
      </c>
      <c r="D8" s="618">
        <v>4867492</v>
      </c>
    </row>
    <row r="9" spans="1:4">
      <c r="A9" s="590"/>
      <c r="B9" s="605" t="s">
        <v>3919</v>
      </c>
      <c r="C9" s="784"/>
      <c r="D9" s="605"/>
    </row>
    <row r="10" spans="1:4">
      <c r="A10" s="592" t="s">
        <v>3920</v>
      </c>
      <c r="B10" s="605" t="s">
        <v>3918</v>
      </c>
      <c r="C10" s="784">
        <v>8089</v>
      </c>
      <c r="D10" s="618">
        <v>1848969</v>
      </c>
    </row>
    <row r="11" spans="1:4">
      <c r="A11" s="590"/>
      <c r="B11" s="605" t="s">
        <v>3919</v>
      </c>
      <c r="C11" s="784"/>
      <c r="D11" s="605"/>
    </row>
    <row r="12" spans="1:4">
      <c r="A12" s="593" t="s">
        <v>3921</v>
      </c>
      <c r="B12" s="605" t="s">
        <v>3918</v>
      </c>
      <c r="C12" s="784">
        <v>3781</v>
      </c>
      <c r="D12" s="618">
        <v>2290439</v>
      </c>
    </row>
    <row r="13" spans="1:4">
      <c r="A13" s="594"/>
      <c r="B13" s="605" t="s">
        <v>3919</v>
      </c>
      <c r="C13" s="784"/>
      <c r="D13" s="605"/>
    </row>
    <row r="14" spans="1:4">
      <c r="A14" s="593" t="s">
        <v>3922</v>
      </c>
      <c r="B14" s="605" t="s">
        <v>3918</v>
      </c>
      <c r="C14" s="784">
        <v>3060</v>
      </c>
      <c r="D14" s="618">
        <v>1032107</v>
      </c>
    </row>
    <row r="15" spans="1:4">
      <c r="A15" s="590"/>
      <c r="B15" s="605" t="s">
        <v>3919</v>
      </c>
      <c r="C15" s="785"/>
      <c r="D15" s="617"/>
    </row>
    <row r="16" spans="1:4">
      <c r="A16" s="613" t="s">
        <v>790</v>
      </c>
      <c r="B16" s="617" t="s">
        <v>3918</v>
      </c>
      <c r="C16" s="785">
        <f>SUM(C8:C15)</f>
        <v>26448</v>
      </c>
      <c r="D16" s="619">
        <f>SUM(D8:D15)</f>
        <v>10039007</v>
      </c>
    </row>
    <row r="17" spans="1:4">
      <c r="A17" s="594"/>
      <c r="B17" s="617" t="s">
        <v>3919</v>
      </c>
      <c r="C17" s="617"/>
      <c r="D17" s="617"/>
    </row>
    <row r="18" spans="1:4">
      <c r="B18" s="620" t="s">
        <v>3939</v>
      </c>
      <c r="C18" s="620"/>
      <c r="D18" s="621">
        <v>10039007</v>
      </c>
    </row>
    <row r="21" spans="1:4">
      <c r="A21" s="622" t="s">
        <v>4550</v>
      </c>
      <c r="B21" s="622" t="s">
        <v>3956</v>
      </c>
      <c r="C21" s="622" t="s">
        <v>3942</v>
      </c>
      <c r="D21" s="622" t="s">
        <v>3943</v>
      </c>
    </row>
    <row r="22" spans="1:4">
      <c r="A22" s="622" t="s">
        <v>3951</v>
      </c>
      <c r="B22" s="622" t="s">
        <v>4549</v>
      </c>
      <c r="C22" s="622" t="s">
        <v>3945</v>
      </c>
      <c r="D22" s="622" t="s">
        <v>3946</v>
      </c>
    </row>
    <row r="23" spans="1:4">
      <c r="A23" s="622" t="s">
        <v>3952</v>
      </c>
      <c r="B23" s="622" t="s">
        <v>3947</v>
      </c>
      <c r="C23" s="622" t="s">
        <v>3948</v>
      </c>
      <c r="D23" s="622" t="s">
        <v>3949</v>
      </c>
    </row>
  </sheetData>
  <mergeCells count="5">
    <mergeCell ref="A1:D1"/>
    <mergeCell ref="A2:D2"/>
    <mergeCell ref="A3:D3"/>
    <mergeCell ref="C5:D5"/>
    <mergeCell ref="A5:A7"/>
  </mergeCells>
  <pageMargins left="0.82" right="0.7" top="0.52" bottom="0.42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W136"/>
  <sheetViews>
    <sheetView topLeftCell="D1" zoomScale="80" zoomScaleNormal="80" workbookViewId="0">
      <pane ySplit="6" topLeftCell="A43" activePane="bottomLeft" state="frozen"/>
      <selection pane="bottomLeft" activeCell="W12" sqref="W12"/>
    </sheetView>
  </sheetViews>
  <sheetFormatPr defaultRowHeight="21" customHeight="1"/>
  <cols>
    <col min="1" max="1" width="4.5" style="215" bestFit="1" customWidth="1"/>
    <col min="2" max="2" width="8.625" style="57" customWidth="1"/>
    <col min="3" max="3" width="44.875" style="57" customWidth="1"/>
    <col min="4" max="4" width="6.375" style="215" customWidth="1"/>
    <col min="5" max="5" width="6.625" style="215" bestFit="1" customWidth="1"/>
    <col min="6" max="6" width="7.125" style="215" customWidth="1"/>
    <col min="7" max="8" width="5.875" style="57" customWidth="1"/>
    <col min="9" max="9" width="5.875" style="215" customWidth="1"/>
    <col min="10" max="10" width="7.25" style="57" customWidth="1"/>
    <col min="11" max="11" width="6.625" style="57" bestFit="1" customWidth="1"/>
    <col min="12" max="12" width="7.625" style="57" customWidth="1"/>
    <col min="13" max="13" width="8" style="57" customWidth="1"/>
    <col min="14" max="14" width="10.375" style="57" customWidth="1"/>
    <col min="15" max="18" width="7.125" style="57" customWidth="1"/>
    <col min="19" max="19" width="7.125" style="1499" customWidth="1"/>
    <col min="20" max="20" width="8.75" style="60" customWidth="1"/>
    <col min="21" max="23" width="9" style="69"/>
    <col min="24" max="249" width="9" style="57"/>
    <col min="250" max="250" width="3.75" style="57" bestFit="1" customWidth="1"/>
    <col min="251" max="251" width="8.625" style="57" customWidth="1"/>
    <col min="252" max="252" width="38.25" style="57" customWidth="1"/>
    <col min="253" max="253" width="7.125" style="57" customWidth="1"/>
    <col min="254" max="254" width="6.625" style="57" bestFit="1" customWidth="1"/>
    <col min="255" max="256" width="7.125" style="57" customWidth="1"/>
    <col min="257" max="257" width="6.375" style="57" bestFit="1" customWidth="1"/>
    <col min="258" max="258" width="6.625" style="57" bestFit="1" customWidth="1"/>
    <col min="259" max="259" width="13" style="57" bestFit="1" customWidth="1"/>
    <col min="260" max="260" width="7.875" style="57" bestFit="1" customWidth="1"/>
    <col min="261" max="261" width="6.625" style="57" bestFit="1" customWidth="1"/>
    <col min="262" max="262" width="7.625" style="57" customWidth="1"/>
    <col min="263" max="263" width="6.875" style="57" customWidth="1"/>
    <col min="264" max="264" width="10.875" style="57" customWidth="1"/>
    <col min="265" max="268" width="7.875" style="57" customWidth="1"/>
    <col min="269" max="269" width="6.75" style="57" bestFit="1" customWidth="1"/>
    <col min="270" max="270" width="7.625" style="57" bestFit="1" customWidth="1"/>
    <col min="271" max="271" width="15.875" style="57" customWidth="1"/>
    <col min="272" max="272" width="8.125" style="57" bestFit="1" customWidth="1"/>
    <col min="273" max="273" width="8.25" style="57" bestFit="1" customWidth="1"/>
    <col min="274" max="275" width="8.125" style="57" bestFit="1" customWidth="1"/>
    <col min="276" max="276" width="9" style="57" bestFit="1" customWidth="1"/>
    <col min="277" max="505" width="9" style="57"/>
    <col min="506" max="506" width="3.75" style="57" bestFit="1" customWidth="1"/>
    <col min="507" max="507" width="8.625" style="57" customWidth="1"/>
    <col min="508" max="508" width="38.25" style="57" customWidth="1"/>
    <col min="509" max="509" width="7.125" style="57" customWidth="1"/>
    <col min="510" max="510" width="6.625" style="57" bestFit="1" customWidth="1"/>
    <col min="511" max="512" width="7.125" style="57" customWidth="1"/>
    <col min="513" max="513" width="6.375" style="57" bestFit="1" customWidth="1"/>
    <col min="514" max="514" width="6.625" style="57" bestFit="1" customWidth="1"/>
    <col min="515" max="515" width="13" style="57" bestFit="1" customWidth="1"/>
    <col min="516" max="516" width="7.875" style="57" bestFit="1" customWidth="1"/>
    <col min="517" max="517" width="6.625" style="57" bestFit="1" customWidth="1"/>
    <col min="518" max="518" width="7.625" style="57" customWidth="1"/>
    <col min="519" max="519" width="6.875" style="57" customWidth="1"/>
    <col min="520" max="520" width="10.875" style="57" customWidth="1"/>
    <col min="521" max="524" width="7.875" style="57" customWidth="1"/>
    <col min="525" max="525" width="6.75" style="57" bestFit="1" customWidth="1"/>
    <col min="526" max="526" width="7.625" style="57" bestFit="1" customWidth="1"/>
    <col min="527" max="527" width="15.875" style="57" customWidth="1"/>
    <col min="528" max="528" width="8.125" style="57" bestFit="1" customWidth="1"/>
    <col min="529" max="529" width="8.25" style="57" bestFit="1" customWidth="1"/>
    <col min="530" max="531" width="8.125" style="57" bestFit="1" customWidth="1"/>
    <col min="532" max="532" width="9" style="57" bestFit="1" customWidth="1"/>
    <col min="533" max="761" width="9" style="57"/>
    <col min="762" max="762" width="3.75" style="57" bestFit="1" customWidth="1"/>
    <col min="763" max="763" width="8.625" style="57" customWidth="1"/>
    <col min="764" max="764" width="38.25" style="57" customWidth="1"/>
    <col min="765" max="765" width="7.125" style="57" customWidth="1"/>
    <col min="766" max="766" width="6.625" style="57" bestFit="1" customWidth="1"/>
    <col min="767" max="768" width="7.125" style="57" customWidth="1"/>
    <col min="769" max="769" width="6.375" style="57" bestFit="1" customWidth="1"/>
    <col min="770" max="770" width="6.625" style="57" bestFit="1" customWidth="1"/>
    <col min="771" max="771" width="13" style="57" bestFit="1" customWidth="1"/>
    <col min="772" max="772" width="7.875" style="57" bestFit="1" customWidth="1"/>
    <col min="773" max="773" width="6.625" style="57" bestFit="1" customWidth="1"/>
    <col min="774" max="774" width="7.625" style="57" customWidth="1"/>
    <col min="775" max="775" width="6.875" style="57" customWidth="1"/>
    <col min="776" max="776" width="10.875" style="57" customWidth="1"/>
    <col min="777" max="780" width="7.875" style="57" customWidth="1"/>
    <col min="781" max="781" width="6.75" style="57" bestFit="1" customWidth="1"/>
    <col min="782" max="782" width="7.625" style="57" bestFit="1" customWidth="1"/>
    <col min="783" max="783" width="15.875" style="57" customWidth="1"/>
    <col min="784" max="784" width="8.125" style="57" bestFit="1" customWidth="1"/>
    <col min="785" max="785" width="8.25" style="57" bestFit="1" customWidth="1"/>
    <col min="786" max="787" width="8.125" style="57" bestFit="1" customWidth="1"/>
    <col min="788" max="788" width="9" style="57" bestFit="1" customWidth="1"/>
    <col min="789" max="1017" width="9" style="57"/>
    <col min="1018" max="1018" width="3.75" style="57" bestFit="1" customWidth="1"/>
    <col min="1019" max="1019" width="8.625" style="57" customWidth="1"/>
    <col min="1020" max="1020" width="38.25" style="57" customWidth="1"/>
    <col min="1021" max="1021" width="7.125" style="57" customWidth="1"/>
    <col min="1022" max="1022" width="6.625" style="57" bestFit="1" customWidth="1"/>
    <col min="1023" max="1024" width="7.125" style="57" customWidth="1"/>
    <col min="1025" max="1025" width="6.375" style="57" bestFit="1" customWidth="1"/>
    <col min="1026" max="1026" width="6.625" style="57" bestFit="1" customWidth="1"/>
    <col min="1027" max="1027" width="13" style="57" bestFit="1" customWidth="1"/>
    <col min="1028" max="1028" width="7.875" style="57" bestFit="1" customWidth="1"/>
    <col min="1029" max="1029" width="6.625" style="57" bestFit="1" customWidth="1"/>
    <col min="1030" max="1030" width="7.625" style="57" customWidth="1"/>
    <col min="1031" max="1031" width="6.875" style="57" customWidth="1"/>
    <col min="1032" max="1032" width="10.875" style="57" customWidth="1"/>
    <col min="1033" max="1036" width="7.875" style="57" customWidth="1"/>
    <col min="1037" max="1037" width="6.75" style="57" bestFit="1" customWidth="1"/>
    <col min="1038" max="1038" width="7.625" style="57" bestFit="1" customWidth="1"/>
    <col min="1039" max="1039" width="15.875" style="57" customWidth="1"/>
    <col min="1040" max="1040" width="8.125" style="57" bestFit="1" customWidth="1"/>
    <col min="1041" max="1041" width="8.25" style="57" bestFit="1" customWidth="1"/>
    <col min="1042" max="1043" width="8.125" style="57" bestFit="1" customWidth="1"/>
    <col min="1044" max="1044" width="9" style="57" bestFit="1" customWidth="1"/>
    <col min="1045" max="1273" width="9" style="57"/>
    <col min="1274" max="1274" width="3.75" style="57" bestFit="1" customWidth="1"/>
    <col min="1275" max="1275" width="8.625" style="57" customWidth="1"/>
    <col min="1276" max="1276" width="38.25" style="57" customWidth="1"/>
    <col min="1277" max="1277" width="7.125" style="57" customWidth="1"/>
    <col min="1278" max="1278" width="6.625" style="57" bestFit="1" customWidth="1"/>
    <col min="1279" max="1280" width="7.125" style="57" customWidth="1"/>
    <col min="1281" max="1281" width="6.375" style="57" bestFit="1" customWidth="1"/>
    <col min="1282" max="1282" width="6.625" style="57" bestFit="1" customWidth="1"/>
    <col min="1283" max="1283" width="13" style="57" bestFit="1" customWidth="1"/>
    <col min="1284" max="1284" width="7.875" style="57" bestFit="1" customWidth="1"/>
    <col min="1285" max="1285" width="6.625" style="57" bestFit="1" customWidth="1"/>
    <col min="1286" max="1286" width="7.625" style="57" customWidth="1"/>
    <col min="1287" max="1287" width="6.875" style="57" customWidth="1"/>
    <col min="1288" max="1288" width="10.875" style="57" customWidth="1"/>
    <col min="1289" max="1292" width="7.875" style="57" customWidth="1"/>
    <col min="1293" max="1293" width="6.75" style="57" bestFit="1" customWidth="1"/>
    <col min="1294" max="1294" width="7.625" style="57" bestFit="1" customWidth="1"/>
    <col min="1295" max="1295" width="15.875" style="57" customWidth="1"/>
    <col min="1296" max="1296" width="8.125" style="57" bestFit="1" customWidth="1"/>
    <col min="1297" max="1297" width="8.25" style="57" bestFit="1" customWidth="1"/>
    <col min="1298" max="1299" width="8.125" style="57" bestFit="1" customWidth="1"/>
    <col min="1300" max="1300" width="9" style="57" bestFit="1" customWidth="1"/>
    <col min="1301" max="1529" width="9" style="57"/>
    <col min="1530" max="1530" width="3.75" style="57" bestFit="1" customWidth="1"/>
    <col min="1531" max="1531" width="8.625" style="57" customWidth="1"/>
    <col min="1532" max="1532" width="38.25" style="57" customWidth="1"/>
    <col min="1533" max="1533" width="7.125" style="57" customWidth="1"/>
    <col min="1534" max="1534" width="6.625" style="57" bestFit="1" customWidth="1"/>
    <col min="1535" max="1536" width="7.125" style="57" customWidth="1"/>
    <col min="1537" max="1537" width="6.375" style="57" bestFit="1" customWidth="1"/>
    <col min="1538" max="1538" width="6.625" style="57" bestFit="1" customWidth="1"/>
    <col min="1539" max="1539" width="13" style="57" bestFit="1" customWidth="1"/>
    <col min="1540" max="1540" width="7.875" style="57" bestFit="1" customWidth="1"/>
    <col min="1541" max="1541" width="6.625" style="57" bestFit="1" customWidth="1"/>
    <col min="1542" max="1542" width="7.625" style="57" customWidth="1"/>
    <col min="1543" max="1543" width="6.875" style="57" customWidth="1"/>
    <col min="1544" max="1544" width="10.875" style="57" customWidth="1"/>
    <col min="1545" max="1548" width="7.875" style="57" customWidth="1"/>
    <col min="1549" max="1549" width="6.75" style="57" bestFit="1" customWidth="1"/>
    <col min="1550" max="1550" width="7.625" style="57" bestFit="1" customWidth="1"/>
    <col min="1551" max="1551" width="15.875" style="57" customWidth="1"/>
    <col min="1552" max="1552" width="8.125" style="57" bestFit="1" customWidth="1"/>
    <col min="1553" max="1553" width="8.25" style="57" bestFit="1" customWidth="1"/>
    <col min="1554" max="1555" width="8.125" style="57" bestFit="1" customWidth="1"/>
    <col min="1556" max="1556" width="9" style="57" bestFit="1" customWidth="1"/>
    <col min="1557" max="1785" width="9" style="57"/>
    <col min="1786" max="1786" width="3.75" style="57" bestFit="1" customWidth="1"/>
    <col min="1787" max="1787" width="8.625" style="57" customWidth="1"/>
    <col min="1788" max="1788" width="38.25" style="57" customWidth="1"/>
    <col min="1789" max="1789" width="7.125" style="57" customWidth="1"/>
    <col min="1790" max="1790" width="6.625" style="57" bestFit="1" customWidth="1"/>
    <col min="1791" max="1792" width="7.125" style="57" customWidth="1"/>
    <col min="1793" max="1793" width="6.375" style="57" bestFit="1" customWidth="1"/>
    <col min="1794" max="1794" width="6.625" style="57" bestFit="1" customWidth="1"/>
    <col min="1795" max="1795" width="13" style="57" bestFit="1" customWidth="1"/>
    <col min="1796" max="1796" width="7.875" style="57" bestFit="1" customWidth="1"/>
    <col min="1797" max="1797" width="6.625" style="57" bestFit="1" customWidth="1"/>
    <col min="1798" max="1798" width="7.625" style="57" customWidth="1"/>
    <col min="1799" max="1799" width="6.875" style="57" customWidth="1"/>
    <col min="1800" max="1800" width="10.875" style="57" customWidth="1"/>
    <col min="1801" max="1804" width="7.875" style="57" customWidth="1"/>
    <col min="1805" max="1805" width="6.75" style="57" bestFit="1" customWidth="1"/>
    <col min="1806" max="1806" width="7.625" style="57" bestFit="1" customWidth="1"/>
    <col min="1807" max="1807" width="15.875" style="57" customWidth="1"/>
    <col min="1808" max="1808" width="8.125" style="57" bestFit="1" customWidth="1"/>
    <col min="1809" max="1809" width="8.25" style="57" bestFit="1" customWidth="1"/>
    <col min="1810" max="1811" width="8.125" style="57" bestFit="1" customWidth="1"/>
    <col min="1812" max="1812" width="9" style="57" bestFit="1" customWidth="1"/>
    <col min="1813" max="2041" width="9" style="57"/>
    <col min="2042" max="2042" width="3.75" style="57" bestFit="1" customWidth="1"/>
    <col min="2043" max="2043" width="8.625" style="57" customWidth="1"/>
    <col min="2044" max="2044" width="38.25" style="57" customWidth="1"/>
    <col min="2045" max="2045" width="7.125" style="57" customWidth="1"/>
    <col min="2046" max="2046" width="6.625" style="57" bestFit="1" customWidth="1"/>
    <col min="2047" max="2048" width="7.125" style="57" customWidth="1"/>
    <col min="2049" max="2049" width="6.375" style="57" bestFit="1" customWidth="1"/>
    <col min="2050" max="2050" width="6.625" style="57" bestFit="1" customWidth="1"/>
    <col min="2051" max="2051" width="13" style="57" bestFit="1" customWidth="1"/>
    <col min="2052" max="2052" width="7.875" style="57" bestFit="1" customWidth="1"/>
    <col min="2053" max="2053" width="6.625" style="57" bestFit="1" customWidth="1"/>
    <col min="2054" max="2054" width="7.625" style="57" customWidth="1"/>
    <col min="2055" max="2055" width="6.875" style="57" customWidth="1"/>
    <col min="2056" max="2056" width="10.875" style="57" customWidth="1"/>
    <col min="2057" max="2060" width="7.875" style="57" customWidth="1"/>
    <col min="2061" max="2061" width="6.75" style="57" bestFit="1" customWidth="1"/>
    <col min="2062" max="2062" width="7.625" style="57" bestFit="1" customWidth="1"/>
    <col min="2063" max="2063" width="15.875" style="57" customWidth="1"/>
    <col min="2064" max="2064" width="8.125" style="57" bestFit="1" customWidth="1"/>
    <col min="2065" max="2065" width="8.25" style="57" bestFit="1" customWidth="1"/>
    <col min="2066" max="2067" width="8.125" style="57" bestFit="1" customWidth="1"/>
    <col min="2068" max="2068" width="9" style="57" bestFit="1" customWidth="1"/>
    <col min="2069" max="2297" width="9" style="57"/>
    <col min="2298" max="2298" width="3.75" style="57" bestFit="1" customWidth="1"/>
    <col min="2299" max="2299" width="8.625" style="57" customWidth="1"/>
    <col min="2300" max="2300" width="38.25" style="57" customWidth="1"/>
    <col min="2301" max="2301" width="7.125" style="57" customWidth="1"/>
    <col min="2302" max="2302" width="6.625" style="57" bestFit="1" customWidth="1"/>
    <col min="2303" max="2304" width="7.125" style="57" customWidth="1"/>
    <col min="2305" max="2305" width="6.375" style="57" bestFit="1" customWidth="1"/>
    <col min="2306" max="2306" width="6.625" style="57" bestFit="1" customWidth="1"/>
    <col min="2307" max="2307" width="13" style="57" bestFit="1" customWidth="1"/>
    <col min="2308" max="2308" width="7.875" style="57" bestFit="1" customWidth="1"/>
    <col min="2309" max="2309" width="6.625" style="57" bestFit="1" customWidth="1"/>
    <col min="2310" max="2310" width="7.625" style="57" customWidth="1"/>
    <col min="2311" max="2311" width="6.875" style="57" customWidth="1"/>
    <col min="2312" max="2312" width="10.875" style="57" customWidth="1"/>
    <col min="2313" max="2316" width="7.875" style="57" customWidth="1"/>
    <col min="2317" max="2317" width="6.75" style="57" bestFit="1" customWidth="1"/>
    <col min="2318" max="2318" width="7.625" style="57" bestFit="1" customWidth="1"/>
    <col min="2319" max="2319" width="15.875" style="57" customWidth="1"/>
    <col min="2320" max="2320" width="8.125" style="57" bestFit="1" customWidth="1"/>
    <col min="2321" max="2321" width="8.25" style="57" bestFit="1" customWidth="1"/>
    <col min="2322" max="2323" width="8.125" style="57" bestFit="1" customWidth="1"/>
    <col min="2324" max="2324" width="9" style="57" bestFit="1" customWidth="1"/>
    <col min="2325" max="2553" width="9" style="57"/>
    <col min="2554" max="2554" width="3.75" style="57" bestFit="1" customWidth="1"/>
    <col min="2555" max="2555" width="8.625" style="57" customWidth="1"/>
    <col min="2556" max="2556" width="38.25" style="57" customWidth="1"/>
    <col min="2557" max="2557" width="7.125" style="57" customWidth="1"/>
    <col min="2558" max="2558" width="6.625" style="57" bestFit="1" customWidth="1"/>
    <col min="2559" max="2560" width="7.125" style="57" customWidth="1"/>
    <col min="2561" max="2561" width="6.375" style="57" bestFit="1" customWidth="1"/>
    <col min="2562" max="2562" width="6.625" style="57" bestFit="1" customWidth="1"/>
    <col min="2563" max="2563" width="13" style="57" bestFit="1" customWidth="1"/>
    <col min="2564" max="2564" width="7.875" style="57" bestFit="1" customWidth="1"/>
    <col min="2565" max="2565" width="6.625" style="57" bestFit="1" customWidth="1"/>
    <col min="2566" max="2566" width="7.625" style="57" customWidth="1"/>
    <col min="2567" max="2567" width="6.875" style="57" customWidth="1"/>
    <col min="2568" max="2568" width="10.875" style="57" customWidth="1"/>
    <col min="2569" max="2572" width="7.875" style="57" customWidth="1"/>
    <col min="2573" max="2573" width="6.75" style="57" bestFit="1" customWidth="1"/>
    <col min="2574" max="2574" width="7.625" style="57" bestFit="1" customWidth="1"/>
    <col min="2575" max="2575" width="15.875" style="57" customWidth="1"/>
    <col min="2576" max="2576" width="8.125" style="57" bestFit="1" customWidth="1"/>
    <col min="2577" max="2577" width="8.25" style="57" bestFit="1" customWidth="1"/>
    <col min="2578" max="2579" width="8.125" style="57" bestFit="1" customWidth="1"/>
    <col min="2580" max="2580" width="9" style="57" bestFit="1" customWidth="1"/>
    <col min="2581" max="2809" width="9" style="57"/>
    <col min="2810" max="2810" width="3.75" style="57" bestFit="1" customWidth="1"/>
    <col min="2811" max="2811" width="8.625" style="57" customWidth="1"/>
    <col min="2812" max="2812" width="38.25" style="57" customWidth="1"/>
    <col min="2813" max="2813" width="7.125" style="57" customWidth="1"/>
    <col min="2814" max="2814" width="6.625" style="57" bestFit="1" customWidth="1"/>
    <col min="2815" max="2816" width="7.125" style="57" customWidth="1"/>
    <col min="2817" max="2817" width="6.375" style="57" bestFit="1" customWidth="1"/>
    <col min="2818" max="2818" width="6.625" style="57" bestFit="1" customWidth="1"/>
    <col min="2819" max="2819" width="13" style="57" bestFit="1" customWidth="1"/>
    <col min="2820" max="2820" width="7.875" style="57" bestFit="1" customWidth="1"/>
    <col min="2821" max="2821" width="6.625" style="57" bestFit="1" customWidth="1"/>
    <col min="2822" max="2822" width="7.625" style="57" customWidth="1"/>
    <col min="2823" max="2823" width="6.875" style="57" customWidth="1"/>
    <col min="2824" max="2824" width="10.875" style="57" customWidth="1"/>
    <col min="2825" max="2828" width="7.875" style="57" customWidth="1"/>
    <col min="2829" max="2829" width="6.75" style="57" bestFit="1" customWidth="1"/>
    <col min="2830" max="2830" width="7.625" style="57" bestFit="1" customWidth="1"/>
    <col min="2831" max="2831" width="15.875" style="57" customWidth="1"/>
    <col min="2832" max="2832" width="8.125" style="57" bestFit="1" customWidth="1"/>
    <col min="2833" max="2833" width="8.25" style="57" bestFit="1" customWidth="1"/>
    <col min="2834" max="2835" width="8.125" style="57" bestFit="1" customWidth="1"/>
    <col min="2836" max="2836" width="9" style="57" bestFit="1" customWidth="1"/>
    <col min="2837" max="3065" width="9" style="57"/>
    <col min="3066" max="3066" width="3.75" style="57" bestFit="1" customWidth="1"/>
    <col min="3067" max="3067" width="8.625" style="57" customWidth="1"/>
    <col min="3068" max="3068" width="38.25" style="57" customWidth="1"/>
    <col min="3069" max="3069" width="7.125" style="57" customWidth="1"/>
    <col min="3070" max="3070" width="6.625" style="57" bestFit="1" customWidth="1"/>
    <col min="3071" max="3072" width="7.125" style="57" customWidth="1"/>
    <col min="3073" max="3073" width="6.375" style="57" bestFit="1" customWidth="1"/>
    <col min="3074" max="3074" width="6.625" style="57" bestFit="1" customWidth="1"/>
    <col min="3075" max="3075" width="13" style="57" bestFit="1" customWidth="1"/>
    <col min="3076" max="3076" width="7.875" style="57" bestFit="1" customWidth="1"/>
    <col min="3077" max="3077" width="6.625" style="57" bestFit="1" customWidth="1"/>
    <col min="3078" max="3078" width="7.625" style="57" customWidth="1"/>
    <col min="3079" max="3079" width="6.875" style="57" customWidth="1"/>
    <col min="3080" max="3080" width="10.875" style="57" customWidth="1"/>
    <col min="3081" max="3084" width="7.875" style="57" customWidth="1"/>
    <col min="3085" max="3085" width="6.75" style="57" bestFit="1" customWidth="1"/>
    <col min="3086" max="3086" width="7.625" style="57" bestFit="1" customWidth="1"/>
    <col min="3087" max="3087" width="15.875" style="57" customWidth="1"/>
    <col min="3088" max="3088" width="8.125" style="57" bestFit="1" customWidth="1"/>
    <col min="3089" max="3089" width="8.25" style="57" bestFit="1" customWidth="1"/>
    <col min="3090" max="3091" width="8.125" style="57" bestFit="1" customWidth="1"/>
    <col min="3092" max="3092" width="9" style="57" bestFit="1" customWidth="1"/>
    <col min="3093" max="3321" width="9" style="57"/>
    <col min="3322" max="3322" width="3.75" style="57" bestFit="1" customWidth="1"/>
    <col min="3323" max="3323" width="8.625" style="57" customWidth="1"/>
    <col min="3324" max="3324" width="38.25" style="57" customWidth="1"/>
    <col min="3325" max="3325" width="7.125" style="57" customWidth="1"/>
    <col min="3326" max="3326" width="6.625" style="57" bestFit="1" customWidth="1"/>
    <col min="3327" max="3328" width="7.125" style="57" customWidth="1"/>
    <col min="3329" max="3329" width="6.375" style="57" bestFit="1" customWidth="1"/>
    <col min="3330" max="3330" width="6.625" style="57" bestFit="1" customWidth="1"/>
    <col min="3331" max="3331" width="13" style="57" bestFit="1" customWidth="1"/>
    <col min="3332" max="3332" width="7.875" style="57" bestFit="1" customWidth="1"/>
    <col min="3333" max="3333" width="6.625" style="57" bestFit="1" customWidth="1"/>
    <col min="3334" max="3334" width="7.625" style="57" customWidth="1"/>
    <col min="3335" max="3335" width="6.875" style="57" customWidth="1"/>
    <col min="3336" max="3336" width="10.875" style="57" customWidth="1"/>
    <col min="3337" max="3340" width="7.875" style="57" customWidth="1"/>
    <col min="3341" max="3341" width="6.75" style="57" bestFit="1" customWidth="1"/>
    <col min="3342" max="3342" width="7.625" style="57" bestFit="1" customWidth="1"/>
    <col min="3343" max="3343" width="15.875" style="57" customWidth="1"/>
    <col min="3344" max="3344" width="8.125" style="57" bestFit="1" customWidth="1"/>
    <col min="3345" max="3345" width="8.25" style="57" bestFit="1" customWidth="1"/>
    <col min="3346" max="3347" width="8.125" style="57" bestFit="1" customWidth="1"/>
    <col min="3348" max="3348" width="9" style="57" bestFit="1" customWidth="1"/>
    <col min="3349" max="3577" width="9" style="57"/>
    <col min="3578" max="3578" width="3.75" style="57" bestFit="1" customWidth="1"/>
    <col min="3579" max="3579" width="8.625" style="57" customWidth="1"/>
    <col min="3580" max="3580" width="38.25" style="57" customWidth="1"/>
    <col min="3581" max="3581" width="7.125" style="57" customWidth="1"/>
    <col min="3582" max="3582" width="6.625" style="57" bestFit="1" customWidth="1"/>
    <col min="3583" max="3584" width="7.125" style="57" customWidth="1"/>
    <col min="3585" max="3585" width="6.375" style="57" bestFit="1" customWidth="1"/>
    <col min="3586" max="3586" width="6.625" style="57" bestFit="1" customWidth="1"/>
    <col min="3587" max="3587" width="13" style="57" bestFit="1" customWidth="1"/>
    <col min="3588" max="3588" width="7.875" style="57" bestFit="1" customWidth="1"/>
    <col min="3589" max="3589" width="6.625" style="57" bestFit="1" customWidth="1"/>
    <col min="3590" max="3590" width="7.625" style="57" customWidth="1"/>
    <col min="3591" max="3591" width="6.875" style="57" customWidth="1"/>
    <col min="3592" max="3592" width="10.875" style="57" customWidth="1"/>
    <col min="3593" max="3596" width="7.875" style="57" customWidth="1"/>
    <col min="3597" max="3597" width="6.75" style="57" bestFit="1" customWidth="1"/>
    <col min="3598" max="3598" width="7.625" style="57" bestFit="1" customWidth="1"/>
    <col min="3599" max="3599" width="15.875" style="57" customWidth="1"/>
    <col min="3600" max="3600" width="8.125" style="57" bestFit="1" customWidth="1"/>
    <col min="3601" max="3601" width="8.25" style="57" bestFit="1" customWidth="1"/>
    <col min="3602" max="3603" width="8.125" style="57" bestFit="1" customWidth="1"/>
    <col min="3604" max="3604" width="9" style="57" bestFit="1" customWidth="1"/>
    <col min="3605" max="3833" width="9" style="57"/>
    <col min="3834" max="3834" width="3.75" style="57" bestFit="1" customWidth="1"/>
    <col min="3835" max="3835" width="8.625" style="57" customWidth="1"/>
    <col min="3836" max="3836" width="38.25" style="57" customWidth="1"/>
    <col min="3837" max="3837" width="7.125" style="57" customWidth="1"/>
    <col min="3838" max="3838" width="6.625" style="57" bestFit="1" customWidth="1"/>
    <col min="3839" max="3840" width="7.125" style="57" customWidth="1"/>
    <col min="3841" max="3841" width="6.375" style="57" bestFit="1" customWidth="1"/>
    <col min="3842" max="3842" width="6.625" style="57" bestFit="1" customWidth="1"/>
    <col min="3843" max="3843" width="13" style="57" bestFit="1" customWidth="1"/>
    <col min="3844" max="3844" width="7.875" style="57" bestFit="1" customWidth="1"/>
    <col min="3845" max="3845" width="6.625" style="57" bestFit="1" customWidth="1"/>
    <col min="3846" max="3846" width="7.625" style="57" customWidth="1"/>
    <col min="3847" max="3847" width="6.875" style="57" customWidth="1"/>
    <col min="3848" max="3848" width="10.875" style="57" customWidth="1"/>
    <col min="3849" max="3852" width="7.875" style="57" customWidth="1"/>
    <col min="3853" max="3853" width="6.75" style="57" bestFit="1" customWidth="1"/>
    <col min="3854" max="3854" width="7.625" style="57" bestFit="1" customWidth="1"/>
    <col min="3855" max="3855" width="15.875" style="57" customWidth="1"/>
    <col min="3856" max="3856" width="8.125" style="57" bestFit="1" customWidth="1"/>
    <col min="3857" max="3857" width="8.25" style="57" bestFit="1" customWidth="1"/>
    <col min="3858" max="3859" width="8.125" style="57" bestFit="1" customWidth="1"/>
    <col min="3860" max="3860" width="9" style="57" bestFit="1" customWidth="1"/>
    <col min="3861" max="4089" width="9" style="57"/>
    <col min="4090" max="4090" width="3.75" style="57" bestFit="1" customWidth="1"/>
    <col min="4091" max="4091" width="8.625" style="57" customWidth="1"/>
    <col min="4092" max="4092" width="38.25" style="57" customWidth="1"/>
    <col min="4093" max="4093" width="7.125" style="57" customWidth="1"/>
    <col min="4094" max="4094" width="6.625" style="57" bestFit="1" customWidth="1"/>
    <col min="4095" max="4096" width="7.125" style="57" customWidth="1"/>
    <col min="4097" max="4097" width="6.375" style="57" bestFit="1" customWidth="1"/>
    <col min="4098" max="4098" width="6.625" style="57" bestFit="1" customWidth="1"/>
    <col min="4099" max="4099" width="13" style="57" bestFit="1" customWidth="1"/>
    <col min="4100" max="4100" width="7.875" style="57" bestFit="1" customWidth="1"/>
    <col min="4101" max="4101" width="6.625" style="57" bestFit="1" customWidth="1"/>
    <col min="4102" max="4102" width="7.625" style="57" customWidth="1"/>
    <col min="4103" max="4103" width="6.875" style="57" customWidth="1"/>
    <col min="4104" max="4104" width="10.875" style="57" customWidth="1"/>
    <col min="4105" max="4108" width="7.875" style="57" customWidth="1"/>
    <col min="4109" max="4109" width="6.75" style="57" bestFit="1" customWidth="1"/>
    <col min="4110" max="4110" width="7.625" style="57" bestFit="1" customWidth="1"/>
    <col min="4111" max="4111" width="15.875" style="57" customWidth="1"/>
    <col min="4112" max="4112" width="8.125" style="57" bestFit="1" customWidth="1"/>
    <col min="4113" max="4113" width="8.25" style="57" bestFit="1" customWidth="1"/>
    <col min="4114" max="4115" width="8.125" style="57" bestFit="1" customWidth="1"/>
    <col min="4116" max="4116" width="9" style="57" bestFit="1" customWidth="1"/>
    <col min="4117" max="4345" width="9" style="57"/>
    <col min="4346" max="4346" width="3.75" style="57" bestFit="1" customWidth="1"/>
    <col min="4347" max="4347" width="8.625" style="57" customWidth="1"/>
    <col min="4348" max="4348" width="38.25" style="57" customWidth="1"/>
    <col min="4349" max="4349" width="7.125" style="57" customWidth="1"/>
    <col min="4350" max="4350" width="6.625" style="57" bestFit="1" customWidth="1"/>
    <col min="4351" max="4352" width="7.125" style="57" customWidth="1"/>
    <col min="4353" max="4353" width="6.375" style="57" bestFit="1" customWidth="1"/>
    <col min="4354" max="4354" width="6.625" style="57" bestFit="1" customWidth="1"/>
    <col min="4355" max="4355" width="13" style="57" bestFit="1" customWidth="1"/>
    <col min="4356" max="4356" width="7.875" style="57" bestFit="1" customWidth="1"/>
    <col min="4357" max="4357" width="6.625" style="57" bestFit="1" customWidth="1"/>
    <col min="4358" max="4358" width="7.625" style="57" customWidth="1"/>
    <col min="4359" max="4359" width="6.875" style="57" customWidth="1"/>
    <col min="4360" max="4360" width="10.875" style="57" customWidth="1"/>
    <col min="4361" max="4364" width="7.875" style="57" customWidth="1"/>
    <col min="4365" max="4365" width="6.75" style="57" bestFit="1" customWidth="1"/>
    <col min="4366" max="4366" width="7.625" style="57" bestFit="1" customWidth="1"/>
    <col min="4367" max="4367" width="15.875" style="57" customWidth="1"/>
    <col min="4368" max="4368" width="8.125" style="57" bestFit="1" customWidth="1"/>
    <col min="4369" max="4369" width="8.25" style="57" bestFit="1" customWidth="1"/>
    <col min="4370" max="4371" width="8.125" style="57" bestFit="1" customWidth="1"/>
    <col min="4372" max="4372" width="9" style="57" bestFit="1" customWidth="1"/>
    <col min="4373" max="4601" width="9" style="57"/>
    <col min="4602" max="4602" width="3.75" style="57" bestFit="1" customWidth="1"/>
    <col min="4603" max="4603" width="8.625" style="57" customWidth="1"/>
    <col min="4604" max="4604" width="38.25" style="57" customWidth="1"/>
    <col min="4605" max="4605" width="7.125" style="57" customWidth="1"/>
    <col min="4606" max="4606" width="6.625" style="57" bestFit="1" customWidth="1"/>
    <col min="4607" max="4608" width="7.125" style="57" customWidth="1"/>
    <col min="4609" max="4609" width="6.375" style="57" bestFit="1" customWidth="1"/>
    <col min="4610" max="4610" width="6.625" style="57" bestFit="1" customWidth="1"/>
    <col min="4611" max="4611" width="13" style="57" bestFit="1" customWidth="1"/>
    <col min="4612" max="4612" width="7.875" style="57" bestFit="1" customWidth="1"/>
    <col min="4613" max="4613" width="6.625" style="57" bestFit="1" customWidth="1"/>
    <col min="4614" max="4614" width="7.625" style="57" customWidth="1"/>
    <col min="4615" max="4615" width="6.875" style="57" customWidth="1"/>
    <col min="4616" max="4616" width="10.875" style="57" customWidth="1"/>
    <col min="4617" max="4620" width="7.875" style="57" customWidth="1"/>
    <col min="4621" max="4621" width="6.75" style="57" bestFit="1" customWidth="1"/>
    <col min="4622" max="4622" width="7.625" style="57" bestFit="1" customWidth="1"/>
    <col min="4623" max="4623" width="15.875" style="57" customWidth="1"/>
    <col min="4624" max="4624" width="8.125" style="57" bestFit="1" customWidth="1"/>
    <col min="4625" max="4625" width="8.25" style="57" bestFit="1" customWidth="1"/>
    <col min="4626" max="4627" width="8.125" style="57" bestFit="1" customWidth="1"/>
    <col min="4628" max="4628" width="9" style="57" bestFit="1" customWidth="1"/>
    <col min="4629" max="4857" width="9" style="57"/>
    <col min="4858" max="4858" width="3.75" style="57" bestFit="1" customWidth="1"/>
    <col min="4859" max="4859" width="8.625" style="57" customWidth="1"/>
    <col min="4860" max="4860" width="38.25" style="57" customWidth="1"/>
    <col min="4861" max="4861" width="7.125" style="57" customWidth="1"/>
    <col min="4862" max="4862" width="6.625" style="57" bestFit="1" customWidth="1"/>
    <col min="4863" max="4864" width="7.125" style="57" customWidth="1"/>
    <col min="4865" max="4865" width="6.375" style="57" bestFit="1" customWidth="1"/>
    <col min="4866" max="4866" width="6.625" style="57" bestFit="1" customWidth="1"/>
    <col min="4867" max="4867" width="13" style="57" bestFit="1" customWidth="1"/>
    <col min="4868" max="4868" width="7.875" style="57" bestFit="1" customWidth="1"/>
    <col min="4869" max="4869" width="6.625" style="57" bestFit="1" customWidth="1"/>
    <col min="4870" max="4870" width="7.625" style="57" customWidth="1"/>
    <col min="4871" max="4871" width="6.875" style="57" customWidth="1"/>
    <col min="4872" max="4872" width="10.875" style="57" customWidth="1"/>
    <col min="4873" max="4876" width="7.875" style="57" customWidth="1"/>
    <col min="4877" max="4877" width="6.75" style="57" bestFit="1" customWidth="1"/>
    <col min="4878" max="4878" width="7.625" style="57" bestFit="1" customWidth="1"/>
    <col min="4879" max="4879" width="15.875" style="57" customWidth="1"/>
    <col min="4880" max="4880" width="8.125" style="57" bestFit="1" customWidth="1"/>
    <col min="4881" max="4881" width="8.25" style="57" bestFit="1" customWidth="1"/>
    <col min="4882" max="4883" width="8.125" style="57" bestFit="1" customWidth="1"/>
    <col min="4884" max="4884" width="9" style="57" bestFit="1" customWidth="1"/>
    <col min="4885" max="5113" width="9" style="57"/>
    <col min="5114" max="5114" width="3.75" style="57" bestFit="1" customWidth="1"/>
    <col min="5115" max="5115" width="8.625" style="57" customWidth="1"/>
    <col min="5116" max="5116" width="38.25" style="57" customWidth="1"/>
    <col min="5117" max="5117" width="7.125" style="57" customWidth="1"/>
    <col min="5118" max="5118" width="6.625" style="57" bestFit="1" customWidth="1"/>
    <col min="5119" max="5120" width="7.125" style="57" customWidth="1"/>
    <col min="5121" max="5121" width="6.375" style="57" bestFit="1" customWidth="1"/>
    <col min="5122" max="5122" width="6.625" style="57" bestFit="1" customWidth="1"/>
    <col min="5123" max="5123" width="13" style="57" bestFit="1" customWidth="1"/>
    <col min="5124" max="5124" width="7.875" style="57" bestFit="1" customWidth="1"/>
    <col min="5125" max="5125" width="6.625" style="57" bestFit="1" customWidth="1"/>
    <col min="5126" max="5126" width="7.625" style="57" customWidth="1"/>
    <col min="5127" max="5127" width="6.875" style="57" customWidth="1"/>
    <col min="5128" max="5128" width="10.875" style="57" customWidth="1"/>
    <col min="5129" max="5132" width="7.875" style="57" customWidth="1"/>
    <col min="5133" max="5133" width="6.75" style="57" bestFit="1" customWidth="1"/>
    <col min="5134" max="5134" width="7.625" style="57" bestFit="1" customWidth="1"/>
    <col min="5135" max="5135" width="15.875" style="57" customWidth="1"/>
    <col min="5136" max="5136" width="8.125" style="57" bestFit="1" customWidth="1"/>
    <col min="5137" max="5137" width="8.25" style="57" bestFit="1" customWidth="1"/>
    <col min="5138" max="5139" width="8.125" style="57" bestFit="1" customWidth="1"/>
    <col min="5140" max="5140" width="9" style="57" bestFit="1" customWidth="1"/>
    <col min="5141" max="5369" width="9" style="57"/>
    <col min="5370" max="5370" width="3.75" style="57" bestFit="1" customWidth="1"/>
    <col min="5371" max="5371" width="8.625" style="57" customWidth="1"/>
    <col min="5372" max="5372" width="38.25" style="57" customWidth="1"/>
    <col min="5373" max="5373" width="7.125" style="57" customWidth="1"/>
    <col min="5374" max="5374" width="6.625" style="57" bestFit="1" customWidth="1"/>
    <col min="5375" max="5376" width="7.125" style="57" customWidth="1"/>
    <col min="5377" max="5377" width="6.375" style="57" bestFit="1" customWidth="1"/>
    <col min="5378" max="5378" width="6.625" style="57" bestFit="1" customWidth="1"/>
    <col min="5379" max="5379" width="13" style="57" bestFit="1" customWidth="1"/>
    <col min="5380" max="5380" width="7.875" style="57" bestFit="1" customWidth="1"/>
    <col min="5381" max="5381" width="6.625" style="57" bestFit="1" customWidth="1"/>
    <col min="5382" max="5382" width="7.625" style="57" customWidth="1"/>
    <col min="5383" max="5383" width="6.875" style="57" customWidth="1"/>
    <col min="5384" max="5384" width="10.875" style="57" customWidth="1"/>
    <col min="5385" max="5388" width="7.875" style="57" customWidth="1"/>
    <col min="5389" max="5389" width="6.75" style="57" bestFit="1" customWidth="1"/>
    <col min="5390" max="5390" width="7.625" style="57" bestFit="1" customWidth="1"/>
    <col min="5391" max="5391" width="15.875" style="57" customWidth="1"/>
    <col min="5392" max="5392" width="8.125" style="57" bestFit="1" customWidth="1"/>
    <col min="5393" max="5393" width="8.25" style="57" bestFit="1" customWidth="1"/>
    <col min="5394" max="5395" width="8.125" style="57" bestFit="1" customWidth="1"/>
    <col min="5396" max="5396" width="9" style="57" bestFit="1" customWidth="1"/>
    <col min="5397" max="5625" width="9" style="57"/>
    <col min="5626" max="5626" width="3.75" style="57" bestFit="1" customWidth="1"/>
    <col min="5627" max="5627" width="8.625" style="57" customWidth="1"/>
    <col min="5628" max="5628" width="38.25" style="57" customWidth="1"/>
    <col min="5629" max="5629" width="7.125" style="57" customWidth="1"/>
    <col min="5630" max="5630" width="6.625" style="57" bestFit="1" customWidth="1"/>
    <col min="5631" max="5632" width="7.125" style="57" customWidth="1"/>
    <col min="5633" max="5633" width="6.375" style="57" bestFit="1" customWidth="1"/>
    <col min="5634" max="5634" width="6.625" style="57" bestFit="1" customWidth="1"/>
    <col min="5635" max="5635" width="13" style="57" bestFit="1" customWidth="1"/>
    <col min="5636" max="5636" width="7.875" style="57" bestFit="1" customWidth="1"/>
    <col min="5637" max="5637" width="6.625" style="57" bestFit="1" customWidth="1"/>
    <col min="5638" max="5638" width="7.625" style="57" customWidth="1"/>
    <col min="5639" max="5639" width="6.875" style="57" customWidth="1"/>
    <col min="5640" max="5640" width="10.875" style="57" customWidth="1"/>
    <col min="5641" max="5644" width="7.875" style="57" customWidth="1"/>
    <col min="5645" max="5645" width="6.75" style="57" bestFit="1" customWidth="1"/>
    <col min="5646" max="5646" width="7.625" style="57" bestFit="1" customWidth="1"/>
    <col min="5647" max="5647" width="15.875" style="57" customWidth="1"/>
    <col min="5648" max="5648" width="8.125" style="57" bestFit="1" customWidth="1"/>
    <col min="5649" max="5649" width="8.25" style="57" bestFit="1" customWidth="1"/>
    <col min="5650" max="5651" width="8.125" style="57" bestFit="1" customWidth="1"/>
    <col min="5652" max="5652" width="9" style="57" bestFit="1" customWidth="1"/>
    <col min="5653" max="5881" width="9" style="57"/>
    <col min="5882" max="5882" width="3.75" style="57" bestFit="1" customWidth="1"/>
    <col min="5883" max="5883" width="8.625" style="57" customWidth="1"/>
    <col min="5884" max="5884" width="38.25" style="57" customWidth="1"/>
    <col min="5885" max="5885" width="7.125" style="57" customWidth="1"/>
    <col min="5886" max="5886" width="6.625" style="57" bestFit="1" customWidth="1"/>
    <col min="5887" max="5888" width="7.125" style="57" customWidth="1"/>
    <col min="5889" max="5889" width="6.375" style="57" bestFit="1" customWidth="1"/>
    <col min="5890" max="5890" width="6.625" style="57" bestFit="1" customWidth="1"/>
    <col min="5891" max="5891" width="13" style="57" bestFit="1" customWidth="1"/>
    <col min="5892" max="5892" width="7.875" style="57" bestFit="1" customWidth="1"/>
    <col min="5893" max="5893" width="6.625" style="57" bestFit="1" customWidth="1"/>
    <col min="5894" max="5894" width="7.625" style="57" customWidth="1"/>
    <col min="5895" max="5895" width="6.875" style="57" customWidth="1"/>
    <col min="5896" max="5896" width="10.875" style="57" customWidth="1"/>
    <col min="5897" max="5900" width="7.875" style="57" customWidth="1"/>
    <col min="5901" max="5901" width="6.75" style="57" bestFit="1" customWidth="1"/>
    <col min="5902" max="5902" width="7.625" style="57" bestFit="1" customWidth="1"/>
    <col min="5903" max="5903" width="15.875" style="57" customWidth="1"/>
    <col min="5904" max="5904" width="8.125" style="57" bestFit="1" customWidth="1"/>
    <col min="5905" max="5905" width="8.25" style="57" bestFit="1" customWidth="1"/>
    <col min="5906" max="5907" width="8.125" style="57" bestFit="1" customWidth="1"/>
    <col min="5908" max="5908" width="9" style="57" bestFit="1" customWidth="1"/>
    <col min="5909" max="6137" width="9" style="57"/>
    <col min="6138" max="6138" width="3.75" style="57" bestFit="1" customWidth="1"/>
    <col min="6139" max="6139" width="8.625" style="57" customWidth="1"/>
    <col min="6140" max="6140" width="38.25" style="57" customWidth="1"/>
    <col min="6141" max="6141" width="7.125" style="57" customWidth="1"/>
    <col min="6142" max="6142" width="6.625" style="57" bestFit="1" customWidth="1"/>
    <col min="6143" max="6144" width="7.125" style="57" customWidth="1"/>
    <col min="6145" max="6145" width="6.375" style="57" bestFit="1" customWidth="1"/>
    <col min="6146" max="6146" width="6.625" style="57" bestFit="1" customWidth="1"/>
    <col min="6147" max="6147" width="13" style="57" bestFit="1" customWidth="1"/>
    <col min="6148" max="6148" width="7.875" style="57" bestFit="1" customWidth="1"/>
    <col min="6149" max="6149" width="6.625" style="57" bestFit="1" customWidth="1"/>
    <col min="6150" max="6150" width="7.625" style="57" customWidth="1"/>
    <col min="6151" max="6151" width="6.875" style="57" customWidth="1"/>
    <col min="6152" max="6152" width="10.875" style="57" customWidth="1"/>
    <col min="6153" max="6156" width="7.875" style="57" customWidth="1"/>
    <col min="6157" max="6157" width="6.75" style="57" bestFit="1" customWidth="1"/>
    <col min="6158" max="6158" width="7.625" style="57" bestFit="1" customWidth="1"/>
    <col min="6159" max="6159" width="15.875" style="57" customWidth="1"/>
    <col min="6160" max="6160" width="8.125" style="57" bestFit="1" customWidth="1"/>
    <col min="6161" max="6161" width="8.25" style="57" bestFit="1" customWidth="1"/>
    <col min="6162" max="6163" width="8.125" style="57" bestFit="1" customWidth="1"/>
    <col min="6164" max="6164" width="9" style="57" bestFit="1" customWidth="1"/>
    <col min="6165" max="6393" width="9" style="57"/>
    <col min="6394" max="6394" width="3.75" style="57" bestFit="1" customWidth="1"/>
    <col min="6395" max="6395" width="8.625" style="57" customWidth="1"/>
    <col min="6396" max="6396" width="38.25" style="57" customWidth="1"/>
    <col min="6397" max="6397" width="7.125" style="57" customWidth="1"/>
    <col min="6398" max="6398" width="6.625" style="57" bestFit="1" customWidth="1"/>
    <col min="6399" max="6400" width="7.125" style="57" customWidth="1"/>
    <col min="6401" max="6401" width="6.375" style="57" bestFit="1" customWidth="1"/>
    <col min="6402" max="6402" width="6.625" style="57" bestFit="1" customWidth="1"/>
    <col min="6403" max="6403" width="13" style="57" bestFit="1" customWidth="1"/>
    <col min="6404" max="6404" width="7.875" style="57" bestFit="1" customWidth="1"/>
    <col min="6405" max="6405" width="6.625" style="57" bestFit="1" customWidth="1"/>
    <col min="6406" max="6406" width="7.625" style="57" customWidth="1"/>
    <col min="6407" max="6407" width="6.875" style="57" customWidth="1"/>
    <col min="6408" max="6408" width="10.875" style="57" customWidth="1"/>
    <col min="6409" max="6412" width="7.875" style="57" customWidth="1"/>
    <col min="6413" max="6413" width="6.75" style="57" bestFit="1" customWidth="1"/>
    <col min="6414" max="6414" width="7.625" style="57" bestFit="1" customWidth="1"/>
    <col min="6415" max="6415" width="15.875" style="57" customWidth="1"/>
    <col min="6416" max="6416" width="8.125" style="57" bestFit="1" customWidth="1"/>
    <col min="6417" max="6417" width="8.25" style="57" bestFit="1" customWidth="1"/>
    <col min="6418" max="6419" width="8.125" style="57" bestFit="1" customWidth="1"/>
    <col min="6420" max="6420" width="9" style="57" bestFit="1" customWidth="1"/>
    <col min="6421" max="6649" width="9" style="57"/>
    <col min="6650" max="6650" width="3.75" style="57" bestFit="1" customWidth="1"/>
    <col min="6651" max="6651" width="8.625" style="57" customWidth="1"/>
    <col min="6652" max="6652" width="38.25" style="57" customWidth="1"/>
    <col min="6653" max="6653" width="7.125" style="57" customWidth="1"/>
    <col min="6654" max="6654" width="6.625" style="57" bestFit="1" customWidth="1"/>
    <col min="6655" max="6656" width="7.125" style="57" customWidth="1"/>
    <col min="6657" max="6657" width="6.375" style="57" bestFit="1" customWidth="1"/>
    <col min="6658" max="6658" width="6.625" style="57" bestFit="1" customWidth="1"/>
    <col min="6659" max="6659" width="13" style="57" bestFit="1" customWidth="1"/>
    <col min="6660" max="6660" width="7.875" style="57" bestFit="1" customWidth="1"/>
    <col min="6661" max="6661" width="6.625" style="57" bestFit="1" customWidth="1"/>
    <col min="6662" max="6662" width="7.625" style="57" customWidth="1"/>
    <col min="6663" max="6663" width="6.875" style="57" customWidth="1"/>
    <col min="6664" max="6664" width="10.875" style="57" customWidth="1"/>
    <col min="6665" max="6668" width="7.875" style="57" customWidth="1"/>
    <col min="6669" max="6669" width="6.75" style="57" bestFit="1" customWidth="1"/>
    <col min="6670" max="6670" width="7.625" style="57" bestFit="1" customWidth="1"/>
    <col min="6671" max="6671" width="15.875" style="57" customWidth="1"/>
    <col min="6672" max="6672" width="8.125" style="57" bestFit="1" customWidth="1"/>
    <col min="6673" max="6673" width="8.25" style="57" bestFit="1" customWidth="1"/>
    <col min="6674" max="6675" width="8.125" style="57" bestFit="1" customWidth="1"/>
    <col min="6676" max="6676" width="9" style="57" bestFit="1" customWidth="1"/>
    <col min="6677" max="6905" width="9" style="57"/>
    <col min="6906" max="6906" width="3.75" style="57" bestFit="1" customWidth="1"/>
    <col min="6907" max="6907" width="8.625" style="57" customWidth="1"/>
    <col min="6908" max="6908" width="38.25" style="57" customWidth="1"/>
    <col min="6909" max="6909" width="7.125" style="57" customWidth="1"/>
    <col min="6910" max="6910" width="6.625" style="57" bestFit="1" customWidth="1"/>
    <col min="6911" max="6912" width="7.125" style="57" customWidth="1"/>
    <col min="6913" max="6913" width="6.375" style="57" bestFit="1" customWidth="1"/>
    <col min="6914" max="6914" width="6.625" style="57" bestFit="1" customWidth="1"/>
    <col min="6915" max="6915" width="13" style="57" bestFit="1" customWidth="1"/>
    <col min="6916" max="6916" width="7.875" style="57" bestFit="1" customWidth="1"/>
    <col min="6917" max="6917" width="6.625" style="57" bestFit="1" customWidth="1"/>
    <col min="6918" max="6918" width="7.625" style="57" customWidth="1"/>
    <col min="6919" max="6919" width="6.875" style="57" customWidth="1"/>
    <col min="6920" max="6920" width="10.875" style="57" customWidth="1"/>
    <col min="6921" max="6924" width="7.875" style="57" customWidth="1"/>
    <col min="6925" max="6925" width="6.75" style="57" bestFit="1" customWidth="1"/>
    <col min="6926" max="6926" width="7.625" style="57" bestFit="1" customWidth="1"/>
    <col min="6927" max="6927" width="15.875" style="57" customWidth="1"/>
    <col min="6928" max="6928" width="8.125" style="57" bestFit="1" customWidth="1"/>
    <col min="6929" max="6929" width="8.25" style="57" bestFit="1" customWidth="1"/>
    <col min="6930" max="6931" width="8.125" style="57" bestFit="1" customWidth="1"/>
    <col min="6932" max="6932" width="9" style="57" bestFit="1" customWidth="1"/>
    <col min="6933" max="7161" width="9" style="57"/>
    <col min="7162" max="7162" width="3.75" style="57" bestFit="1" customWidth="1"/>
    <col min="7163" max="7163" width="8.625" style="57" customWidth="1"/>
    <col min="7164" max="7164" width="38.25" style="57" customWidth="1"/>
    <col min="7165" max="7165" width="7.125" style="57" customWidth="1"/>
    <col min="7166" max="7166" width="6.625" style="57" bestFit="1" customWidth="1"/>
    <col min="7167" max="7168" width="7.125" style="57" customWidth="1"/>
    <col min="7169" max="7169" width="6.375" style="57" bestFit="1" customWidth="1"/>
    <col min="7170" max="7170" width="6.625" style="57" bestFit="1" customWidth="1"/>
    <col min="7171" max="7171" width="13" style="57" bestFit="1" customWidth="1"/>
    <col min="7172" max="7172" width="7.875" style="57" bestFit="1" customWidth="1"/>
    <col min="7173" max="7173" width="6.625" style="57" bestFit="1" customWidth="1"/>
    <col min="7174" max="7174" width="7.625" style="57" customWidth="1"/>
    <col min="7175" max="7175" width="6.875" style="57" customWidth="1"/>
    <col min="7176" max="7176" width="10.875" style="57" customWidth="1"/>
    <col min="7177" max="7180" width="7.875" style="57" customWidth="1"/>
    <col min="7181" max="7181" width="6.75" style="57" bestFit="1" customWidth="1"/>
    <col min="7182" max="7182" width="7.625" style="57" bestFit="1" customWidth="1"/>
    <col min="7183" max="7183" width="15.875" style="57" customWidth="1"/>
    <col min="7184" max="7184" width="8.125" style="57" bestFit="1" customWidth="1"/>
    <col min="7185" max="7185" width="8.25" style="57" bestFit="1" customWidth="1"/>
    <col min="7186" max="7187" width="8.125" style="57" bestFit="1" customWidth="1"/>
    <col min="7188" max="7188" width="9" style="57" bestFit="1" customWidth="1"/>
    <col min="7189" max="7417" width="9" style="57"/>
    <col min="7418" max="7418" width="3.75" style="57" bestFit="1" customWidth="1"/>
    <col min="7419" max="7419" width="8.625" style="57" customWidth="1"/>
    <col min="7420" max="7420" width="38.25" style="57" customWidth="1"/>
    <col min="7421" max="7421" width="7.125" style="57" customWidth="1"/>
    <col min="7422" max="7422" width="6.625" style="57" bestFit="1" customWidth="1"/>
    <col min="7423" max="7424" width="7.125" style="57" customWidth="1"/>
    <col min="7425" max="7425" width="6.375" style="57" bestFit="1" customWidth="1"/>
    <col min="7426" max="7426" width="6.625" style="57" bestFit="1" customWidth="1"/>
    <col min="7427" max="7427" width="13" style="57" bestFit="1" customWidth="1"/>
    <col min="7428" max="7428" width="7.875" style="57" bestFit="1" customWidth="1"/>
    <col min="7429" max="7429" width="6.625" style="57" bestFit="1" customWidth="1"/>
    <col min="7430" max="7430" width="7.625" style="57" customWidth="1"/>
    <col min="7431" max="7431" width="6.875" style="57" customWidth="1"/>
    <col min="7432" max="7432" width="10.875" style="57" customWidth="1"/>
    <col min="7433" max="7436" width="7.875" style="57" customWidth="1"/>
    <col min="7437" max="7437" width="6.75" style="57" bestFit="1" customWidth="1"/>
    <col min="7438" max="7438" width="7.625" style="57" bestFit="1" customWidth="1"/>
    <col min="7439" max="7439" width="15.875" style="57" customWidth="1"/>
    <col min="7440" max="7440" width="8.125" style="57" bestFit="1" customWidth="1"/>
    <col min="7441" max="7441" width="8.25" style="57" bestFit="1" customWidth="1"/>
    <col min="7442" max="7443" width="8.125" style="57" bestFit="1" customWidth="1"/>
    <col min="7444" max="7444" width="9" style="57" bestFit="1" customWidth="1"/>
    <col min="7445" max="7673" width="9" style="57"/>
    <col min="7674" max="7674" width="3.75" style="57" bestFit="1" customWidth="1"/>
    <col min="7675" max="7675" width="8.625" style="57" customWidth="1"/>
    <col min="7676" max="7676" width="38.25" style="57" customWidth="1"/>
    <col min="7677" max="7677" width="7.125" style="57" customWidth="1"/>
    <col min="7678" max="7678" width="6.625" style="57" bestFit="1" customWidth="1"/>
    <col min="7679" max="7680" width="7.125" style="57" customWidth="1"/>
    <col min="7681" max="7681" width="6.375" style="57" bestFit="1" customWidth="1"/>
    <col min="7682" max="7682" width="6.625" style="57" bestFit="1" customWidth="1"/>
    <col min="7683" max="7683" width="13" style="57" bestFit="1" customWidth="1"/>
    <col min="7684" max="7684" width="7.875" style="57" bestFit="1" customWidth="1"/>
    <col min="7685" max="7685" width="6.625" style="57" bestFit="1" customWidth="1"/>
    <col min="7686" max="7686" width="7.625" style="57" customWidth="1"/>
    <col min="7687" max="7687" width="6.875" style="57" customWidth="1"/>
    <col min="7688" max="7688" width="10.875" style="57" customWidth="1"/>
    <col min="7689" max="7692" width="7.875" style="57" customWidth="1"/>
    <col min="7693" max="7693" width="6.75" style="57" bestFit="1" customWidth="1"/>
    <col min="7694" max="7694" width="7.625" style="57" bestFit="1" customWidth="1"/>
    <col min="7695" max="7695" width="15.875" style="57" customWidth="1"/>
    <col min="7696" max="7696" width="8.125" style="57" bestFit="1" customWidth="1"/>
    <col min="7697" max="7697" width="8.25" style="57" bestFit="1" customWidth="1"/>
    <col min="7698" max="7699" width="8.125" style="57" bestFit="1" customWidth="1"/>
    <col min="7700" max="7700" width="9" style="57" bestFit="1" customWidth="1"/>
    <col min="7701" max="7929" width="9" style="57"/>
    <col min="7930" max="7930" width="3.75" style="57" bestFit="1" customWidth="1"/>
    <col min="7931" max="7931" width="8.625" style="57" customWidth="1"/>
    <col min="7932" max="7932" width="38.25" style="57" customWidth="1"/>
    <col min="7933" max="7933" width="7.125" style="57" customWidth="1"/>
    <col min="7934" max="7934" width="6.625" style="57" bestFit="1" customWidth="1"/>
    <col min="7935" max="7936" width="7.125" style="57" customWidth="1"/>
    <col min="7937" max="7937" width="6.375" style="57" bestFit="1" customWidth="1"/>
    <col min="7938" max="7938" width="6.625" style="57" bestFit="1" customWidth="1"/>
    <col min="7939" max="7939" width="13" style="57" bestFit="1" customWidth="1"/>
    <col min="7940" max="7940" width="7.875" style="57" bestFit="1" customWidth="1"/>
    <col min="7941" max="7941" width="6.625" style="57" bestFit="1" customWidth="1"/>
    <col min="7942" max="7942" width="7.625" style="57" customWidth="1"/>
    <col min="7943" max="7943" width="6.875" style="57" customWidth="1"/>
    <col min="7944" max="7944" width="10.875" style="57" customWidth="1"/>
    <col min="7945" max="7948" width="7.875" style="57" customWidth="1"/>
    <col min="7949" max="7949" width="6.75" style="57" bestFit="1" customWidth="1"/>
    <col min="7950" max="7950" width="7.625" style="57" bestFit="1" customWidth="1"/>
    <col min="7951" max="7951" width="15.875" style="57" customWidth="1"/>
    <col min="7952" max="7952" width="8.125" style="57" bestFit="1" customWidth="1"/>
    <col min="7953" max="7953" width="8.25" style="57" bestFit="1" customWidth="1"/>
    <col min="7954" max="7955" width="8.125" style="57" bestFit="1" customWidth="1"/>
    <col min="7956" max="7956" width="9" style="57" bestFit="1" customWidth="1"/>
    <col min="7957" max="8185" width="9" style="57"/>
    <col min="8186" max="8186" width="3.75" style="57" bestFit="1" customWidth="1"/>
    <col min="8187" max="8187" width="8.625" style="57" customWidth="1"/>
    <col min="8188" max="8188" width="38.25" style="57" customWidth="1"/>
    <col min="8189" max="8189" width="7.125" style="57" customWidth="1"/>
    <col min="8190" max="8190" width="6.625" style="57" bestFit="1" customWidth="1"/>
    <col min="8191" max="8192" width="7.125" style="57" customWidth="1"/>
    <col min="8193" max="8193" width="6.375" style="57" bestFit="1" customWidth="1"/>
    <col min="8194" max="8194" width="6.625" style="57" bestFit="1" customWidth="1"/>
    <col min="8195" max="8195" width="13" style="57" bestFit="1" customWidth="1"/>
    <col min="8196" max="8196" width="7.875" style="57" bestFit="1" customWidth="1"/>
    <col min="8197" max="8197" width="6.625" style="57" bestFit="1" customWidth="1"/>
    <col min="8198" max="8198" width="7.625" style="57" customWidth="1"/>
    <col min="8199" max="8199" width="6.875" style="57" customWidth="1"/>
    <col min="8200" max="8200" width="10.875" style="57" customWidth="1"/>
    <col min="8201" max="8204" width="7.875" style="57" customWidth="1"/>
    <col min="8205" max="8205" width="6.75" style="57" bestFit="1" customWidth="1"/>
    <col min="8206" max="8206" width="7.625" style="57" bestFit="1" customWidth="1"/>
    <col min="8207" max="8207" width="15.875" style="57" customWidth="1"/>
    <col min="8208" max="8208" width="8.125" style="57" bestFit="1" customWidth="1"/>
    <col min="8209" max="8209" width="8.25" style="57" bestFit="1" customWidth="1"/>
    <col min="8210" max="8211" width="8.125" style="57" bestFit="1" customWidth="1"/>
    <col min="8212" max="8212" width="9" style="57" bestFit="1" customWidth="1"/>
    <col min="8213" max="8441" width="9" style="57"/>
    <col min="8442" max="8442" width="3.75" style="57" bestFit="1" customWidth="1"/>
    <col min="8443" max="8443" width="8.625" style="57" customWidth="1"/>
    <col min="8444" max="8444" width="38.25" style="57" customWidth="1"/>
    <col min="8445" max="8445" width="7.125" style="57" customWidth="1"/>
    <col min="8446" max="8446" width="6.625" style="57" bestFit="1" customWidth="1"/>
    <col min="8447" max="8448" width="7.125" style="57" customWidth="1"/>
    <col min="8449" max="8449" width="6.375" style="57" bestFit="1" customWidth="1"/>
    <col min="8450" max="8450" width="6.625" style="57" bestFit="1" customWidth="1"/>
    <col min="8451" max="8451" width="13" style="57" bestFit="1" customWidth="1"/>
    <col min="8452" max="8452" width="7.875" style="57" bestFit="1" customWidth="1"/>
    <col min="8453" max="8453" width="6.625" style="57" bestFit="1" customWidth="1"/>
    <col min="8454" max="8454" width="7.625" style="57" customWidth="1"/>
    <col min="8455" max="8455" width="6.875" style="57" customWidth="1"/>
    <col min="8456" max="8456" width="10.875" style="57" customWidth="1"/>
    <col min="8457" max="8460" width="7.875" style="57" customWidth="1"/>
    <col min="8461" max="8461" width="6.75" style="57" bestFit="1" customWidth="1"/>
    <col min="8462" max="8462" width="7.625" style="57" bestFit="1" customWidth="1"/>
    <col min="8463" max="8463" width="15.875" style="57" customWidth="1"/>
    <col min="8464" max="8464" width="8.125" style="57" bestFit="1" customWidth="1"/>
    <col min="8465" max="8465" width="8.25" style="57" bestFit="1" customWidth="1"/>
    <col min="8466" max="8467" width="8.125" style="57" bestFit="1" customWidth="1"/>
    <col min="8468" max="8468" width="9" style="57" bestFit="1" customWidth="1"/>
    <col min="8469" max="8697" width="9" style="57"/>
    <col min="8698" max="8698" width="3.75" style="57" bestFit="1" customWidth="1"/>
    <col min="8699" max="8699" width="8.625" style="57" customWidth="1"/>
    <col min="8700" max="8700" width="38.25" style="57" customWidth="1"/>
    <col min="8701" max="8701" width="7.125" style="57" customWidth="1"/>
    <col min="8702" max="8702" width="6.625" style="57" bestFit="1" customWidth="1"/>
    <col min="8703" max="8704" width="7.125" style="57" customWidth="1"/>
    <col min="8705" max="8705" width="6.375" style="57" bestFit="1" customWidth="1"/>
    <col min="8706" max="8706" width="6.625" style="57" bestFit="1" customWidth="1"/>
    <col min="8707" max="8707" width="13" style="57" bestFit="1" customWidth="1"/>
    <col min="8708" max="8708" width="7.875" style="57" bestFit="1" customWidth="1"/>
    <col min="8709" max="8709" width="6.625" style="57" bestFit="1" customWidth="1"/>
    <col min="8710" max="8710" width="7.625" style="57" customWidth="1"/>
    <col min="8711" max="8711" width="6.875" style="57" customWidth="1"/>
    <col min="8712" max="8712" width="10.875" style="57" customWidth="1"/>
    <col min="8713" max="8716" width="7.875" style="57" customWidth="1"/>
    <col min="8717" max="8717" width="6.75" style="57" bestFit="1" customWidth="1"/>
    <col min="8718" max="8718" width="7.625" style="57" bestFit="1" customWidth="1"/>
    <col min="8719" max="8719" width="15.875" style="57" customWidth="1"/>
    <col min="8720" max="8720" width="8.125" style="57" bestFit="1" customWidth="1"/>
    <col min="8721" max="8721" width="8.25" style="57" bestFit="1" customWidth="1"/>
    <col min="8722" max="8723" width="8.125" style="57" bestFit="1" customWidth="1"/>
    <col min="8724" max="8724" width="9" style="57" bestFit="1" customWidth="1"/>
    <col min="8725" max="8953" width="9" style="57"/>
    <col min="8954" max="8954" width="3.75" style="57" bestFit="1" customWidth="1"/>
    <col min="8955" max="8955" width="8.625" style="57" customWidth="1"/>
    <col min="8956" max="8956" width="38.25" style="57" customWidth="1"/>
    <col min="8957" max="8957" width="7.125" style="57" customWidth="1"/>
    <col min="8958" max="8958" width="6.625" style="57" bestFit="1" customWidth="1"/>
    <col min="8959" max="8960" width="7.125" style="57" customWidth="1"/>
    <col min="8961" max="8961" width="6.375" style="57" bestFit="1" customWidth="1"/>
    <col min="8962" max="8962" width="6.625" style="57" bestFit="1" customWidth="1"/>
    <col min="8963" max="8963" width="13" style="57" bestFit="1" customWidth="1"/>
    <col min="8964" max="8964" width="7.875" style="57" bestFit="1" customWidth="1"/>
    <col min="8965" max="8965" width="6.625" style="57" bestFit="1" customWidth="1"/>
    <col min="8966" max="8966" width="7.625" style="57" customWidth="1"/>
    <col min="8967" max="8967" width="6.875" style="57" customWidth="1"/>
    <col min="8968" max="8968" width="10.875" style="57" customWidth="1"/>
    <col min="8969" max="8972" width="7.875" style="57" customWidth="1"/>
    <col min="8973" max="8973" width="6.75" style="57" bestFit="1" customWidth="1"/>
    <col min="8974" max="8974" width="7.625" style="57" bestFit="1" customWidth="1"/>
    <col min="8975" max="8975" width="15.875" style="57" customWidth="1"/>
    <col min="8976" max="8976" width="8.125" style="57" bestFit="1" customWidth="1"/>
    <col min="8977" max="8977" width="8.25" style="57" bestFit="1" customWidth="1"/>
    <col min="8978" max="8979" width="8.125" style="57" bestFit="1" customWidth="1"/>
    <col min="8980" max="8980" width="9" style="57" bestFit="1" customWidth="1"/>
    <col min="8981" max="9209" width="9" style="57"/>
    <col min="9210" max="9210" width="3.75" style="57" bestFit="1" customWidth="1"/>
    <col min="9211" max="9211" width="8.625" style="57" customWidth="1"/>
    <col min="9212" max="9212" width="38.25" style="57" customWidth="1"/>
    <col min="9213" max="9213" width="7.125" style="57" customWidth="1"/>
    <col min="9214" max="9214" width="6.625" style="57" bestFit="1" customWidth="1"/>
    <col min="9215" max="9216" width="7.125" style="57" customWidth="1"/>
    <col min="9217" max="9217" width="6.375" style="57" bestFit="1" customWidth="1"/>
    <col min="9218" max="9218" width="6.625" style="57" bestFit="1" customWidth="1"/>
    <col min="9219" max="9219" width="13" style="57" bestFit="1" customWidth="1"/>
    <col min="9220" max="9220" width="7.875" style="57" bestFit="1" customWidth="1"/>
    <col min="9221" max="9221" width="6.625" style="57" bestFit="1" customWidth="1"/>
    <col min="9222" max="9222" width="7.625" style="57" customWidth="1"/>
    <col min="9223" max="9223" width="6.875" style="57" customWidth="1"/>
    <col min="9224" max="9224" width="10.875" style="57" customWidth="1"/>
    <col min="9225" max="9228" width="7.875" style="57" customWidth="1"/>
    <col min="9229" max="9229" width="6.75" style="57" bestFit="1" customWidth="1"/>
    <col min="9230" max="9230" width="7.625" style="57" bestFit="1" customWidth="1"/>
    <col min="9231" max="9231" width="15.875" style="57" customWidth="1"/>
    <col min="9232" max="9232" width="8.125" style="57" bestFit="1" customWidth="1"/>
    <col min="9233" max="9233" width="8.25" style="57" bestFit="1" customWidth="1"/>
    <col min="9234" max="9235" width="8.125" style="57" bestFit="1" customWidth="1"/>
    <col min="9236" max="9236" width="9" style="57" bestFit="1" customWidth="1"/>
    <col min="9237" max="9465" width="9" style="57"/>
    <col min="9466" max="9466" width="3.75" style="57" bestFit="1" customWidth="1"/>
    <col min="9467" max="9467" width="8.625" style="57" customWidth="1"/>
    <col min="9468" max="9468" width="38.25" style="57" customWidth="1"/>
    <col min="9469" max="9469" width="7.125" style="57" customWidth="1"/>
    <col min="9470" max="9470" width="6.625" style="57" bestFit="1" customWidth="1"/>
    <col min="9471" max="9472" width="7.125" style="57" customWidth="1"/>
    <col min="9473" max="9473" width="6.375" style="57" bestFit="1" customWidth="1"/>
    <col min="9474" max="9474" width="6.625" style="57" bestFit="1" customWidth="1"/>
    <col min="9475" max="9475" width="13" style="57" bestFit="1" customWidth="1"/>
    <col min="9476" max="9476" width="7.875" style="57" bestFit="1" customWidth="1"/>
    <col min="9477" max="9477" width="6.625" style="57" bestFit="1" customWidth="1"/>
    <col min="9478" max="9478" width="7.625" style="57" customWidth="1"/>
    <col min="9479" max="9479" width="6.875" style="57" customWidth="1"/>
    <col min="9480" max="9480" width="10.875" style="57" customWidth="1"/>
    <col min="9481" max="9484" width="7.875" style="57" customWidth="1"/>
    <col min="9485" max="9485" width="6.75" style="57" bestFit="1" customWidth="1"/>
    <col min="9486" max="9486" width="7.625" style="57" bestFit="1" customWidth="1"/>
    <col min="9487" max="9487" width="15.875" style="57" customWidth="1"/>
    <col min="9488" max="9488" width="8.125" style="57" bestFit="1" customWidth="1"/>
    <col min="9489" max="9489" width="8.25" style="57" bestFit="1" customWidth="1"/>
    <col min="9490" max="9491" width="8.125" style="57" bestFit="1" customWidth="1"/>
    <col min="9492" max="9492" width="9" style="57" bestFit="1" customWidth="1"/>
    <col min="9493" max="9721" width="9" style="57"/>
    <col min="9722" max="9722" width="3.75" style="57" bestFit="1" customWidth="1"/>
    <col min="9723" max="9723" width="8.625" style="57" customWidth="1"/>
    <col min="9724" max="9724" width="38.25" style="57" customWidth="1"/>
    <col min="9725" max="9725" width="7.125" style="57" customWidth="1"/>
    <col min="9726" max="9726" width="6.625" style="57" bestFit="1" customWidth="1"/>
    <col min="9727" max="9728" width="7.125" style="57" customWidth="1"/>
    <col min="9729" max="9729" width="6.375" style="57" bestFit="1" customWidth="1"/>
    <col min="9730" max="9730" width="6.625" style="57" bestFit="1" customWidth="1"/>
    <col min="9731" max="9731" width="13" style="57" bestFit="1" customWidth="1"/>
    <col min="9732" max="9732" width="7.875" style="57" bestFit="1" customWidth="1"/>
    <col min="9733" max="9733" width="6.625" style="57" bestFit="1" customWidth="1"/>
    <col min="9734" max="9734" width="7.625" style="57" customWidth="1"/>
    <col min="9735" max="9735" width="6.875" style="57" customWidth="1"/>
    <col min="9736" max="9736" width="10.875" style="57" customWidth="1"/>
    <col min="9737" max="9740" width="7.875" style="57" customWidth="1"/>
    <col min="9741" max="9741" width="6.75" style="57" bestFit="1" customWidth="1"/>
    <col min="9742" max="9742" width="7.625" style="57" bestFit="1" customWidth="1"/>
    <col min="9743" max="9743" width="15.875" style="57" customWidth="1"/>
    <col min="9744" max="9744" width="8.125" style="57" bestFit="1" customWidth="1"/>
    <col min="9745" max="9745" width="8.25" style="57" bestFit="1" customWidth="1"/>
    <col min="9746" max="9747" width="8.125" style="57" bestFit="1" customWidth="1"/>
    <col min="9748" max="9748" width="9" style="57" bestFit="1" customWidth="1"/>
    <col min="9749" max="9977" width="9" style="57"/>
    <col min="9978" max="9978" width="3.75" style="57" bestFit="1" customWidth="1"/>
    <col min="9979" max="9979" width="8.625" style="57" customWidth="1"/>
    <col min="9980" max="9980" width="38.25" style="57" customWidth="1"/>
    <col min="9981" max="9981" width="7.125" style="57" customWidth="1"/>
    <col min="9982" max="9982" width="6.625" style="57" bestFit="1" customWidth="1"/>
    <col min="9983" max="9984" width="7.125" style="57" customWidth="1"/>
    <col min="9985" max="9985" width="6.375" style="57" bestFit="1" customWidth="1"/>
    <col min="9986" max="9986" width="6.625" style="57" bestFit="1" customWidth="1"/>
    <col min="9987" max="9987" width="13" style="57" bestFit="1" customWidth="1"/>
    <col min="9988" max="9988" width="7.875" style="57" bestFit="1" customWidth="1"/>
    <col min="9989" max="9989" width="6.625" style="57" bestFit="1" customWidth="1"/>
    <col min="9990" max="9990" width="7.625" style="57" customWidth="1"/>
    <col min="9991" max="9991" width="6.875" style="57" customWidth="1"/>
    <col min="9992" max="9992" width="10.875" style="57" customWidth="1"/>
    <col min="9993" max="9996" width="7.875" style="57" customWidth="1"/>
    <col min="9997" max="9997" width="6.75" style="57" bestFit="1" customWidth="1"/>
    <col min="9998" max="9998" width="7.625" style="57" bestFit="1" customWidth="1"/>
    <col min="9999" max="9999" width="15.875" style="57" customWidth="1"/>
    <col min="10000" max="10000" width="8.125" style="57" bestFit="1" customWidth="1"/>
    <col min="10001" max="10001" width="8.25" style="57" bestFit="1" customWidth="1"/>
    <col min="10002" max="10003" width="8.125" style="57" bestFit="1" customWidth="1"/>
    <col min="10004" max="10004" width="9" style="57" bestFit="1" customWidth="1"/>
    <col min="10005" max="10233" width="9" style="57"/>
    <col min="10234" max="10234" width="3.75" style="57" bestFit="1" customWidth="1"/>
    <col min="10235" max="10235" width="8.625" style="57" customWidth="1"/>
    <col min="10236" max="10236" width="38.25" style="57" customWidth="1"/>
    <col min="10237" max="10237" width="7.125" style="57" customWidth="1"/>
    <col min="10238" max="10238" width="6.625" style="57" bestFit="1" customWidth="1"/>
    <col min="10239" max="10240" width="7.125" style="57" customWidth="1"/>
    <col min="10241" max="10241" width="6.375" style="57" bestFit="1" customWidth="1"/>
    <col min="10242" max="10242" width="6.625" style="57" bestFit="1" customWidth="1"/>
    <col min="10243" max="10243" width="13" style="57" bestFit="1" customWidth="1"/>
    <col min="10244" max="10244" width="7.875" style="57" bestFit="1" customWidth="1"/>
    <col min="10245" max="10245" width="6.625" style="57" bestFit="1" customWidth="1"/>
    <col min="10246" max="10246" width="7.625" style="57" customWidth="1"/>
    <col min="10247" max="10247" width="6.875" style="57" customWidth="1"/>
    <col min="10248" max="10248" width="10.875" style="57" customWidth="1"/>
    <col min="10249" max="10252" width="7.875" style="57" customWidth="1"/>
    <col min="10253" max="10253" width="6.75" style="57" bestFit="1" customWidth="1"/>
    <col min="10254" max="10254" width="7.625" style="57" bestFit="1" customWidth="1"/>
    <col min="10255" max="10255" width="15.875" style="57" customWidth="1"/>
    <col min="10256" max="10256" width="8.125" style="57" bestFit="1" customWidth="1"/>
    <col min="10257" max="10257" width="8.25" style="57" bestFit="1" customWidth="1"/>
    <col min="10258" max="10259" width="8.125" style="57" bestFit="1" customWidth="1"/>
    <col min="10260" max="10260" width="9" style="57" bestFit="1" customWidth="1"/>
    <col min="10261" max="10489" width="9" style="57"/>
    <col min="10490" max="10490" width="3.75" style="57" bestFit="1" customWidth="1"/>
    <col min="10491" max="10491" width="8.625" style="57" customWidth="1"/>
    <col min="10492" max="10492" width="38.25" style="57" customWidth="1"/>
    <col min="10493" max="10493" width="7.125" style="57" customWidth="1"/>
    <col min="10494" max="10494" width="6.625" style="57" bestFit="1" customWidth="1"/>
    <col min="10495" max="10496" width="7.125" style="57" customWidth="1"/>
    <col min="10497" max="10497" width="6.375" style="57" bestFit="1" customWidth="1"/>
    <col min="10498" max="10498" width="6.625" style="57" bestFit="1" customWidth="1"/>
    <col min="10499" max="10499" width="13" style="57" bestFit="1" customWidth="1"/>
    <col min="10500" max="10500" width="7.875" style="57" bestFit="1" customWidth="1"/>
    <col min="10501" max="10501" width="6.625" style="57" bestFit="1" customWidth="1"/>
    <col min="10502" max="10502" width="7.625" style="57" customWidth="1"/>
    <col min="10503" max="10503" width="6.875" style="57" customWidth="1"/>
    <col min="10504" max="10504" width="10.875" style="57" customWidth="1"/>
    <col min="10505" max="10508" width="7.875" style="57" customWidth="1"/>
    <col min="10509" max="10509" width="6.75" style="57" bestFit="1" customWidth="1"/>
    <col min="10510" max="10510" width="7.625" style="57" bestFit="1" customWidth="1"/>
    <col min="10511" max="10511" width="15.875" style="57" customWidth="1"/>
    <col min="10512" max="10512" width="8.125" style="57" bestFit="1" customWidth="1"/>
    <col min="10513" max="10513" width="8.25" style="57" bestFit="1" customWidth="1"/>
    <col min="10514" max="10515" width="8.125" style="57" bestFit="1" customWidth="1"/>
    <col min="10516" max="10516" width="9" style="57" bestFit="1" customWidth="1"/>
    <col min="10517" max="10745" width="9" style="57"/>
    <col min="10746" max="10746" width="3.75" style="57" bestFit="1" customWidth="1"/>
    <col min="10747" max="10747" width="8.625" style="57" customWidth="1"/>
    <col min="10748" max="10748" width="38.25" style="57" customWidth="1"/>
    <col min="10749" max="10749" width="7.125" style="57" customWidth="1"/>
    <col min="10750" max="10750" width="6.625" style="57" bestFit="1" customWidth="1"/>
    <col min="10751" max="10752" width="7.125" style="57" customWidth="1"/>
    <col min="10753" max="10753" width="6.375" style="57" bestFit="1" customWidth="1"/>
    <col min="10754" max="10754" width="6.625" style="57" bestFit="1" customWidth="1"/>
    <col min="10755" max="10755" width="13" style="57" bestFit="1" customWidth="1"/>
    <col min="10756" max="10756" width="7.875" style="57" bestFit="1" customWidth="1"/>
    <col min="10757" max="10757" width="6.625" style="57" bestFit="1" customWidth="1"/>
    <col min="10758" max="10758" width="7.625" style="57" customWidth="1"/>
    <col min="10759" max="10759" width="6.875" style="57" customWidth="1"/>
    <col min="10760" max="10760" width="10.875" style="57" customWidth="1"/>
    <col min="10761" max="10764" width="7.875" style="57" customWidth="1"/>
    <col min="10765" max="10765" width="6.75" style="57" bestFit="1" customWidth="1"/>
    <col min="10766" max="10766" width="7.625" style="57" bestFit="1" customWidth="1"/>
    <col min="10767" max="10767" width="15.875" style="57" customWidth="1"/>
    <col min="10768" max="10768" width="8.125" style="57" bestFit="1" customWidth="1"/>
    <col min="10769" max="10769" width="8.25" style="57" bestFit="1" customWidth="1"/>
    <col min="10770" max="10771" width="8.125" style="57" bestFit="1" customWidth="1"/>
    <col min="10772" max="10772" width="9" style="57" bestFit="1" customWidth="1"/>
    <col min="10773" max="11001" width="9" style="57"/>
    <col min="11002" max="11002" width="3.75" style="57" bestFit="1" customWidth="1"/>
    <col min="11003" max="11003" width="8.625" style="57" customWidth="1"/>
    <col min="11004" max="11004" width="38.25" style="57" customWidth="1"/>
    <col min="11005" max="11005" width="7.125" style="57" customWidth="1"/>
    <col min="11006" max="11006" width="6.625" style="57" bestFit="1" customWidth="1"/>
    <col min="11007" max="11008" width="7.125" style="57" customWidth="1"/>
    <col min="11009" max="11009" width="6.375" style="57" bestFit="1" customWidth="1"/>
    <col min="11010" max="11010" width="6.625" style="57" bestFit="1" customWidth="1"/>
    <col min="11011" max="11011" width="13" style="57" bestFit="1" customWidth="1"/>
    <col min="11012" max="11012" width="7.875" style="57" bestFit="1" customWidth="1"/>
    <col min="11013" max="11013" width="6.625" style="57" bestFit="1" customWidth="1"/>
    <col min="11014" max="11014" width="7.625" style="57" customWidth="1"/>
    <col min="11015" max="11015" width="6.875" style="57" customWidth="1"/>
    <col min="11016" max="11016" width="10.875" style="57" customWidth="1"/>
    <col min="11017" max="11020" width="7.875" style="57" customWidth="1"/>
    <col min="11021" max="11021" width="6.75" style="57" bestFit="1" customWidth="1"/>
    <col min="11022" max="11022" width="7.625" style="57" bestFit="1" customWidth="1"/>
    <col min="11023" max="11023" width="15.875" style="57" customWidth="1"/>
    <col min="11024" max="11024" width="8.125" style="57" bestFit="1" customWidth="1"/>
    <col min="11025" max="11025" width="8.25" style="57" bestFit="1" customWidth="1"/>
    <col min="11026" max="11027" width="8.125" style="57" bestFit="1" customWidth="1"/>
    <col min="11028" max="11028" width="9" style="57" bestFit="1" customWidth="1"/>
    <col min="11029" max="11257" width="9" style="57"/>
    <col min="11258" max="11258" width="3.75" style="57" bestFit="1" customWidth="1"/>
    <col min="11259" max="11259" width="8.625" style="57" customWidth="1"/>
    <col min="11260" max="11260" width="38.25" style="57" customWidth="1"/>
    <col min="11261" max="11261" width="7.125" style="57" customWidth="1"/>
    <col min="11262" max="11262" width="6.625" style="57" bestFit="1" customWidth="1"/>
    <col min="11263" max="11264" width="7.125" style="57" customWidth="1"/>
    <col min="11265" max="11265" width="6.375" style="57" bestFit="1" customWidth="1"/>
    <col min="11266" max="11266" width="6.625" style="57" bestFit="1" customWidth="1"/>
    <col min="11267" max="11267" width="13" style="57" bestFit="1" customWidth="1"/>
    <col min="11268" max="11268" width="7.875" style="57" bestFit="1" customWidth="1"/>
    <col min="11269" max="11269" width="6.625" style="57" bestFit="1" customWidth="1"/>
    <col min="11270" max="11270" width="7.625" style="57" customWidth="1"/>
    <col min="11271" max="11271" width="6.875" style="57" customWidth="1"/>
    <col min="11272" max="11272" width="10.875" style="57" customWidth="1"/>
    <col min="11273" max="11276" width="7.875" style="57" customWidth="1"/>
    <col min="11277" max="11277" width="6.75" style="57" bestFit="1" customWidth="1"/>
    <col min="11278" max="11278" width="7.625" style="57" bestFit="1" customWidth="1"/>
    <col min="11279" max="11279" width="15.875" style="57" customWidth="1"/>
    <col min="11280" max="11280" width="8.125" style="57" bestFit="1" customWidth="1"/>
    <col min="11281" max="11281" width="8.25" style="57" bestFit="1" customWidth="1"/>
    <col min="11282" max="11283" width="8.125" style="57" bestFit="1" customWidth="1"/>
    <col min="11284" max="11284" width="9" style="57" bestFit="1" customWidth="1"/>
    <col min="11285" max="11513" width="9" style="57"/>
    <col min="11514" max="11514" width="3.75" style="57" bestFit="1" customWidth="1"/>
    <col min="11515" max="11515" width="8.625" style="57" customWidth="1"/>
    <col min="11516" max="11516" width="38.25" style="57" customWidth="1"/>
    <col min="11517" max="11517" width="7.125" style="57" customWidth="1"/>
    <col min="11518" max="11518" width="6.625" style="57" bestFit="1" customWidth="1"/>
    <col min="11519" max="11520" width="7.125" style="57" customWidth="1"/>
    <col min="11521" max="11521" width="6.375" style="57" bestFit="1" customWidth="1"/>
    <col min="11522" max="11522" width="6.625" style="57" bestFit="1" customWidth="1"/>
    <col min="11523" max="11523" width="13" style="57" bestFit="1" customWidth="1"/>
    <col min="11524" max="11524" width="7.875" style="57" bestFit="1" customWidth="1"/>
    <col min="11525" max="11525" width="6.625" style="57" bestFit="1" customWidth="1"/>
    <col min="11526" max="11526" width="7.625" style="57" customWidth="1"/>
    <col min="11527" max="11527" width="6.875" style="57" customWidth="1"/>
    <col min="11528" max="11528" width="10.875" style="57" customWidth="1"/>
    <col min="11529" max="11532" width="7.875" style="57" customWidth="1"/>
    <col min="11533" max="11533" width="6.75" style="57" bestFit="1" customWidth="1"/>
    <col min="11534" max="11534" width="7.625" style="57" bestFit="1" customWidth="1"/>
    <col min="11535" max="11535" width="15.875" style="57" customWidth="1"/>
    <col min="11536" max="11536" width="8.125" style="57" bestFit="1" customWidth="1"/>
    <col min="11537" max="11537" width="8.25" style="57" bestFit="1" customWidth="1"/>
    <col min="11538" max="11539" width="8.125" style="57" bestFit="1" customWidth="1"/>
    <col min="11540" max="11540" width="9" style="57" bestFit="1" customWidth="1"/>
    <col min="11541" max="11769" width="9" style="57"/>
    <col min="11770" max="11770" width="3.75" style="57" bestFit="1" customWidth="1"/>
    <col min="11771" max="11771" width="8.625" style="57" customWidth="1"/>
    <col min="11772" max="11772" width="38.25" style="57" customWidth="1"/>
    <col min="11773" max="11773" width="7.125" style="57" customWidth="1"/>
    <col min="11774" max="11774" width="6.625" style="57" bestFit="1" customWidth="1"/>
    <col min="11775" max="11776" width="7.125" style="57" customWidth="1"/>
    <col min="11777" max="11777" width="6.375" style="57" bestFit="1" customWidth="1"/>
    <col min="11778" max="11778" width="6.625" style="57" bestFit="1" customWidth="1"/>
    <col min="11779" max="11779" width="13" style="57" bestFit="1" customWidth="1"/>
    <col min="11780" max="11780" width="7.875" style="57" bestFit="1" customWidth="1"/>
    <col min="11781" max="11781" width="6.625" style="57" bestFit="1" customWidth="1"/>
    <col min="11782" max="11782" width="7.625" style="57" customWidth="1"/>
    <col min="11783" max="11783" width="6.875" style="57" customWidth="1"/>
    <col min="11784" max="11784" width="10.875" style="57" customWidth="1"/>
    <col min="11785" max="11788" width="7.875" style="57" customWidth="1"/>
    <col min="11789" max="11789" width="6.75" style="57" bestFit="1" customWidth="1"/>
    <col min="11790" max="11790" width="7.625" style="57" bestFit="1" customWidth="1"/>
    <col min="11791" max="11791" width="15.875" style="57" customWidth="1"/>
    <col min="11792" max="11792" width="8.125" style="57" bestFit="1" customWidth="1"/>
    <col min="11793" max="11793" width="8.25" style="57" bestFit="1" customWidth="1"/>
    <col min="11794" max="11795" width="8.125" style="57" bestFit="1" customWidth="1"/>
    <col min="11796" max="11796" width="9" style="57" bestFit="1" customWidth="1"/>
    <col min="11797" max="12025" width="9" style="57"/>
    <col min="12026" max="12026" width="3.75" style="57" bestFit="1" customWidth="1"/>
    <col min="12027" max="12027" width="8.625" style="57" customWidth="1"/>
    <col min="12028" max="12028" width="38.25" style="57" customWidth="1"/>
    <col min="12029" max="12029" width="7.125" style="57" customWidth="1"/>
    <col min="12030" max="12030" width="6.625" style="57" bestFit="1" customWidth="1"/>
    <col min="12031" max="12032" width="7.125" style="57" customWidth="1"/>
    <col min="12033" max="12033" width="6.375" style="57" bestFit="1" customWidth="1"/>
    <col min="12034" max="12034" width="6.625" style="57" bestFit="1" customWidth="1"/>
    <col min="12035" max="12035" width="13" style="57" bestFit="1" customWidth="1"/>
    <col min="12036" max="12036" width="7.875" style="57" bestFit="1" customWidth="1"/>
    <col min="12037" max="12037" width="6.625" style="57" bestFit="1" customWidth="1"/>
    <col min="12038" max="12038" width="7.625" style="57" customWidth="1"/>
    <col min="12039" max="12039" width="6.875" style="57" customWidth="1"/>
    <col min="12040" max="12040" width="10.875" style="57" customWidth="1"/>
    <col min="12041" max="12044" width="7.875" style="57" customWidth="1"/>
    <col min="12045" max="12045" width="6.75" style="57" bestFit="1" customWidth="1"/>
    <col min="12046" max="12046" width="7.625" style="57" bestFit="1" customWidth="1"/>
    <col min="12047" max="12047" width="15.875" style="57" customWidth="1"/>
    <col min="12048" max="12048" width="8.125" style="57" bestFit="1" customWidth="1"/>
    <col min="12049" max="12049" width="8.25" style="57" bestFit="1" customWidth="1"/>
    <col min="12050" max="12051" width="8.125" style="57" bestFit="1" customWidth="1"/>
    <col min="12052" max="12052" width="9" style="57" bestFit="1" customWidth="1"/>
    <col min="12053" max="12281" width="9" style="57"/>
    <col min="12282" max="12282" width="3.75" style="57" bestFit="1" customWidth="1"/>
    <col min="12283" max="12283" width="8.625" style="57" customWidth="1"/>
    <col min="12284" max="12284" width="38.25" style="57" customWidth="1"/>
    <col min="12285" max="12285" width="7.125" style="57" customWidth="1"/>
    <col min="12286" max="12286" width="6.625" style="57" bestFit="1" customWidth="1"/>
    <col min="12287" max="12288" width="7.125" style="57" customWidth="1"/>
    <col min="12289" max="12289" width="6.375" style="57" bestFit="1" customWidth="1"/>
    <col min="12290" max="12290" width="6.625" style="57" bestFit="1" customWidth="1"/>
    <col min="12291" max="12291" width="13" style="57" bestFit="1" customWidth="1"/>
    <col min="12292" max="12292" width="7.875" style="57" bestFit="1" customWidth="1"/>
    <col min="12293" max="12293" width="6.625" style="57" bestFit="1" customWidth="1"/>
    <col min="12294" max="12294" width="7.625" style="57" customWidth="1"/>
    <col min="12295" max="12295" width="6.875" style="57" customWidth="1"/>
    <col min="12296" max="12296" width="10.875" style="57" customWidth="1"/>
    <col min="12297" max="12300" width="7.875" style="57" customWidth="1"/>
    <col min="12301" max="12301" width="6.75" style="57" bestFit="1" customWidth="1"/>
    <col min="12302" max="12302" width="7.625" style="57" bestFit="1" customWidth="1"/>
    <col min="12303" max="12303" width="15.875" style="57" customWidth="1"/>
    <col min="12304" max="12304" width="8.125" style="57" bestFit="1" customWidth="1"/>
    <col min="12305" max="12305" width="8.25" style="57" bestFit="1" customWidth="1"/>
    <col min="12306" max="12307" width="8.125" style="57" bestFit="1" customWidth="1"/>
    <col min="12308" max="12308" width="9" style="57" bestFit="1" customWidth="1"/>
    <col min="12309" max="12537" width="9" style="57"/>
    <col min="12538" max="12538" width="3.75" style="57" bestFit="1" customWidth="1"/>
    <col min="12539" max="12539" width="8.625" style="57" customWidth="1"/>
    <col min="12540" max="12540" width="38.25" style="57" customWidth="1"/>
    <col min="12541" max="12541" width="7.125" style="57" customWidth="1"/>
    <col min="12542" max="12542" width="6.625" style="57" bestFit="1" customWidth="1"/>
    <col min="12543" max="12544" width="7.125" style="57" customWidth="1"/>
    <col min="12545" max="12545" width="6.375" style="57" bestFit="1" customWidth="1"/>
    <col min="12546" max="12546" width="6.625" style="57" bestFit="1" customWidth="1"/>
    <col min="12547" max="12547" width="13" style="57" bestFit="1" customWidth="1"/>
    <col min="12548" max="12548" width="7.875" style="57" bestFit="1" customWidth="1"/>
    <col min="12549" max="12549" width="6.625" style="57" bestFit="1" customWidth="1"/>
    <col min="12550" max="12550" width="7.625" style="57" customWidth="1"/>
    <col min="12551" max="12551" width="6.875" style="57" customWidth="1"/>
    <col min="12552" max="12552" width="10.875" style="57" customWidth="1"/>
    <col min="12553" max="12556" width="7.875" style="57" customWidth="1"/>
    <col min="12557" max="12557" width="6.75" style="57" bestFit="1" customWidth="1"/>
    <col min="12558" max="12558" width="7.625" style="57" bestFit="1" customWidth="1"/>
    <col min="12559" max="12559" width="15.875" style="57" customWidth="1"/>
    <col min="12560" max="12560" width="8.125" style="57" bestFit="1" customWidth="1"/>
    <col min="12561" max="12561" width="8.25" style="57" bestFit="1" customWidth="1"/>
    <col min="12562" max="12563" width="8.125" style="57" bestFit="1" customWidth="1"/>
    <col min="12564" max="12564" width="9" style="57" bestFit="1" customWidth="1"/>
    <col min="12565" max="12793" width="9" style="57"/>
    <col min="12794" max="12794" width="3.75" style="57" bestFit="1" customWidth="1"/>
    <col min="12795" max="12795" width="8.625" style="57" customWidth="1"/>
    <col min="12796" max="12796" width="38.25" style="57" customWidth="1"/>
    <col min="12797" max="12797" width="7.125" style="57" customWidth="1"/>
    <col min="12798" max="12798" width="6.625" style="57" bestFit="1" customWidth="1"/>
    <col min="12799" max="12800" width="7.125" style="57" customWidth="1"/>
    <col min="12801" max="12801" width="6.375" style="57" bestFit="1" customWidth="1"/>
    <col min="12802" max="12802" width="6.625" style="57" bestFit="1" customWidth="1"/>
    <col min="12803" max="12803" width="13" style="57" bestFit="1" customWidth="1"/>
    <col min="12804" max="12804" width="7.875" style="57" bestFit="1" customWidth="1"/>
    <col min="12805" max="12805" width="6.625" style="57" bestFit="1" customWidth="1"/>
    <col min="12806" max="12806" width="7.625" style="57" customWidth="1"/>
    <col min="12807" max="12807" width="6.875" style="57" customWidth="1"/>
    <col min="12808" max="12808" width="10.875" style="57" customWidth="1"/>
    <col min="12809" max="12812" width="7.875" style="57" customWidth="1"/>
    <col min="12813" max="12813" width="6.75" style="57" bestFit="1" customWidth="1"/>
    <col min="12814" max="12814" width="7.625" style="57" bestFit="1" customWidth="1"/>
    <col min="12815" max="12815" width="15.875" style="57" customWidth="1"/>
    <col min="12816" max="12816" width="8.125" style="57" bestFit="1" customWidth="1"/>
    <col min="12817" max="12817" width="8.25" style="57" bestFit="1" customWidth="1"/>
    <col min="12818" max="12819" width="8.125" style="57" bestFit="1" customWidth="1"/>
    <col min="12820" max="12820" width="9" style="57" bestFit="1" customWidth="1"/>
    <col min="12821" max="13049" width="9" style="57"/>
    <col min="13050" max="13050" width="3.75" style="57" bestFit="1" customWidth="1"/>
    <col min="13051" max="13051" width="8.625" style="57" customWidth="1"/>
    <col min="13052" max="13052" width="38.25" style="57" customWidth="1"/>
    <col min="13053" max="13053" width="7.125" style="57" customWidth="1"/>
    <col min="13054" max="13054" width="6.625" style="57" bestFit="1" customWidth="1"/>
    <col min="13055" max="13056" width="7.125" style="57" customWidth="1"/>
    <col min="13057" max="13057" width="6.375" style="57" bestFit="1" customWidth="1"/>
    <col min="13058" max="13058" width="6.625" style="57" bestFit="1" customWidth="1"/>
    <col min="13059" max="13059" width="13" style="57" bestFit="1" customWidth="1"/>
    <col min="13060" max="13060" width="7.875" style="57" bestFit="1" customWidth="1"/>
    <col min="13061" max="13061" width="6.625" style="57" bestFit="1" customWidth="1"/>
    <col min="13062" max="13062" width="7.625" style="57" customWidth="1"/>
    <col min="13063" max="13063" width="6.875" style="57" customWidth="1"/>
    <col min="13064" max="13064" width="10.875" style="57" customWidth="1"/>
    <col min="13065" max="13068" width="7.875" style="57" customWidth="1"/>
    <col min="13069" max="13069" width="6.75" style="57" bestFit="1" customWidth="1"/>
    <col min="13070" max="13070" width="7.625" style="57" bestFit="1" customWidth="1"/>
    <col min="13071" max="13071" width="15.875" style="57" customWidth="1"/>
    <col min="13072" max="13072" width="8.125" style="57" bestFit="1" customWidth="1"/>
    <col min="13073" max="13073" width="8.25" style="57" bestFit="1" customWidth="1"/>
    <col min="13074" max="13075" width="8.125" style="57" bestFit="1" customWidth="1"/>
    <col min="13076" max="13076" width="9" style="57" bestFit="1" customWidth="1"/>
    <col min="13077" max="13305" width="9" style="57"/>
    <col min="13306" max="13306" width="3.75" style="57" bestFit="1" customWidth="1"/>
    <col min="13307" max="13307" width="8.625" style="57" customWidth="1"/>
    <col min="13308" max="13308" width="38.25" style="57" customWidth="1"/>
    <col min="13309" max="13309" width="7.125" style="57" customWidth="1"/>
    <col min="13310" max="13310" width="6.625" style="57" bestFit="1" customWidth="1"/>
    <col min="13311" max="13312" width="7.125" style="57" customWidth="1"/>
    <col min="13313" max="13313" width="6.375" style="57" bestFit="1" customWidth="1"/>
    <col min="13314" max="13314" width="6.625" style="57" bestFit="1" customWidth="1"/>
    <col min="13315" max="13315" width="13" style="57" bestFit="1" customWidth="1"/>
    <col min="13316" max="13316" width="7.875" style="57" bestFit="1" customWidth="1"/>
    <col min="13317" max="13317" width="6.625" style="57" bestFit="1" customWidth="1"/>
    <col min="13318" max="13318" width="7.625" style="57" customWidth="1"/>
    <col min="13319" max="13319" width="6.875" style="57" customWidth="1"/>
    <col min="13320" max="13320" width="10.875" style="57" customWidth="1"/>
    <col min="13321" max="13324" width="7.875" style="57" customWidth="1"/>
    <col min="13325" max="13325" width="6.75" style="57" bestFit="1" customWidth="1"/>
    <col min="13326" max="13326" width="7.625" style="57" bestFit="1" customWidth="1"/>
    <col min="13327" max="13327" width="15.875" style="57" customWidth="1"/>
    <col min="13328" max="13328" width="8.125" style="57" bestFit="1" customWidth="1"/>
    <col min="13329" max="13329" width="8.25" style="57" bestFit="1" customWidth="1"/>
    <col min="13330" max="13331" width="8.125" style="57" bestFit="1" customWidth="1"/>
    <col min="13332" max="13332" width="9" style="57" bestFit="1" customWidth="1"/>
    <col min="13333" max="13561" width="9" style="57"/>
    <col min="13562" max="13562" width="3.75" style="57" bestFit="1" customWidth="1"/>
    <col min="13563" max="13563" width="8.625" style="57" customWidth="1"/>
    <col min="13564" max="13564" width="38.25" style="57" customWidth="1"/>
    <col min="13565" max="13565" width="7.125" style="57" customWidth="1"/>
    <col min="13566" max="13566" width="6.625" style="57" bestFit="1" customWidth="1"/>
    <col min="13567" max="13568" width="7.125" style="57" customWidth="1"/>
    <col min="13569" max="13569" width="6.375" style="57" bestFit="1" customWidth="1"/>
    <col min="13570" max="13570" width="6.625" style="57" bestFit="1" customWidth="1"/>
    <col min="13571" max="13571" width="13" style="57" bestFit="1" customWidth="1"/>
    <col min="13572" max="13572" width="7.875" style="57" bestFit="1" customWidth="1"/>
    <col min="13573" max="13573" width="6.625" style="57" bestFit="1" customWidth="1"/>
    <col min="13574" max="13574" width="7.625" style="57" customWidth="1"/>
    <col min="13575" max="13575" width="6.875" style="57" customWidth="1"/>
    <col min="13576" max="13576" width="10.875" style="57" customWidth="1"/>
    <col min="13577" max="13580" width="7.875" style="57" customWidth="1"/>
    <col min="13581" max="13581" width="6.75" style="57" bestFit="1" customWidth="1"/>
    <col min="13582" max="13582" width="7.625" style="57" bestFit="1" customWidth="1"/>
    <col min="13583" max="13583" width="15.875" style="57" customWidth="1"/>
    <col min="13584" max="13584" width="8.125" style="57" bestFit="1" customWidth="1"/>
    <col min="13585" max="13585" width="8.25" style="57" bestFit="1" customWidth="1"/>
    <col min="13586" max="13587" width="8.125" style="57" bestFit="1" customWidth="1"/>
    <col min="13588" max="13588" width="9" style="57" bestFit="1" customWidth="1"/>
    <col min="13589" max="13817" width="9" style="57"/>
    <col min="13818" max="13818" width="3.75" style="57" bestFit="1" customWidth="1"/>
    <col min="13819" max="13819" width="8.625" style="57" customWidth="1"/>
    <col min="13820" max="13820" width="38.25" style="57" customWidth="1"/>
    <col min="13821" max="13821" width="7.125" style="57" customWidth="1"/>
    <col min="13822" max="13822" width="6.625" style="57" bestFit="1" customWidth="1"/>
    <col min="13823" max="13824" width="7.125" style="57" customWidth="1"/>
    <col min="13825" max="13825" width="6.375" style="57" bestFit="1" customWidth="1"/>
    <col min="13826" max="13826" width="6.625" style="57" bestFit="1" customWidth="1"/>
    <col min="13827" max="13827" width="13" style="57" bestFit="1" customWidth="1"/>
    <col min="13828" max="13828" width="7.875" style="57" bestFit="1" customWidth="1"/>
    <col min="13829" max="13829" width="6.625" style="57" bestFit="1" customWidth="1"/>
    <col min="13830" max="13830" width="7.625" style="57" customWidth="1"/>
    <col min="13831" max="13831" width="6.875" style="57" customWidth="1"/>
    <col min="13832" max="13832" width="10.875" style="57" customWidth="1"/>
    <col min="13833" max="13836" width="7.875" style="57" customWidth="1"/>
    <col min="13837" max="13837" width="6.75" style="57" bestFit="1" customWidth="1"/>
    <col min="13838" max="13838" width="7.625" style="57" bestFit="1" customWidth="1"/>
    <col min="13839" max="13839" width="15.875" style="57" customWidth="1"/>
    <col min="13840" max="13840" width="8.125" style="57" bestFit="1" customWidth="1"/>
    <col min="13841" max="13841" width="8.25" style="57" bestFit="1" customWidth="1"/>
    <col min="13842" max="13843" width="8.125" style="57" bestFit="1" customWidth="1"/>
    <col min="13844" max="13844" width="9" style="57" bestFit="1" customWidth="1"/>
    <col min="13845" max="14073" width="9" style="57"/>
    <col min="14074" max="14074" width="3.75" style="57" bestFit="1" customWidth="1"/>
    <col min="14075" max="14075" width="8.625" style="57" customWidth="1"/>
    <col min="14076" max="14076" width="38.25" style="57" customWidth="1"/>
    <col min="14077" max="14077" width="7.125" style="57" customWidth="1"/>
    <col min="14078" max="14078" width="6.625" style="57" bestFit="1" customWidth="1"/>
    <col min="14079" max="14080" width="7.125" style="57" customWidth="1"/>
    <col min="14081" max="14081" width="6.375" style="57" bestFit="1" customWidth="1"/>
    <col min="14082" max="14082" width="6.625" style="57" bestFit="1" customWidth="1"/>
    <col min="14083" max="14083" width="13" style="57" bestFit="1" customWidth="1"/>
    <col min="14084" max="14084" width="7.875" style="57" bestFit="1" customWidth="1"/>
    <col min="14085" max="14085" width="6.625" style="57" bestFit="1" customWidth="1"/>
    <col min="14086" max="14086" width="7.625" style="57" customWidth="1"/>
    <col min="14087" max="14087" width="6.875" style="57" customWidth="1"/>
    <col min="14088" max="14088" width="10.875" style="57" customWidth="1"/>
    <col min="14089" max="14092" width="7.875" style="57" customWidth="1"/>
    <col min="14093" max="14093" width="6.75" style="57" bestFit="1" customWidth="1"/>
    <col min="14094" max="14094" width="7.625" style="57" bestFit="1" customWidth="1"/>
    <col min="14095" max="14095" width="15.875" style="57" customWidth="1"/>
    <col min="14096" max="14096" width="8.125" style="57" bestFit="1" customWidth="1"/>
    <col min="14097" max="14097" width="8.25" style="57" bestFit="1" customWidth="1"/>
    <col min="14098" max="14099" width="8.125" style="57" bestFit="1" customWidth="1"/>
    <col min="14100" max="14100" width="9" style="57" bestFit="1" customWidth="1"/>
    <col min="14101" max="14329" width="9" style="57"/>
    <col min="14330" max="14330" width="3.75" style="57" bestFit="1" customWidth="1"/>
    <col min="14331" max="14331" width="8.625" style="57" customWidth="1"/>
    <col min="14332" max="14332" width="38.25" style="57" customWidth="1"/>
    <col min="14333" max="14333" width="7.125" style="57" customWidth="1"/>
    <col min="14334" max="14334" width="6.625" style="57" bestFit="1" customWidth="1"/>
    <col min="14335" max="14336" width="7.125" style="57" customWidth="1"/>
    <col min="14337" max="14337" width="6.375" style="57" bestFit="1" customWidth="1"/>
    <col min="14338" max="14338" width="6.625" style="57" bestFit="1" customWidth="1"/>
    <col min="14339" max="14339" width="13" style="57" bestFit="1" customWidth="1"/>
    <col min="14340" max="14340" width="7.875" style="57" bestFit="1" customWidth="1"/>
    <col min="14341" max="14341" width="6.625" style="57" bestFit="1" customWidth="1"/>
    <col min="14342" max="14342" width="7.625" style="57" customWidth="1"/>
    <col min="14343" max="14343" width="6.875" style="57" customWidth="1"/>
    <col min="14344" max="14344" width="10.875" style="57" customWidth="1"/>
    <col min="14345" max="14348" width="7.875" style="57" customWidth="1"/>
    <col min="14349" max="14349" width="6.75" style="57" bestFit="1" customWidth="1"/>
    <col min="14350" max="14350" width="7.625" style="57" bestFit="1" customWidth="1"/>
    <col min="14351" max="14351" width="15.875" style="57" customWidth="1"/>
    <col min="14352" max="14352" width="8.125" style="57" bestFit="1" customWidth="1"/>
    <col min="14353" max="14353" width="8.25" style="57" bestFit="1" customWidth="1"/>
    <col min="14354" max="14355" width="8.125" style="57" bestFit="1" customWidth="1"/>
    <col min="14356" max="14356" width="9" style="57" bestFit="1" customWidth="1"/>
    <col min="14357" max="14585" width="9" style="57"/>
    <col min="14586" max="14586" width="3.75" style="57" bestFit="1" customWidth="1"/>
    <col min="14587" max="14587" width="8.625" style="57" customWidth="1"/>
    <col min="14588" max="14588" width="38.25" style="57" customWidth="1"/>
    <col min="14589" max="14589" width="7.125" style="57" customWidth="1"/>
    <col min="14590" max="14590" width="6.625" style="57" bestFit="1" customWidth="1"/>
    <col min="14591" max="14592" width="7.125" style="57" customWidth="1"/>
    <col min="14593" max="14593" width="6.375" style="57" bestFit="1" customWidth="1"/>
    <col min="14594" max="14594" width="6.625" style="57" bestFit="1" customWidth="1"/>
    <col min="14595" max="14595" width="13" style="57" bestFit="1" customWidth="1"/>
    <col min="14596" max="14596" width="7.875" style="57" bestFit="1" customWidth="1"/>
    <col min="14597" max="14597" width="6.625" style="57" bestFit="1" customWidth="1"/>
    <col min="14598" max="14598" width="7.625" style="57" customWidth="1"/>
    <col min="14599" max="14599" width="6.875" style="57" customWidth="1"/>
    <col min="14600" max="14600" width="10.875" style="57" customWidth="1"/>
    <col min="14601" max="14604" width="7.875" style="57" customWidth="1"/>
    <col min="14605" max="14605" width="6.75" style="57" bestFit="1" customWidth="1"/>
    <col min="14606" max="14606" width="7.625" style="57" bestFit="1" customWidth="1"/>
    <col min="14607" max="14607" width="15.875" style="57" customWidth="1"/>
    <col min="14608" max="14608" width="8.125" style="57" bestFit="1" customWidth="1"/>
    <col min="14609" max="14609" width="8.25" style="57" bestFit="1" customWidth="1"/>
    <col min="14610" max="14611" width="8.125" style="57" bestFit="1" customWidth="1"/>
    <col min="14612" max="14612" width="9" style="57" bestFit="1" customWidth="1"/>
    <col min="14613" max="14841" width="9" style="57"/>
    <col min="14842" max="14842" width="3.75" style="57" bestFit="1" customWidth="1"/>
    <col min="14843" max="14843" width="8.625" style="57" customWidth="1"/>
    <col min="14844" max="14844" width="38.25" style="57" customWidth="1"/>
    <col min="14845" max="14845" width="7.125" style="57" customWidth="1"/>
    <col min="14846" max="14846" width="6.625" style="57" bestFit="1" customWidth="1"/>
    <col min="14847" max="14848" width="7.125" style="57" customWidth="1"/>
    <col min="14849" max="14849" width="6.375" style="57" bestFit="1" customWidth="1"/>
    <col min="14850" max="14850" width="6.625" style="57" bestFit="1" customWidth="1"/>
    <col min="14851" max="14851" width="13" style="57" bestFit="1" customWidth="1"/>
    <col min="14852" max="14852" width="7.875" style="57" bestFit="1" customWidth="1"/>
    <col min="14853" max="14853" width="6.625" style="57" bestFit="1" customWidth="1"/>
    <col min="14854" max="14854" width="7.625" style="57" customWidth="1"/>
    <col min="14855" max="14855" width="6.875" style="57" customWidth="1"/>
    <col min="14856" max="14856" width="10.875" style="57" customWidth="1"/>
    <col min="14857" max="14860" width="7.875" style="57" customWidth="1"/>
    <col min="14861" max="14861" width="6.75" style="57" bestFit="1" customWidth="1"/>
    <col min="14862" max="14862" width="7.625" style="57" bestFit="1" customWidth="1"/>
    <col min="14863" max="14863" width="15.875" style="57" customWidth="1"/>
    <col min="14864" max="14864" width="8.125" style="57" bestFit="1" customWidth="1"/>
    <col min="14865" max="14865" width="8.25" style="57" bestFit="1" customWidth="1"/>
    <col min="14866" max="14867" width="8.125" style="57" bestFit="1" customWidth="1"/>
    <col min="14868" max="14868" width="9" style="57" bestFit="1" customWidth="1"/>
    <col min="14869" max="15097" width="9" style="57"/>
    <col min="15098" max="15098" width="3.75" style="57" bestFit="1" customWidth="1"/>
    <col min="15099" max="15099" width="8.625" style="57" customWidth="1"/>
    <col min="15100" max="15100" width="38.25" style="57" customWidth="1"/>
    <col min="15101" max="15101" width="7.125" style="57" customWidth="1"/>
    <col min="15102" max="15102" width="6.625" style="57" bestFit="1" customWidth="1"/>
    <col min="15103" max="15104" width="7.125" style="57" customWidth="1"/>
    <col min="15105" max="15105" width="6.375" style="57" bestFit="1" customWidth="1"/>
    <col min="15106" max="15106" width="6.625" style="57" bestFit="1" customWidth="1"/>
    <col min="15107" max="15107" width="13" style="57" bestFit="1" customWidth="1"/>
    <col min="15108" max="15108" width="7.875" style="57" bestFit="1" customWidth="1"/>
    <col min="15109" max="15109" width="6.625" style="57" bestFit="1" customWidth="1"/>
    <col min="15110" max="15110" width="7.625" style="57" customWidth="1"/>
    <col min="15111" max="15111" width="6.875" style="57" customWidth="1"/>
    <col min="15112" max="15112" width="10.875" style="57" customWidth="1"/>
    <col min="15113" max="15116" width="7.875" style="57" customWidth="1"/>
    <col min="15117" max="15117" width="6.75" style="57" bestFit="1" customWidth="1"/>
    <col min="15118" max="15118" width="7.625" style="57" bestFit="1" customWidth="1"/>
    <col min="15119" max="15119" width="15.875" style="57" customWidth="1"/>
    <col min="15120" max="15120" width="8.125" style="57" bestFit="1" customWidth="1"/>
    <col min="15121" max="15121" width="8.25" style="57" bestFit="1" customWidth="1"/>
    <col min="15122" max="15123" width="8.125" style="57" bestFit="1" customWidth="1"/>
    <col min="15124" max="15124" width="9" style="57" bestFit="1" customWidth="1"/>
    <col min="15125" max="15353" width="9" style="57"/>
    <col min="15354" max="15354" width="3.75" style="57" bestFit="1" customWidth="1"/>
    <col min="15355" max="15355" width="8.625" style="57" customWidth="1"/>
    <col min="15356" max="15356" width="38.25" style="57" customWidth="1"/>
    <col min="15357" max="15357" width="7.125" style="57" customWidth="1"/>
    <col min="15358" max="15358" width="6.625" style="57" bestFit="1" customWidth="1"/>
    <col min="15359" max="15360" width="7.125" style="57" customWidth="1"/>
    <col min="15361" max="15361" width="6.375" style="57" bestFit="1" customWidth="1"/>
    <col min="15362" max="15362" width="6.625" style="57" bestFit="1" customWidth="1"/>
    <col min="15363" max="15363" width="13" style="57" bestFit="1" customWidth="1"/>
    <col min="15364" max="15364" width="7.875" style="57" bestFit="1" customWidth="1"/>
    <col min="15365" max="15365" width="6.625" style="57" bestFit="1" customWidth="1"/>
    <col min="15366" max="15366" width="7.625" style="57" customWidth="1"/>
    <col min="15367" max="15367" width="6.875" style="57" customWidth="1"/>
    <col min="15368" max="15368" width="10.875" style="57" customWidth="1"/>
    <col min="15369" max="15372" width="7.875" style="57" customWidth="1"/>
    <col min="15373" max="15373" width="6.75" style="57" bestFit="1" customWidth="1"/>
    <col min="15374" max="15374" width="7.625" style="57" bestFit="1" customWidth="1"/>
    <col min="15375" max="15375" width="15.875" style="57" customWidth="1"/>
    <col min="15376" max="15376" width="8.125" style="57" bestFit="1" customWidth="1"/>
    <col min="15377" max="15377" width="8.25" style="57" bestFit="1" customWidth="1"/>
    <col min="15378" max="15379" width="8.125" style="57" bestFit="1" customWidth="1"/>
    <col min="15380" max="15380" width="9" style="57" bestFit="1" customWidth="1"/>
    <col min="15381" max="15609" width="9" style="57"/>
    <col min="15610" max="15610" width="3.75" style="57" bestFit="1" customWidth="1"/>
    <col min="15611" max="15611" width="8.625" style="57" customWidth="1"/>
    <col min="15612" max="15612" width="38.25" style="57" customWidth="1"/>
    <col min="15613" max="15613" width="7.125" style="57" customWidth="1"/>
    <col min="15614" max="15614" width="6.625" style="57" bestFit="1" customWidth="1"/>
    <col min="15615" max="15616" width="7.125" style="57" customWidth="1"/>
    <col min="15617" max="15617" width="6.375" style="57" bestFit="1" customWidth="1"/>
    <col min="15618" max="15618" width="6.625" style="57" bestFit="1" customWidth="1"/>
    <col min="15619" max="15619" width="13" style="57" bestFit="1" customWidth="1"/>
    <col min="15620" max="15620" width="7.875" style="57" bestFit="1" customWidth="1"/>
    <col min="15621" max="15621" width="6.625" style="57" bestFit="1" customWidth="1"/>
    <col min="15622" max="15622" width="7.625" style="57" customWidth="1"/>
    <col min="15623" max="15623" width="6.875" style="57" customWidth="1"/>
    <col min="15624" max="15624" width="10.875" style="57" customWidth="1"/>
    <col min="15625" max="15628" width="7.875" style="57" customWidth="1"/>
    <col min="15629" max="15629" width="6.75" style="57" bestFit="1" customWidth="1"/>
    <col min="15630" max="15630" width="7.625" style="57" bestFit="1" customWidth="1"/>
    <col min="15631" max="15631" width="15.875" style="57" customWidth="1"/>
    <col min="15632" max="15632" width="8.125" style="57" bestFit="1" customWidth="1"/>
    <col min="15633" max="15633" width="8.25" style="57" bestFit="1" customWidth="1"/>
    <col min="15634" max="15635" width="8.125" style="57" bestFit="1" customWidth="1"/>
    <col min="15636" max="15636" width="9" style="57" bestFit="1" customWidth="1"/>
    <col min="15637" max="15865" width="9" style="57"/>
    <col min="15866" max="15866" width="3.75" style="57" bestFit="1" customWidth="1"/>
    <col min="15867" max="15867" width="8.625" style="57" customWidth="1"/>
    <col min="15868" max="15868" width="38.25" style="57" customWidth="1"/>
    <col min="15869" max="15869" width="7.125" style="57" customWidth="1"/>
    <col min="15870" max="15870" width="6.625" style="57" bestFit="1" customWidth="1"/>
    <col min="15871" max="15872" width="7.125" style="57" customWidth="1"/>
    <col min="15873" max="15873" width="6.375" style="57" bestFit="1" customWidth="1"/>
    <col min="15874" max="15874" width="6.625" style="57" bestFit="1" customWidth="1"/>
    <col min="15875" max="15875" width="13" style="57" bestFit="1" customWidth="1"/>
    <col min="15876" max="15876" width="7.875" style="57" bestFit="1" customWidth="1"/>
    <col min="15877" max="15877" width="6.625" style="57" bestFit="1" customWidth="1"/>
    <col min="15878" max="15878" width="7.625" style="57" customWidth="1"/>
    <col min="15879" max="15879" width="6.875" style="57" customWidth="1"/>
    <col min="15880" max="15880" width="10.875" style="57" customWidth="1"/>
    <col min="15881" max="15884" width="7.875" style="57" customWidth="1"/>
    <col min="15885" max="15885" width="6.75" style="57" bestFit="1" customWidth="1"/>
    <col min="15886" max="15886" width="7.625" style="57" bestFit="1" customWidth="1"/>
    <col min="15887" max="15887" width="15.875" style="57" customWidth="1"/>
    <col min="15888" max="15888" width="8.125" style="57" bestFit="1" customWidth="1"/>
    <col min="15889" max="15889" width="8.25" style="57" bestFit="1" customWidth="1"/>
    <col min="15890" max="15891" width="8.125" style="57" bestFit="1" customWidth="1"/>
    <col min="15892" max="15892" width="9" style="57" bestFit="1" customWidth="1"/>
    <col min="15893" max="16121" width="9" style="57"/>
    <col min="16122" max="16122" width="3.75" style="57" bestFit="1" customWidth="1"/>
    <col min="16123" max="16123" width="8.625" style="57" customWidth="1"/>
    <col min="16124" max="16124" width="38.25" style="57" customWidth="1"/>
    <col min="16125" max="16125" width="7.125" style="57" customWidth="1"/>
    <col min="16126" max="16126" width="6.625" style="57" bestFit="1" customWidth="1"/>
    <col min="16127" max="16128" width="7.125" style="57" customWidth="1"/>
    <col min="16129" max="16129" width="6.375" style="57" bestFit="1" customWidth="1"/>
    <col min="16130" max="16130" width="6.625" style="57" bestFit="1" customWidth="1"/>
    <col min="16131" max="16131" width="13" style="57" bestFit="1" customWidth="1"/>
    <col min="16132" max="16132" width="7.875" style="57" bestFit="1" customWidth="1"/>
    <col min="16133" max="16133" width="6.625" style="57" bestFit="1" customWidth="1"/>
    <col min="16134" max="16134" width="7.625" style="57" customWidth="1"/>
    <col min="16135" max="16135" width="6.875" style="57" customWidth="1"/>
    <col min="16136" max="16136" width="10.875" style="57" customWidth="1"/>
    <col min="16137" max="16140" width="7.875" style="57" customWidth="1"/>
    <col min="16141" max="16141" width="6.75" style="57" bestFit="1" customWidth="1"/>
    <col min="16142" max="16142" width="7.625" style="57" bestFit="1" customWidth="1"/>
    <col min="16143" max="16143" width="15.875" style="57" customWidth="1"/>
    <col min="16144" max="16144" width="8.125" style="57" bestFit="1" customWidth="1"/>
    <col min="16145" max="16145" width="8.25" style="57" bestFit="1" customWidth="1"/>
    <col min="16146" max="16147" width="8.125" style="57" bestFit="1" customWidth="1"/>
    <col min="16148" max="16148" width="9" style="57" bestFit="1" customWidth="1"/>
    <col min="16149" max="16384" width="9" style="57"/>
  </cols>
  <sheetData>
    <row r="1" spans="1:23" ht="21" customHeight="1">
      <c r="A1" s="1541" t="s">
        <v>988</v>
      </c>
      <c r="B1" s="1541"/>
      <c r="C1" s="1541"/>
      <c r="D1" s="1541"/>
      <c r="E1" s="1541"/>
      <c r="F1" s="1541"/>
      <c r="G1" s="1541"/>
      <c r="H1" s="1541"/>
      <c r="I1" s="1541"/>
      <c r="J1" s="1541"/>
      <c r="K1" s="1541"/>
      <c r="L1" s="1541"/>
      <c r="M1" s="1541"/>
      <c r="N1" s="1541"/>
      <c r="O1" s="1541"/>
      <c r="P1" s="1541"/>
      <c r="Q1" s="1541"/>
      <c r="R1" s="1541"/>
      <c r="S1" s="1541"/>
      <c r="T1" s="1541"/>
    </row>
    <row r="2" spans="1:23" ht="21" customHeight="1">
      <c r="A2" s="1541" t="s">
        <v>3978</v>
      </c>
      <c r="B2" s="1541"/>
      <c r="C2" s="1541"/>
      <c r="D2" s="1541"/>
      <c r="E2" s="1541"/>
      <c r="F2" s="1541"/>
      <c r="G2" s="1541"/>
      <c r="H2" s="1541"/>
      <c r="I2" s="1541"/>
      <c r="J2" s="1541"/>
      <c r="K2" s="1541"/>
      <c r="L2" s="1541"/>
      <c r="M2" s="1541"/>
      <c r="N2" s="1541"/>
      <c r="O2" s="1541"/>
      <c r="P2" s="1541"/>
      <c r="Q2" s="1541"/>
      <c r="R2" s="1541"/>
      <c r="S2" s="1541"/>
      <c r="T2" s="1541"/>
    </row>
    <row r="3" spans="1:23" ht="21" customHeight="1">
      <c r="A3" s="1542" t="s">
        <v>989</v>
      </c>
      <c r="B3" s="1542"/>
      <c r="C3" s="1542"/>
      <c r="D3" s="1542"/>
      <c r="E3" s="1542"/>
      <c r="F3" s="1542"/>
      <c r="G3" s="1542"/>
      <c r="H3" s="1542"/>
      <c r="I3" s="1542"/>
      <c r="J3" s="1542"/>
      <c r="K3" s="1542"/>
      <c r="L3" s="1542"/>
      <c r="M3" s="1542"/>
      <c r="N3" s="1542"/>
      <c r="O3" s="1542"/>
      <c r="P3" s="1542"/>
      <c r="Q3" s="1542"/>
      <c r="R3" s="1542"/>
      <c r="S3" s="1542"/>
      <c r="T3" s="1542"/>
    </row>
    <row r="4" spans="1:23" ht="21" customHeight="1">
      <c r="A4" s="1508" t="s">
        <v>0</v>
      </c>
      <c r="B4" s="6"/>
      <c r="C4" s="1511" t="s">
        <v>1</v>
      </c>
      <c r="D4" s="1583" t="s">
        <v>2</v>
      </c>
      <c r="E4" s="1583" t="s">
        <v>3</v>
      </c>
      <c r="F4" s="1508" t="s">
        <v>4</v>
      </c>
      <c r="G4" s="1519" t="s">
        <v>5</v>
      </c>
      <c r="H4" s="1519"/>
      <c r="I4" s="1520"/>
      <c r="J4" s="1455" t="s">
        <v>6</v>
      </c>
      <c r="K4" s="1455" t="s">
        <v>7</v>
      </c>
      <c r="L4" s="1455" t="s">
        <v>6</v>
      </c>
      <c r="M4" s="1455" t="s">
        <v>8</v>
      </c>
      <c r="N4" s="579" t="s">
        <v>9</v>
      </c>
      <c r="O4" s="1456" t="s">
        <v>10</v>
      </c>
      <c r="P4" s="1456" t="s">
        <v>11</v>
      </c>
      <c r="Q4" s="1456" t="s">
        <v>12</v>
      </c>
      <c r="R4" s="1456" t="s">
        <v>13</v>
      </c>
      <c r="S4" s="1519" t="s">
        <v>14</v>
      </c>
      <c r="T4" s="1519"/>
    </row>
    <row r="5" spans="1:23" ht="21" customHeight="1">
      <c r="A5" s="1509"/>
      <c r="B5" s="12" t="s">
        <v>15</v>
      </c>
      <c r="C5" s="1512"/>
      <c r="D5" s="1583"/>
      <c r="E5" s="1583"/>
      <c r="F5" s="1509"/>
      <c r="G5" s="13" t="s">
        <v>16</v>
      </c>
      <c r="H5" s="12" t="s">
        <v>17</v>
      </c>
      <c r="I5" s="1455" t="s">
        <v>981</v>
      </c>
      <c r="J5" s="1457" t="s">
        <v>18</v>
      </c>
      <c r="K5" s="13" t="s">
        <v>19</v>
      </c>
      <c r="L5" s="13" t="s">
        <v>20</v>
      </c>
      <c r="M5" s="13" t="s">
        <v>21</v>
      </c>
      <c r="N5" s="580" t="s">
        <v>983</v>
      </c>
      <c r="O5" s="1458" t="s">
        <v>22</v>
      </c>
      <c r="P5" s="1459" t="s">
        <v>23</v>
      </c>
      <c r="Q5" s="1459" t="s">
        <v>24</v>
      </c>
      <c r="R5" s="1459" t="s">
        <v>25</v>
      </c>
      <c r="S5" s="1460" t="s">
        <v>26</v>
      </c>
      <c r="T5" s="1461" t="s">
        <v>27</v>
      </c>
    </row>
    <row r="6" spans="1:23" ht="21" customHeight="1">
      <c r="A6" s="1510"/>
      <c r="B6" s="22"/>
      <c r="C6" s="1513"/>
      <c r="D6" s="1583"/>
      <c r="E6" s="1583"/>
      <c r="F6" s="1510"/>
      <c r="G6" s="1462"/>
      <c r="H6" s="22"/>
      <c r="I6" s="472"/>
      <c r="J6" s="1463" t="s">
        <v>982</v>
      </c>
      <c r="K6" s="23" t="s">
        <v>28</v>
      </c>
      <c r="L6" s="23" t="s">
        <v>982</v>
      </c>
      <c r="M6" s="23" t="s">
        <v>30</v>
      </c>
      <c r="N6" s="581" t="s">
        <v>30</v>
      </c>
      <c r="O6" s="23"/>
      <c r="P6" s="23"/>
      <c r="Q6" s="23"/>
      <c r="R6" s="23"/>
      <c r="S6" s="1454"/>
      <c r="T6" s="1464"/>
    </row>
    <row r="7" spans="1:23" ht="21" customHeight="1">
      <c r="A7" s="1465"/>
      <c r="B7" s="34"/>
      <c r="C7" s="1466" t="s">
        <v>3354</v>
      </c>
      <c r="D7" s="33"/>
      <c r="E7" s="33"/>
      <c r="F7" s="33"/>
      <c r="G7" s="34"/>
      <c r="H7" s="34"/>
      <c r="I7" s="530"/>
      <c r="J7" s="1467"/>
      <c r="K7" s="1467"/>
      <c r="L7" s="1467"/>
      <c r="M7" s="1467"/>
      <c r="N7" s="578"/>
      <c r="O7" s="1467"/>
      <c r="P7" s="1467"/>
      <c r="Q7" s="1467"/>
      <c r="R7" s="1467"/>
      <c r="S7" s="1466"/>
      <c r="T7" s="1468"/>
    </row>
    <row r="8" spans="1:23" s="1473" customFormat="1" ht="21" customHeight="1">
      <c r="A8" s="74">
        <v>1</v>
      </c>
      <c r="B8" s="1469"/>
      <c r="C8" s="1469" t="s">
        <v>3864</v>
      </c>
      <c r="D8" s="74" t="s">
        <v>1600</v>
      </c>
      <c r="E8" s="74">
        <v>1</v>
      </c>
      <c r="F8" s="74" t="s">
        <v>199</v>
      </c>
      <c r="G8" s="74">
        <v>100</v>
      </c>
      <c r="H8" s="74">
        <v>150</v>
      </c>
      <c r="I8" s="74">
        <v>250</v>
      </c>
      <c r="J8" s="74">
        <v>150</v>
      </c>
      <c r="K8" s="74">
        <v>0</v>
      </c>
      <c r="L8" s="74">
        <v>150</v>
      </c>
      <c r="M8" s="74">
        <v>690</v>
      </c>
      <c r="N8" s="1295">
        <f>L8*M8</f>
        <v>103500</v>
      </c>
      <c r="O8" s="74">
        <v>150</v>
      </c>
      <c r="P8" s="74"/>
      <c r="Q8" s="74"/>
      <c r="R8" s="74"/>
      <c r="S8" s="1470"/>
      <c r="T8" s="1471"/>
      <c r="U8" s="1472"/>
      <c r="V8" s="1472"/>
      <c r="W8" s="1472"/>
    </row>
    <row r="9" spans="1:23" s="1473" customFormat="1" ht="21" customHeight="1">
      <c r="A9" s="74">
        <v>2</v>
      </c>
      <c r="B9" s="1469"/>
      <c r="C9" s="1469" t="s">
        <v>3865</v>
      </c>
      <c r="D9" s="74" t="s">
        <v>1600</v>
      </c>
      <c r="E9" s="74">
        <v>1</v>
      </c>
      <c r="F9" s="74" t="s">
        <v>199</v>
      </c>
      <c r="G9" s="74">
        <v>50</v>
      </c>
      <c r="H9" s="74">
        <v>150</v>
      </c>
      <c r="I9" s="74">
        <v>100</v>
      </c>
      <c r="J9" s="74">
        <v>100</v>
      </c>
      <c r="K9" s="74">
        <v>0</v>
      </c>
      <c r="L9" s="74">
        <v>30</v>
      </c>
      <c r="M9" s="1474">
        <v>3900</v>
      </c>
      <c r="N9" s="1295">
        <f t="shared" ref="N9:N36" si="0">L9*M9</f>
        <v>117000</v>
      </c>
      <c r="O9" s="74">
        <v>30</v>
      </c>
      <c r="P9" s="74"/>
      <c r="Q9" s="74"/>
      <c r="R9" s="74"/>
      <c r="S9" s="1470"/>
      <c r="T9" s="1471"/>
      <c r="U9" s="1472"/>
      <c r="V9" s="1472"/>
      <c r="W9" s="1472"/>
    </row>
    <row r="10" spans="1:23" s="1473" customFormat="1" ht="21" customHeight="1">
      <c r="A10" s="74">
        <v>3</v>
      </c>
      <c r="B10" s="1469"/>
      <c r="C10" s="1469" t="s">
        <v>3866</v>
      </c>
      <c r="D10" s="74" t="s">
        <v>1600</v>
      </c>
      <c r="E10" s="74">
        <v>1</v>
      </c>
      <c r="F10" s="74" t="s">
        <v>199</v>
      </c>
      <c r="G10" s="74">
        <v>100</v>
      </c>
      <c r="H10" s="74">
        <v>0</v>
      </c>
      <c r="I10" s="74">
        <v>50</v>
      </c>
      <c r="J10" s="74">
        <v>100</v>
      </c>
      <c r="K10" s="74">
        <v>0</v>
      </c>
      <c r="L10" s="74">
        <v>20</v>
      </c>
      <c r="M10" s="74">
        <v>250</v>
      </c>
      <c r="N10" s="1295">
        <f t="shared" si="0"/>
        <v>5000</v>
      </c>
      <c r="O10" s="74">
        <v>20</v>
      </c>
      <c r="P10" s="74"/>
      <c r="Q10" s="74"/>
      <c r="R10" s="74"/>
      <c r="S10" s="1470"/>
      <c r="T10" s="1471"/>
      <c r="U10" s="1472"/>
      <c r="V10" s="1472"/>
      <c r="W10" s="1472"/>
    </row>
    <row r="11" spans="1:23" s="1473" customFormat="1" ht="21" customHeight="1">
      <c r="A11" s="74">
        <v>4</v>
      </c>
      <c r="B11" s="1469"/>
      <c r="C11" s="1469" t="s">
        <v>3867</v>
      </c>
      <c r="D11" s="74" t="s">
        <v>1600</v>
      </c>
      <c r="E11" s="74">
        <v>1</v>
      </c>
      <c r="F11" s="74" t="s">
        <v>43</v>
      </c>
      <c r="G11" s="74">
        <v>0</v>
      </c>
      <c r="H11" s="74">
        <v>0</v>
      </c>
      <c r="I11" s="74">
        <v>30</v>
      </c>
      <c r="J11" s="74">
        <v>30</v>
      </c>
      <c r="K11" s="74">
        <v>0</v>
      </c>
      <c r="L11" s="74">
        <v>12</v>
      </c>
      <c r="M11" s="1474">
        <v>10000</v>
      </c>
      <c r="N11" s="1295">
        <f t="shared" si="0"/>
        <v>120000</v>
      </c>
      <c r="O11" s="74">
        <v>12</v>
      </c>
      <c r="P11" s="74"/>
      <c r="Q11" s="74"/>
      <c r="R11" s="74"/>
      <c r="S11" s="1470"/>
      <c r="T11" s="1471"/>
      <c r="U11" s="1472"/>
      <c r="V11" s="1472"/>
      <c r="W11" s="1472"/>
    </row>
    <row r="12" spans="1:23" s="1473" customFormat="1" ht="21" customHeight="1">
      <c r="A12" s="74">
        <v>5</v>
      </c>
      <c r="B12" s="1469"/>
      <c r="C12" s="1469" t="s">
        <v>3868</v>
      </c>
      <c r="D12" s="74" t="s">
        <v>34</v>
      </c>
      <c r="E12" s="74">
        <v>10</v>
      </c>
      <c r="F12" s="74" t="s">
        <v>199</v>
      </c>
      <c r="G12" s="74">
        <v>400</v>
      </c>
      <c r="H12" s="74">
        <v>400</v>
      </c>
      <c r="I12" s="74">
        <v>500</v>
      </c>
      <c r="J12" s="74">
        <v>400</v>
      </c>
      <c r="K12" s="74">
        <v>0</v>
      </c>
      <c r="L12" s="74">
        <v>30</v>
      </c>
      <c r="M12" s="1474">
        <v>1800</v>
      </c>
      <c r="N12" s="1295">
        <f t="shared" si="0"/>
        <v>54000</v>
      </c>
      <c r="O12" s="74">
        <v>30</v>
      </c>
      <c r="P12" s="74"/>
      <c r="Q12" s="74"/>
      <c r="R12" s="74"/>
      <c r="S12" s="1470"/>
      <c r="T12" s="1471"/>
      <c r="U12" s="1472"/>
      <c r="V12" s="1472"/>
      <c r="W12" s="1472"/>
    </row>
    <row r="13" spans="1:23" s="1473" customFormat="1" ht="21" customHeight="1">
      <c r="A13" s="74">
        <v>6</v>
      </c>
      <c r="B13" s="1469"/>
      <c r="C13" s="1469" t="s">
        <v>3869</v>
      </c>
      <c r="D13" s="74" t="s">
        <v>1600</v>
      </c>
      <c r="E13" s="74">
        <v>1</v>
      </c>
      <c r="F13" s="74" t="s">
        <v>199</v>
      </c>
      <c r="G13" s="74">
        <v>300</v>
      </c>
      <c r="H13" s="74">
        <v>200</v>
      </c>
      <c r="I13" s="74">
        <v>300</v>
      </c>
      <c r="J13" s="74">
        <v>100</v>
      </c>
      <c r="K13" s="74">
        <v>0</v>
      </c>
      <c r="L13" s="74">
        <v>45</v>
      </c>
      <c r="M13" s="74">
        <v>970</v>
      </c>
      <c r="N13" s="1295">
        <f t="shared" si="0"/>
        <v>43650</v>
      </c>
      <c r="O13" s="74">
        <v>45</v>
      </c>
      <c r="P13" s="74"/>
      <c r="Q13" s="74"/>
      <c r="R13" s="74"/>
      <c r="S13" s="1470"/>
      <c r="T13" s="1471"/>
      <c r="U13" s="1472"/>
      <c r="V13" s="1472"/>
      <c r="W13" s="1472"/>
    </row>
    <row r="14" spans="1:23" s="1473" customFormat="1" ht="21" customHeight="1">
      <c r="A14" s="74">
        <v>7</v>
      </c>
      <c r="B14" s="1469"/>
      <c r="C14" s="1469" t="s">
        <v>3870</v>
      </c>
      <c r="D14" s="74" t="s">
        <v>1600</v>
      </c>
      <c r="E14" s="74">
        <v>1</v>
      </c>
      <c r="F14" s="74" t="s">
        <v>199</v>
      </c>
      <c r="G14" s="74">
        <v>200</v>
      </c>
      <c r="H14" s="74">
        <v>100</v>
      </c>
      <c r="I14" s="74">
        <v>100</v>
      </c>
      <c r="J14" s="74">
        <v>50</v>
      </c>
      <c r="K14" s="74">
        <v>0</v>
      </c>
      <c r="L14" s="74">
        <v>45</v>
      </c>
      <c r="M14" s="74">
        <v>820</v>
      </c>
      <c r="N14" s="1295">
        <f t="shared" si="0"/>
        <v>36900</v>
      </c>
      <c r="O14" s="74">
        <v>45</v>
      </c>
      <c r="P14" s="74"/>
      <c r="Q14" s="74"/>
      <c r="R14" s="74"/>
      <c r="S14" s="1470"/>
      <c r="T14" s="1471"/>
      <c r="U14" s="1472"/>
      <c r="V14" s="1472"/>
      <c r="W14" s="1472"/>
    </row>
    <row r="15" spans="1:23" s="1473" customFormat="1" ht="21" customHeight="1">
      <c r="A15" s="74">
        <v>8</v>
      </c>
      <c r="B15" s="1469"/>
      <c r="C15" s="1469" t="s">
        <v>3871</v>
      </c>
      <c r="D15" s="74" t="s">
        <v>1600</v>
      </c>
      <c r="E15" s="74">
        <v>1</v>
      </c>
      <c r="F15" s="74" t="s">
        <v>199</v>
      </c>
      <c r="G15" s="74">
        <v>200</v>
      </c>
      <c r="H15" s="74">
        <v>100</v>
      </c>
      <c r="I15" s="74">
        <v>100</v>
      </c>
      <c r="J15" s="74">
        <v>100</v>
      </c>
      <c r="K15" s="74">
        <v>0</v>
      </c>
      <c r="L15" s="74">
        <v>45</v>
      </c>
      <c r="M15" s="74">
        <v>820</v>
      </c>
      <c r="N15" s="1295">
        <f t="shared" si="0"/>
        <v>36900</v>
      </c>
      <c r="O15" s="74">
        <v>45</v>
      </c>
      <c r="P15" s="74"/>
      <c r="Q15" s="74"/>
      <c r="R15" s="74"/>
      <c r="S15" s="1470"/>
      <c r="T15" s="1471"/>
      <c r="U15" s="1472"/>
      <c r="V15" s="1472"/>
      <c r="W15" s="1472"/>
    </row>
    <row r="16" spans="1:23" s="1473" customFormat="1" ht="21" customHeight="1">
      <c r="A16" s="74">
        <v>9</v>
      </c>
      <c r="B16" s="1469"/>
      <c r="C16" s="1469" t="s">
        <v>3355</v>
      </c>
      <c r="D16" s="74" t="s">
        <v>1600</v>
      </c>
      <c r="E16" s="74">
        <v>1</v>
      </c>
      <c r="F16" s="74" t="s">
        <v>199</v>
      </c>
      <c r="G16" s="74">
        <v>100</v>
      </c>
      <c r="H16" s="74">
        <v>150</v>
      </c>
      <c r="I16" s="74">
        <v>100</v>
      </c>
      <c r="J16" s="74">
        <v>100</v>
      </c>
      <c r="K16" s="74">
        <v>10</v>
      </c>
      <c r="L16" s="74">
        <v>40</v>
      </c>
      <c r="M16" s="74">
        <v>700</v>
      </c>
      <c r="N16" s="1295">
        <f t="shared" si="0"/>
        <v>28000</v>
      </c>
      <c r="O16" s="74">
        <v>40</v>
      </c>
      <c r="P16" s="74"/>
      <c r="Q16" s="74"/>
      <c r="R16" s="74"/>
      <c r="S16" s="1470"/>
      <c r="T16" s="1471"/>
      <c r="U16" s="1472"/>
      <c r="V16" s="1472"/>
      <c r="W16" s="1472"/>
    </row>
    <row r="17" spans="1:23" s="1473" customFormat="1" ht="21" customHeight="1">
      <c r="A17" s="74">
        <v>10</v>
      </c>
      <c r="B17" s="1469"/>
      <c r="C17" s="1469" t="s">
        <v>3872</v>
      </c>
      <c r="D17" s="74" t="s">
        <v>1600</v>
      </c>
      <c r="E17" s="74">
        <v>1</v>
      </c>
      <c r="F17" s="74" t="s">
        <v>199</v>
      </c>
      <c r="G17" s="74">
        <v>200</v>
      </c>
      <c r="H17" s="74">
        <v>150</v>
      </c>
      <c r="I17" s="74">
        <v>200</v>
      </c>
      <c r="J17" s="74">
        <v>100</v>
      </c>
      <c r="K17" s="74">
        <v>20</v>
      </c>
      <c r="L17" s="74">
        <v>40</v>
      </c>
      <c r="M17" s="74">
        <v>500</v>
      </c>
      <c r="N17" s="1295">
        <f t="shared" si="0"/>
        <v>20000</v>
      </c>
      <c r="O17" s="74">
        <v>40</v>
      </c>
      <c r="P17" s="74"/>
      <c r="Q17" s="74"/>
      <c r="R17" s="74"/>
      <c r="S17" s="1470"/>
      <c r="T17" s="1471"/>
      <c r="U17" s="1472"/>
      <c r="V17" s="1472"/>
      <c r="W17" s="1472"/>
    </row>
    <row r="18" spans="1:23" s="1473" customFormat="1" ht="21" customHeight="1">
      <c r="A18" s="74">
        <v>11</v>
      </c>
      <c r="B18" s="1469"/>
      <c r="C18" s="1469" t="s">
        <v>3873</v>
      </c>
      <c r="D18" s="74" t="s">
        <v>34</v>
      </c>
      <c r="E18" s="74">
        <v>1</v>
      </c>
      <c r="F18" s="74" t="s">
        <v>199</v>
      </c>
      <c r="G18" s="74">
        <v>50</v>
      </c>
      <c r="H18" s="74">
        <v>50</v>
      </c>
      <c r="I18" s="74">
        <v>40</v>
      </c>
      <c r="J18" s="74">
        <v>20</v>
      </c>
      <c r="K18" s="74">
        <v>0</v>
      </c>
      <c r="L18" s="74">
        <v>5</v>
      </c>
      <c r="M18" s="1474">
        <v>4500</v>
      </c>
      <c r="N18" s="1295">
        <f t="shared" si="0"/>
        <v>22500</v>
      </c>
      <c r="O18" s="74">
        <v>5</v>
      </c>
      <c r="P18" s="74"/>
      <c r="Q18" s="74"/>
      <c r="R18" s="74"/>
      <c r="S18" s="1470"/>
      <c r="T18" s="1471"/>
      <c r="U18" s="1472"/>
      <c r="V18" s="1472"/>
      <c r="W18" s="1472"/>
    </row>
    <row r="19" spans="1:23" s="1473" customFormat="1" ht="21" customHeight="1">
      <c r="A19" s="74">
        <v>12</v>
      </c>
      <c r="B19" s="1469"/>
      <c r="C19" s="1469" t="s">
        <v>3356</v>
      </c>
      <c r="D19" s="74" t="s">
        <v>34</v>
      </c>
      <c r="E19" s="74">
        <v>1</v>
      </c>
      <c r="F19" s="74" t="s">
        <v>452</v>
      </c>
      <c r="G19" s="74">
        <v>0</v>
      </c>
      <c r="H19" s="74">
        <v>0</v>
      </c>
      <c r="I19" s="74">
        <v>10</v>
      </c>
      <c r="J19" s="74">
        <v>10</v>
      </c>
      <c r="K19" s="74">
        <v>0</v>
      </c>
      <c r="L19" s="74">
        <v>3</v>
      </c>
      <c r="M19" s="1474">
        <v>14800</v>
      </c>
      <c r="N19" s="1295">
        <f t="shared" si="0"/>
        <v>44400</v>
      </c>
      <c r="O19" s="74">
        <v>3</v>
      </c>
      <c r="P19" s="74"/>
      <c r="Q19" s="74"/>
      <c r="R19" s="74"/>
      <c r="S19" s="1470"/>
      <c r="T19" s="1471"/>
      <c r="U19" s="1472"/>
      <c r="V19" s="1472"/>
      <c r="W19" s="1472"/>
    </row>
    <row r="20" spans="1:23" s="1473" customFormat="1" ht="21" customHeight="1">
      <c r="A20" s="74">
        <v>13</v>
      </c>
      <c r="B20" s="1469"/>
      <c r="C20" s="1469" t="s">
        <v>3874</v>
      </c>
      <c r="D20" s="74" t="s">
        <v>1600</v>
      </c>
      <c r="E20" s="74">
        <v>1</v>
      </c>
      <c r="F20" s="74" t="s">
        <v>43</v>
      </c>
      <c r="G20" s="74">
        <v>0</v>
      </c>
      <c r="H20" s="74">
        <v>0</v>
      </c>
      <c r="I20" s="74">
        <v>10</v>
      </c>
      <c r="J20" s="74">
        <v>5</v>
      </c>
      <c r="K20" s="74">
        <v>0</v>
      </c>
      <c r="L20" s="74">
        <v>3</v>
      </c>
      <c r="M20" s="1474">
        <v>10000</v>
      </c>
      <c r="N20" s="1295">
        <f t="shared" si="0"/>
        <v>30000</v>
      </c>
      <c r="O20" s="74">
        <v>3</v>
      </c>
      <c r="P20" s="74"/>
      <c r="Q20" s="74"/>
      <c r="R20" s="74"/>
      <c r="S20" s="1470"/>
      <c r="T20" s="1471"/>
      <c r="U20" s="1472"/>
      <c r="V20" s="1472"/>
      <c r="W20" s="1472"/>
    </row>
    <row r="21" spans="1:23" s="1473" customFormat="1" ht="21" customHeight="1">
      <c r="A21" s="74">
        <v>14</v>
      </c>
      <c r="B21" s="1469"/>
      <c r="C21" s="1469" t="s">
        <v>4586</v>
      </c>
      <c r="D21" s="74" t="s">
        <v>1600</v>
      </c>
      <c r="E21" s="74">
        <v>1</v>
      </c>
      <c r="F21" s="74" t="s">
        <v>43</v>
      </c>
      <c r="G21" s="74">
        <v>0</v>
      </c>
      <c r="H21" s="74">
        <v>0</v>
      </c>
      <c r="I21" s="74">
        <v>5</v>
      </c>
      <c r="J21" s="74">
        <v>5</v>
      </c>
      <c r="K21" s="74">
        <v>0</v>
      </c>
      <c r="L21" s="74">
        <v>2</v>
      </c>
      <c r="M21" s="1474">
        <v>17000</v>
      </c>
      <c r="N21" s="1295">
        <f t="shared" si="0"/>
        <v>34000</v>
      </c>
      <c r="O21" s="74">
        <v>2</v>
      </c>
      <c r="P21" s="74"/>
      <c r="Q21" s="74"/>
      <c r="R21" s="74"/>
      <c r="S21" s="1470"/>
      <c r="T21" s="1471"/>
      <c r="U21" s="1472"/>
      <c r="V21" s="1472"/>
      <c r="W21" s="1472"/>
    </row>
    <row r="22" spans="1:23" s="1473" customFormat="1" ht="21" customHeight="1">
      <c r="A22" s="74">
        <v>15</v>
      </c>
      <c r="B22" s="1469"/>
      <c r="C22" s="1469" t="s">
        <v>3875</v>
      </c>
      <c r="D22" s="74" t="s">
        <v>34</v>
      </c>
      <c r="E22" s="74">
        <v>1</v>
      </c>
      <c r="F22" s="74" t="s">
        <v>199</v>
      </c>
      <c r="G22" s="74">
        <v>50</v>
      </c>
      <c r="H22" s="74">
        <v>100</v>
      </c>
      <c r="I22" s="74">
        <v>100</v>
      </c>
      <c r="J22" s="74">
        <v>50</v>
      </c>
      <c r="K22" s="74">
        <v>0</v>
      </c>
      <c r="L22" s="74">
        <v>20</v>
      </c>
      <c r="M22" s="1474">
        <v>1000</v>
      </c>
      <c r="N22" s="1295">
        <f t="shared" si="0"/>
        <v>20000</v>
      </c>
      <c r="O22" s="74">
        <v>20</v>
      </c>
      <c r="P22" s="74"/>
      <c r="Q22" s="74"/>
      <c r="R22" s="74"/>
      <c r="S22" s="1470"/>
      <c r="T22" s="1471"/>
      <c r="U22" s="1472"/>
      <c r="V22" s="1472"/>
      <c r="W22" s="1472"/>
    </row>
    <row r="23" spans="1:23" s="1473" customFormat="1" ht="21" customHeight="1">
      <c r="A23" s="74">
        <v>16</v>
      </c>
      <c r="B23" s="1469"/>
      <c r="C23" s="1469" t="s">
        <v>3876</v>
      </c>
      <c r="D23" s="74" t="s">
        <v>34</v>
      </c>
      <c r="E23" s="74">
        <v>1</v>
      </c>
      <c r="F23" s="74" t="s">
        <v>199</v>
      </c>
      <c r="G23" s="74">
        <v>0</v>
      </c>
      <c r="H23" s="74">
        <v>0</v>
      </c>
      <c r="I23" s="74">
        <v>0</v>
      </c>
      <c r="J23" s="74">
        <v>10</v>
      </c>
      <c r="K23" s="74">
        <v>0</v>
      </c>
      <c r="L23" s="74">
        <v>3</v>
      </c>
      <c r="M23" s="1474">
        <v>6400</v>
      </c>
      <c r="N23" s="1295">
        <f t="shared" si="0"/>
        <v>19200</v>
      </c>
      <c r="O23" s="74">
        <v>3</v>
      </c>
      <c r="P23" s="74"/>
      <c r="Q23" s="74"/>
      <c r="R23" s="74"/>
      <c r="S23" s="1470"/>
      <c r="T23" s="1471"/>
      <c r="U23" s="1472"/>
      <c r="V23" s="1472"/>
      <c r="W23" s="1472"/>
    </row>
    <row r="24" spans="1:23" s="1473" customFormat="1" ht="21" customHeight="1">
      <c r="A24" s="74">
        <v>17</v>
      </c>
      <c r="B24" s="1469"/>
      <c r="C24" s="1469" t="s">
        <v>3357</v>
      </c>
      <c r="D24" s="74" t="s">
        <v>34</v>
      </c>
      <c r="E24" s="74">
        <v>1</v>
      </c>
      <c r="F24" s="74" t="s">
        <v>199</v>
      </c>
      <c r="G24" s="74">
        <v>0</v>
      </c>
      <c r="H24" s="74">
        <v>0</v>
      </c>
      <c r="I24" s="74">
        <v>30</v>
      </c>
      <c r="J24" s="74">
        <v>20</v>
      </c>
      <c r="K24" s="74">
        <v>0</v>
      </c>
      <c r="L24" s="74">
        <v>20</v>
      </c>
      <c r="M24" s="74">
        <v>300</v>
      </c>
      <c r="N24" s="1295">
        <f t="shared" si="0"/>
        <v>6000</v>
      </c>
      <c r="O24" s="74">
        <v>20</v>
      </c>
      <c r="P24" s="74"/>
      <c r="Q24" s="74"/>
      <c r="R24" s="74"/>
      <c r="S24" s="1470"/>
      <c r="T24" s="1471"/>
      <c r="U24" s="1472"/>
      <c r="V24" s="1472"/>
      <c r="W24" s="1472"/>
    </row>
    <row r="25" spans="1:23" s="1473" customFormat="1" ht="21" customHeight="1">
      <c r="A25" s="74">
        <v>18</v>
      </c>
      <c r="B25" s="1469"/>
      <c r="C25" s="1469" t="s">
        <v>3877</v>
      </c>
      <c r="D25" s="74" t="s">
        <v>1600</v>
      </c>
      <c r="E25" s="74">
        <v>1</v>
      </c>
      <c r="F25" s="74" t="s">
        <v>199</v>
      </c>
      <c r="G25" s="74">
        <v>0</v>
      </c>
      <c r="H25" s="74">
        <v>0</v>
      </c>
      <c r="I25" s="74">
        <v>0</v>
      </c>
      <c r="J25" s="74">
        <v>4</v>
      </c>
      <c r="K25" s="74">
        <v>0</v>
      </c>
      <c r="L25" s="74">
        <v>2</v>
      </c>
      <c r="M25" s="1474">
        <v>6500</v>
      </c>
      <c r="N25" s="1295">
        <f t="shared" si="0"/>
        <v>13000</v>
      </c>
      <c r="O25" s="74">
        <v>2</v>
      </c>
      <c r="P25" s="74"/>
      <c r="Q25" s="74"/>
      <c r="R25" s="74"/>
      <c r="S25" s="1470"/>
      <c r="T25" s="1471"/>
      <c r="U25" s="1472"/>
      <c r="V25" s="1472"/>
      <c r="W25" s="1472"/>
    </row>
    <row r="26" spans="1:23" s="1473" customFormat="1" ht="21" customHeight="1">
      <c r="A26" s="74">
        <v>19</v>
      </c>
      <c r="B26" s="1469"/>
      <c r="C26" s="1469" t="s">
        <v>3878</v>
      </c>
      <c r="D26" s="74" t="s">
        <v>1600</v>
      </c>
      <c r="E26" s="74">
        <v>1</v>
      </c>
      <c r="F26" s="74" t="s">
        <v>199</v>
      </c>
      <c r="G26" s="74">
        <v>0</v>
      </c>
      <c r="H26" s="74">
        <v>0</v>
      </c>
      <c r="I26" s="74">
        <v>0</v>
      </c>
      <c r="J26" s="74">
        <v>4</v>
      </c>
      <c r="K26" s="74"/>
      <c r="L26" s="74">
        <v>2</v>
      </c>
      <c r="M26" s="1474">
        <v>6500</v>
      </c>
      <c r="N26" s="1295">
        <f t="shared" si="0"/>
        <v>13000</v>
      </c>
      <c r="O26" s="74">
        <v>2</v>
      </c>
      <c r="P26" s="74"/>
      <c r="Q26" s="74"/>
      <c r="R26" s="74"/>
      <c r="S26" s="1470"/>
      <c r="T26" s="1471"/>
      <c r="U26" s="1472"/>
      <c r="V26" s="1472"/>
      <c r="W26" s="1472"/>
    </row>
    <row r="27" spans="1:23" s="1473" customFormat="1" ht="21" customHeight="1">
      <c r="A27" s="74">
        <v>20</v>
      </c>
      <c r="B27" s="1469"/>
      <c r="C27" s="1469" t="s">
        <v>3879</v>
      </c>
      <c r="D27" s="74" t="s">
        <v>34</v>
      </c>
      <c r="E27" s="74">
        <v>1</v>
      </c>
      <c r="F27" s="74" t="s">
        <v>199</v>
      </c>
      <c r="G27" s="74">
        <v>0</v>
      </c>
      <c r="H27" s="74">
        <v>0</v>
      </c>
      <c r="I27" s="74">
        <v>0</v>
      </c>
      <c r="J27" s="74">
        <v>4</v>
      </c>
      <c r="K27" s="74">
        <v>0</v>
      </c>
      <c r="L27" s="74">
        <v>2</v>
      </c>
      <c r="M27" s="1474">
        <v>19000</v>
      </c>
      <c r="N27" s="1295">
        <f t="shared" si="0"/>
        <v>38000</v>
      </c>
      <c r="O27" s="74">
        <v>2</v>
      </c>
      <c r="P27" s="74"/>
      <c r="Q27" s="74"/>
      <c r="R27" s="74"/>
      <c r="S27" s="1470"/>
      <c r="T27" s="1471"/>
      <c r="U27" s="1472"/>
      <c r="V27" s="1472"/>
      <c r="W27" s="1472"/>
    </row>
    <row r="28" spans="1:23" s="1473" customFormat="1" ht="21" customHeight="1">
      <c r="A28" s="74">
        <v>21</v>
      </c>
      <c r="B28" s="1469"/>
      <c r="C28" s="1469" t="s">
        <v>3880</v>
      </c>
      <c r="D28" s="74" t="s">
        <v>34</v>
      </c>
      <c r="E28" s="74">
        <v>1</v>
      </c>
      <c r="F28" s="74" t="s">
        <v>199</v>
      </c>
      <c r="G28" s="74">
        <v>0</v>
      </c>
      <c r="H28" s="74">
        <v>0</v>
      </c>
      <c r="I28" s="74">
        <v>0</v>
      </c>
      <c r="J28" s="74">
        <v>20</v>
      </c>
      <c r="K28" s="74">
        <v>0</v>
      </c>
      <c r="L28" s="74">
        <v>10</v>
      </c>
      <c r="M28" s="1474">
        <v>2500</v>
      </c>
      <c r="N28" s="1295">
        <f t="shared" si="0"/>
        <v>25000</v>
      </c>
      <c r="O28" s="74">
        <v>10</v>
      </c>
      <c r="P28" s="74"/>
      <c r="Q28" s="74"/>
      <c r="R28" s="74"/>
      <c r="S28" s="1470"/>
      <c r="T28" s="1471"/>
      <c r="U28" s="1472"/>
      <c r="V28" s="1472"/>
      <c r="W28" s="1472"/>
    </row>
    <row r="29" spans="1:23" s="1473" customFormat="1" ht="21" customHeight="1">
      <c r="A29" s="74">
        <v>22</v>
      </c>
      <c r="B29" s="1469"/>
      <c r="C29" s="1469" t="s">
        <v>3881</v>
      </c>
      <c r="D29" s="74" t="s">
        <v>34</v>
      </c>
      <c r="E29" s="74">
        <v>1</v>
      </c>
      <c r="F29" s="74" t="s">
        <v>199</v>
      </c>
      <c r="G29" s="74">
        <v>0</v>
      </c>
      <c r="H29" s="74">
        <v>0</v>
      </c>
      <c r="I29" s="74">
        <v>0</v>
      </c>
      <c r="J29" s="74">
        <v>20</v>
      </c>
      <c r="K29" s="74">
        <v>0</v>
      </c>
      <c r="L29" s="74">
        <v>3</v>
      </c>
      <c r="M29" s="1474">
        <v>6500</v>
      </c>
      <c r="N29" s="1295">
        <f t="shared" si="0"/>
        <v>19500</v>
      </c>
      <c r="O29" s="74">
        <v>3</v>
      </c>
      <c r="P29" s="74"/>
      <c r="Q29" s="74"/>
      <c r="R29" s="74"/>
      <c r="S29" s="1470"/>
      <c r="T29" s="1471"/>
      <c r="U29" s="1472"/>
      <c r="V29" s="1472"/>
      <c r="W29" s="1472"/>
    </row>
    <row r="30" spans="1:23" s="1473" customFormat="1" ht="21" customHeight="1">
      <c r="A30" s="74">
        <v>23</v>
      </c>
      <c r="B30" s="1469"/>
      <c r="C30" s="1469" t="s">
        <v>3882</v>
      </c>
      <c r="D30" s="74" t="s">
        <v>34</v>
      </c>
      <c r="E30" s="74">
        <v>5</v>
      </c>
      <c r="F30" s="74" t="s">
        <v>199</v>
      </c>
      <c r="G30" s="74">
        <v>0</v>
      </c>
      <c r="H30" s="74">
        <v>0</v>
      </c>
      <c r="I30" s="74">
        <v>30</v>
      </c>
      <c r="J30" s="74">
        <v>20</v>
      </c>
      <c r="K30" s="74">
        <v>0</v>
      </c>
      <c r="L30" s="74">
        <v>10</v>
      </c>
      <c r="M30" s="1474">
        <v>1700</v>
      </c>
      <c r="N30" s="1295">
        <f t="shared" si="0"/>
        <v>17000</v>
      </c>
      <c r="O30" s="74">
        <v>10</v>
      </c>
      <c r="P30" s="74"/>
      <c r="Q30" s="74"/>
      <c r="R30" s="74"/>
      <c r="S30" s="1470"/>
      <c r="T30" s="1471"/>
      <c r="U30" s="1472"/>
      <c r="V30" s="1472"/>
      <c r="W30" s="1472"/>
    </row>
    <row r="31" spans="1:23" s="1473" customFormat="1" ht="21" customHeight="1">
      <c r="A31" s="74">
        <v>24</v>
      </c>
      <c r="B31" s="1469"/>
      <c r="C31" s="1469" t="s">
        <v>3883</v>
      </c>
      <c r="D31" s="74" t="s">
        <v>34</v>
      </c>
      <c r="E31" s="74">
        <v>5</v>
      </c>
      <c r="F31" s="74" t="s">
        <v>199</v>
      </c>
      <c r="G31" s="74">
        <v>0</v>
      </c>
      <c r="H31" s="74">
        <v>0</v>
      </c>
      <c r="I31" s="74">
        <v>30</v>
      </c>
      <c r="J31" s="74">
        <v>20</v>
      </c>
      <c r="K31" s="74">
        <v>0</v>
      </c>
      <c r="L31" s="74">
        <v>10</v>
      </c>
      <c r="M31" s="1474">
        <v>1520</v>
      </c>
      <c r="N31" s="1295">
        <f t="shared" si="0"/>
        <v>15200</v>
      </c>
      <c r="O31" s="74">
        <v>10</v>
      </c>
      <c r="P31" s="74"/>
      <c r="Q31" s="74"/>
      <c r="R31" s="74"/>
      <c r="S31" s="1470"/>
      <c r="T31" s="1471"/>
      <c r="U31" s="1472"/>
      <c r="V31" s="1472"/>
      <c r="W31" s="1472"/>
    </row>
    <row r="32" spans="1:23" s="1473" customFormat="1" ht="21" customHeight="1">
      <c r="A32" s="74">
        <v>25</v>
      </c>
      <c r="B32" s="1469"/>
      <c r="C32" s="1469" t="s">
        <v>3884</v>
      </c>
      <c r="D32" s="74" t="s">
        <v>34</v>
      </c>
      <c r="E32" s="74">
        <v>1</v>
      </c>
      <c r="F32" s="74" t="s">
        <v>199</v>
      </c>
      <c r="G32" s="74">
        <v>0</v>
      </c>
      <c r="H32" s="74">
        <v>0</v>
      </c>
      <c r="I32" s="74">
        <v>15</v>
      </c>
      <c r="J32" s="74">
        <v>20</v>
      </c>
      <c r="K32" s="74">
        <v>0</v>
      </c>
      <c r="L32" s="74">
        <v>5</v>
      </c>
      <c r="M32" s="1474">
        <v>4800</v>
      </c>
      <c r="N32" s="1295">
        <f t="shared" si="0"/>
        <v>24000</v>
      </c>
      <c r="O32" s="74">
        <v>5</v>
      </c>
      <c r="P32" s="74"/>
      <c r="Q32" s="74"/>
      <c r="R32" s="74"/>
      <c r="S32" s="1470"/>
      <c r="T32" s="1471"/>
      <c r="U32" s="1472"/>
      <c r="V32" s="1472"/>
      <c r="W32" s="1472"/>
    </row>
    <row r="33" spans="1:23" s="1473" customFormat="1" ht="21" customHeight="1">
      <c r="A33" s="74">
        <v>26</v>
      </c>
      <c r="B33" s="1469"/>
      <c r="C33" s="1469" t="s">
        <v>3885</v>
      </c>
      <c r="D33" s="74" t="s">
        <v>34</v>
      </c>
      <c r="E33" s="74">
        <v>1</v>
      </c>
      <c r="F33" s="74" t="s">
        <v>100</v>
      </c>
      <c r="G33" s="74">
        <v>0</v>
      </c>
      <c r="H33" s="74">
        <v>0</v>
      </c>
      <c r="I33" s="74">
        <v>0</v>
      </c>
      <c r="J33" s="74">
        <v>50</v>
      </c>
      <c r="K33" s="74">
        <v>0</v>
      </c>
      <c r="L33" s="74">
        <v>40</v>
      </c>
      <c r="M33" s="74">
        <v>500</v>
      </c>
      <c r="N33" s="1295">
        <f t="shared" si="0"/>
        <v>20000</v>
      </c>
      <c r="O33" s="74">
        <v>40</v>
      </c>
      <c r="P33" s="74"/>
      <c r="Q33" s="74"/>
      <c r="R33" s="74"/>
      <c r="S33" s="1470"/>
      <c r="T33" s="1471"/>
      <c r="U33" s="1472"/>
      <c r="V33" s="1472"/>
      <c r="W33" s="1472"/>
    </row>
    <row r="34" spans="1:23" s="1473" customFormat="1" ht="21" customHeight="1">
      <c r="A34" s="74">
        <v>27</v>
      </c>
      <c r="B34" s="1469"/>
      <c r="C34" s="1469" t="s">
        <v>3358</v>
      </c>
      <c r="D34" s="74" t="s">
        <v>156</v>
      </c>
      <c r="E34" s="74">
        <v>10</v>
      </c>
      <c r="F34" s="74" t="s">
        <v>199</v>
      </c>
      <c r="G34" s="74">
        <v>500</v>
      </c>
      <c r="H34" s="74">
        <v>500</v>
      </c>
      <c r="I34" s="74">
        <v>600</v>
      </c>
      <c r="J34" s="74">
        <v>1000</v>
      </c>
      <c r="K34" s="74">
        <v>100</v>
      </c>
      <c r="L34" s="74">
        <v>500</v>
      </c>
      <c r="M34" s="74">
        <v>40</v>
      </c>
      <c r="N34" s="1295">
        <f t="shared" si="0"/>
        <v>20000</v>
      </c>
      <c r="O34" s="74">
        <v>500</v>
      </c>
      <c r="P34" s="74"/>
      <c r="Q34" s="74"/>
      <c r="R34" s="74"/>
      <c r="S34" s="1470"/>
      <c r="T34" s="1471"/>
      <c r="U34" s="1472"/>
      <c r="V34" s="1472"/>
      <c r="W34" s="1472"/>
    </row>
    <row r="35" spans="1:23" s="1473" customFormat="1" ht="21" customHeight="1">
      <c r="A35" s="74">
        <v>28</v>
      </c>
      <c r="B35" s="1469"/>
      <c r="C35" s="1469" t="s">
        <v>3886</v>
      </c>
      <c r="D35" s="74" t="s">
        <v>34</v>
      </c>
      <c r="E35" s="74">
        <v>1</v>
      </c>
      <c r="F35" s="74" t="s">
        <v>100</v>
      </c>
      <c r="G35" s="74">
        <v>0</v>
      </c>
      <c r="H35" s="74">
        <v>0</v>
      </c>
      <c r="I35" s="74">
        <v>20</v>
      </c>
      <c r="J35" s="74">
        <v>10</v>
      </c>
      <c r="K35" s="74">
        <v>0</v>
      </c>
      <c r="L35" s="74">
        <v>3</v>
      </c>
      <c r="M35" s="1474">
        <v>4000</v>
      </c>
      <c r="N35" s="1295">
        <f t="shared" si="0"/>
        <v>12000</v>
      </c>
      <c r="O35" s="74">
        <v>3</v>
      </c>
      <c r="P35" s="74"/>
      <c r="Q35" s="74"/>
      <c r="R35" s="74"/>
      <c r="S35" s="1470"/>
      <c r="T35" s="1471"/>
      <c r="U35" s="1472"/>
      <c r="V35" s="1472"/>
      <c r="W35" s="1472"/>
    </row>
    <row r="36" spans="1:23" s="1473" customFormat="1" ht="21" customHeight="1">
      <c r="A36" s="74">
        <v>29</v>
      </c>
      <c r="B36" s="1469"/>
      <c r="C36" s="1469" t="s">
        <v>3887</v>
      </c>
      <c r="D36" s="74" t="s">
        <v>34</v>
      </c>
      <c r="E36" s="74">
        <v>1</v>
      </c>
      <c r="F36" s="74" t="s">
        <v>199</v>
      </c>
      <c r="G36" s="74">
        <v>0</v>
      </c>
      <c r="H36" s="74">
        <v>0</v>
      </c>
      <c r="I36" s="74">
        <v>0</v>
      </c>
      <c r="J36" s="74">
        <v>10</v>
      </c>
      <c r="K36" s="74">
        <v>0</v>
      </c>
      <c r="L36" s="74">
        <v>3</v>
      </c>
      <c r="M36" s="1474">
        <v>4000</v>
      </c>
      <c r="N36" s="1295">
        <f t="shared" si="0"/>
        <v>12000</v>
      </c>
      <c r="O36" s="74">
        <v>3</v>
      </c>
      <c r="P36" s="74"/>
      <c r="Q36" s="74"/>
      <c r="R36" s="74"/>
      <c r="S36" s="1470"/>
      <c r="T36" s="1471"/>
      <c r="U36" s="1472"/>
      <c r="V36" s="1472"/>
      <c r="W36" s="1472"/>
    </row>
    <row r="37" spans="1:23" s="1473" customFormat="1" ht="21" customHeight="1">
      <c r="A37" s="74"/>
      <c r="B37" s="1469"/>
      <c r="C37" s="1469"/>
      <c r="D37" s="1469"/>
      <c r="E37" s="1469"/>
      <c r="F37" s="1469"/>
      <c r="G37" s="1469"/>
      <c r="H37" s="1469"/>
      <c r="I37" s="1469"/>
      <c r="J37" s="1469"/>
      <c r="K37" s="1469"/>
      <c r="L37" s="1469"/>
      <c r="M37" s="1469"/>
      <c r="N37" s="73">
        <f>SUM(N8:N36)</f>
        <v>969750</v>
      </c>
      <c r="O37" s="1469"/>
      <c r="P37" s="1469"/>
      <c r="Q37" s="1469"/>
      <c r="R37" s="1469"/>
      <c r="S37" s="1470"/>
      <c r="T37" s="1475"/>
      <c r="U37" s="1472"/>
      <c r="V37" s="1472"/>
      <c r="W37" s="1472"/>
    </row>
    <row r="38" spans="1:23" ht="21" customHeight="1">
      <c r="A38" s="1476"/>
      <c r="B38" s="860"/>
      <c r="C38" s="1477" t="s">
        <v>3359</v>
      </c>
      <c r="D38" s="428"/>
      <c r="E38" s="428"/>
      <c r="F38" s="428"/>
      <c r="G38" s="429"/>
      <c r="H38" s="429"/>
      <c r="I38" s="430"/>
      <c r="J38" s="431"/>
      <c r="K38" s="432"/>
      <c r="L38" s="433"/>
      <c r="M38" s="432"/>
      <c r="N38" s="597"/>
      <c r="O38" s="430"/>
      <c r="P38" s="430"/>
      <c r="Q38" s="430"/>
      <c r="R38" s="430"/>
      <c r="S38" s="1470"/>
      <c r="T38" s="1478"/>
    </row>
    <row r="39" spans="1:23" ht="21" customHeight="1">
      <c r="A39" s="1479">
        <v>30</v>
      </c>
      <c r="B39" s="860" t="s">
        <v>3360</v>
      </c>
      <c r="C39" s="434" t="s">
        <v>3361</v>
      </c>
      <c r="D39" s="428" t="s">
        <v>34</v>
      </c>
      <c r="E39" s="428">
        <v>20</v>
      </c>
      <c r="F39" s="428" t="s">
        <v>199</v>
      </c>
      <c r="G39" s="429">
        <v>0</v>
      </c>
      <c r="H39" s="429">
        <v>0</v>
      </c>
      <c r="I39" s="430">
        <v>0</v>
      </c>
      <c r="J39" s="431">
        <v>50</v>
      </c>
      <c r="K39" s="432">
        <v>0</v>
      </c>
      <c r="L39" s="433">
        <v>50</v>
      </c>
      <c r="M39" s="431">
        <v>1305</v>
      </c>
      <c r="N39" s="597">
        <f>M39*L39</f>
        <v>65250</v>
      </c>
      <c r="O39" s="430">
        <v>25</v>
      </c>
      <c r="P39" s="430">
        <v>0</v>
      </c>
      <c r="Q39" s="430">
        <v>25</v>
      </c>
      <c r="R39" s="430">
        <v>0</v>
      </c>
      <c r="S39" s="1470"/>
      <c r="T39" s="1471"/>
    </row>
    <row r="40" spans="1:23" ht="21" customHeight="1">
      <c r="A40" s="1479">
        <v>31</v>
      </c>
      <c r="B40" s="860" t="s">
        <v>3362</v>
      </c>
      <c r="C40" s="1480" t="s">
        <v>3363</v>
      </c>
      <c r="D40" s="860" t="s">
        <v>214</v>
      </c>
      <c r="E40" s="860">
        <v>1</v>
      </c>
      <c r="F40" s="860" t="s">
        <v>214</v>
      </c>
      <c r="G40" s="429">
        <v>95</v>
      </c>
      <c r="H40" s="429">
        <v>80</v>
      </c>
      <c r="I40" s="435">
        <v>660</v>
      </c>
      <c r="J40" s="436">
        <v>660</v>
      </c>
      <c r="K40" s="436">
        <v>36</v>
      </c>
      <c r="L40" s="433">
        <f>J40-K40</f>
        <v>624</v>
      </c>
      <c r="M40" s="437">
        <v>1200</v>
      </c>
      <c r="N40" s="597">
        <f t="shared" ref="N40:N50" si="1">M40*L40</f>
        <v>748800</v>
      </c>
      <c r="O40" s="435">
        <v>224</v>
      </c>
      <c r="P40" s="435">
        <v>200</v>
      </c>
      <c r="Q40" s="435">
        <v>200</v>
      </c>
      <c r="R40" s="435">
        <v>0</v>
      </c>
      <c r="S40" s="1470"/>
      <c r="T40" s="1471"/>
    </row>
    <row r="41" spans="1:23" ht="21" customHeight="1">
      <c r="A41" s="1479">
        <v>32</v>
      </c>
      <c r="B41" s="860" t="s">
        <v>3364</v>
      </c>
      <c r="C41" s="434" t="s">
        <v>3365</v>
      </c>
      <c r="D41" s="428" t="s">
        <v>227</v>
      </c>
      <c r="E41" s="428">
        <v>1</v>
      </c>
      <c r="F41" s="428" t="s">
        <v>227</v>
      </c>
      <c r="G41" s="429">
        <v>267</v>
      </c>
      <c r="H41" s="429">
        <v>253</v>
      </c>
      <c r="I41" s="438">
        <f>150*12</f>
        <v>1800</v>
      </c>
      <c r="J41" s="437">
        <v>1800</v>
      </c>
      <c r="K41" s="436">
        <v>0</v>
      </c>
      <c r="L41" s="433">
        <v>1800</v>
      </c>
      <c r="M41" s="436">
        <v>12.3</v>
      </c>
      <c r="N41" s="597">
        <f t="shared" si="1"/>
        <v>22140</v>
      </c>
      <c r="O41" s="435">
        <v>500</v>
      </c>
      <c r="P41" s="435">
        <v>500</v>
      </c>
      <c r="Q41" s="435">
        <v>500</v>
      </c>
      <c r="R41" s="435">
        <v>300</v>
      </c>
      <c r="S41" s="1470"/>
      <c r="T41" s="1471"/>
    </row>
    <row r="42" spans="1:23" ht="21" customHeight="1">
      <c r="A42" s="1479">
        <v>33</v>
      </c>
      <c r="B42" s="860" t="s">
        <v>3366</v>
      </c>
      <c r="C42" s="434" t="s">
        <v>3367</v>
      </c>
      <c r="D42" s="428" t="s">
        <v>452</v>
      </c>
      <c r="E42" s="428">
        <v>1</v>
      </c>
      <c r="F42" s="428" t="s">
        <v>452</v>
      </c>
      <c r="G42" s="437">
        <v>411</v>
      </c>
      <c r="H42" s="429">
        <v>100</v>
      </c>
      <c r="I42" s="438">
        <v>2400</v>
      </c>
      <c r="J42" s="437">
        <v>2400</v>
      </c>
      <c r="K42" s="436">
        <v>0</v>
      </c>
      <c r="L42" s="433">
        <f>J42-K42</f>
        <v>2400</v>
      </c>
      <c r="M42" s="436">
        <v>16</v>
      </c>
      <c r="N42" s="597">
        <f t="shared" si="1"/>
        <v>38400</v>
      </c>
      <c r="O42" s="438">
        <v>1000</v>
      </c>
      <c r="P42" s="438">
        <v>1400</v>
      </c>
      <c r="Q42" s="435">
        <v>0</v>
      </c>
      <c r="R42" s="435">
        <v>0</v>
      </c>
      <c r="S42" s="1470"/>
      <c r="T42" s="1471"/>
    </row>
    <row r="43" spans="1:23" ht="21" customHeight="1">
      <c r="A43" s="1479">
        <v>34</v>
      </c>
      <c r="B43" s="860" t="s">
        <v>3368</v>
      </c>
      <c r="C43" s="1292" t="s">
        <v>3369</v>
      </c>
      <c r="D43" s="428" t="s">
        <v>188</v>
      </c>
      <c r="E43" s="428">
        <v>1</v>
      </c>
      <c r="F43" s="428" t="s">
        <v>188</v>
      </c>
      <c r="G43" s="429">
        <v>0</v>
      </c>
      <c r="H43" s="429">
        <v>0</v>
      </c>
      <c r="I43" s="435">
        <v>27</v>
      </c>
      <c r="J43" s="436">
        <v>50</v>
      </c>
      <c r="K43" s="436">
        <v>0</v>
      </c>
      <c r="L43" s="433">
        <f>J43-K43</f>
        <v>50</v>
      </c>
      <c r="M43" s="436">
        <v>400</v>
      </c>
      <c r="N43" s="597">
        <f t="shared" si="1"/>
        <v>20000</v>
      </c>
      <c r="O43" s="435">
        <v>50</v>
      </c>
      <c r="P43" s="435">
        <v>0</v>
      </c>
      <c r="Q43" s="435">
        <v>0</v>
      </c>
      <c r="R43" s="435">
        <v>0</v>
      </c>
      <c r="S43" s="1470"/>
      <c r="T43" s="1471"/>
    </row>
    <row r="44" spans="1:23" ht="21" customHeight="1">
      <c r="A44" s="1479">
        <v>35</v>
      </c>
      <c r="B44" s="860" t="s">
        <v>3370</v>
      </c>
      <c r="C44" s="434" t="s">
        <v>3371</v>
      </c>
      <c r="D44" s="428" t="s">
        <v>188</v>
      </c>
      <c r="E44" s="428">
        <v>1</v>
      </c>
      <c r="F44" s="428" t="s">
        <v>188</v>
      </c>
      <c r="G44" s="429">
        <v>0</v>
      </c>
      <c r="H44" s="429">
        <v>0</v>
      </c>
      <c r="I44" s="438">
        <v>5000</v>
      </c>
      <c r="J44" s="437">
        <v>5000</v>
      </c>
      <c r="K44" s="439">
        <v>0</v>
      </c>
      <c r="L44" s="433">
        <f>J44-K44</f>
        <v>5000</v>
      </c>
      <c r="M44" s="436">
        <v>65</v>
      </c>
      <c r="N44" s="597">
        <f t="shared" si="1"/>
        <v>325000</v>
      </c>
      <c r="O44" s="438">
        <v>2000</v>
      </c>
      <c r="P44" s="438">
        <v>1000</v>
      </c>
      <c r="Q44" s="438">
        <v>1000</v>
      </c>
      <c r="R44" s="438">
        <v>1000</v>
      </c>
      <c r="S44" s="1470"/>
      <c r="T44" s="1471"/>
    </row>
    <row r="45" spans="1:23" ht="21" customHeight="1">
      <c r="A45" s="1479">
        <v>36</v>
      </c>
      <c r="B45" s="860" t="s">
        <v>3372</v>
      </c>
      <c r="C45" s="434" t="s">
        <v>3373</v>
      </c>
      <c r="D45" s="428" t="s">
        <v>34</v>
      </c>
      <c r="E45" s="428">
        <v>1</v>
      </c>
      <c r="F45" s="428" t="s">
        <v>34</v>
      </c>
      <c r="G45" s="429">
        <v>0</v>
      </c>
      <c r="H45" s="429">
        <v>0</v>
      </c>
      <c r="I45" s="430">
        <v>0</v>
      </c>
      <c r="J45" s="431">
        <v>16</v>
      </c>
      <c r="K45" s="432">
        <v>0</v>
      </c>
      <c r="L45" s="433">
        <v>16</v>
      </c>
      <c r="M45" s="432">
        <v>250</v>
      </c>
      <c r="N45" s="597">
        <f t="shared" si="1"/>
        <v>4000</v>
      </c>
      <c r="O45" s="430">
        <v>16</v>
      </c>
      <c r="P45" s="430">
        <v>0</v>
      </c>
      <c r="Q45" s="430">
        <v>0</v>
      </c>
      <c r="R45" s="430">
        <v>0</v>
      </c>
      <c r="S45" s="1470"/>
      <c r="T45" s="1471"/>
    </row>
    <row r="46" spans="1:23" s="69" customFormat="1" ht="21" customHeight="1">
      <c r="A46" s="1479">
        <v>37</v>
      </c>
      <c r="B46" s="428" t="s">
        <v>3374</v>
      </c>
      <c r="C46" s="434" t="s">
        <v>3375</v>
      </c>
      <c r="D46" s="428" t="s">
        <v>34</v>
      </c>
      <c r="E46" s="428">
        <v>50</v>
      </c>
      <c r="F46" s="428" t="s">
        <v>199</v>
      </c>
      <c r="G46" s="429">
        <v>0</v>
      </c>
      <c r="H46" s="429">
        <v>0</v>
      </c>
      <c r="I46" s="435">
        <v>0</v>
      </c>
      <c r="J46" s="437">
        <v>140</v>
      </c>
      <c r="K46" s="436">
        <v>0</v>
      </c>
      <c r="L46" s="433">
        <v>140</v>
      </c>
      <c r="M46" s="437">
        <v>2140</v>
      </c>
      <c r="N46" s="598">
        <f t="shared" si="1"/>
        <v>299600</v>
      </c>
      <c r="O46" s="435">
        <v>50</v>
      </c>
      <c r="P46" s="435">
        <v>50</v>
      </c>
      <c r="Q46" s="435">
        <v>20</v>
      </c>
      <c r="R46" s="435">
        <v>20</v>
      </c>
      <c r="S46" s="1470"/>
      <c r="T46" s="1471"/>
    </row>
    <row r="47" spans="1:23" s="69" customFormat="1" ht="21" customHeight="1">
      <c r="A47" s="1479">
        <v>38</v>
      </c>
      <c r="B47" s="860" t="s">
        <v>3376</v>
      </c>
      <c r="C47" s="434" t="s">
        <v>3377</v>
      </c>
      <c r="D47" s="428" t="s">
        <v>199</v>
      </c>
      <c r="E47" s="428">
        <v>1</v>
      </c>
      <c r="F47" s="428" t="s">
        <v>199</v>
      </c>
      <c r="G47" s="429">
        <v>0</v>
      </c>
      <c r="H47" s="429">
        <v>0</v>
      </c>
      <c r="I47" s="435">
        <v>0</v>
      </c>
      <c r="J47" s="437">
        <v>100</v>
      </c>
      <c r="K47" s="436">
        <v>0</v>
      </c>
      <c r="L47" s="433">
        <v>100</v>
      </c>
      <c r="M47" s="437">
        <v>280</v>
      </c>
      <c r="N47" s="598">
        <f t="shared" si="1"/>
        <v>28000</v>
      </c>
      <c r="O47" s="435">
        <v>100</v>
      </c>
      <c r="P47" s="435">
        <v>0</v>
      </c>
      <c r="Q47" s="435">
        <v>0</v>
      </c>
      <c r="R47" s="435">
        <v>0</v>
      </c>
      <c r="S47" s="1470"/>
      <c r="T47" s="1471"/>
    </row>
    <row r="48" spans="1:23" s="69" customFormat="1" ht="21" customHeight="1">
      <c r="A48" s="1479">
        <v>39</v>
      </c>
      <c r="B48" s="428" t="s">
        <v>3378</v>
      </c>
      <c r="C48" s="434" t="s">
        <v>3379</v>
      </c>
      <c r="D48" s="428" t="s">
        <v>903</v>
      </c>
      <c r="E48" s="428">
        <v>1</v>
      </c>
      <c r="F48" s="428" t="s">
        <v>903</v>
      </c>
      <c r="G48" s="429">
        <v>50</v>
      </c>
      <c r="H48" s="429">
        <v>100</v>
      </c>
      <c r="I48" s="435">
        <v>100</v>
      </c>
      <c r="J48" s="437">
        <v>150</v>
      </c>
      <c r="K48" s="436">
        <v>0</v>
      </c>
      <c r="L48" s="433">
        <v>150</v>
      </c>
      <c r="M48" s="437">
        <v>50</v>
      </c>
      <c r="N48" s="598">
        <f t="shared" si="1"/>
        <v>7500</v>
      </c>
      <c r="O48" s="435">
        <v>150</v>
      </c>
      <c r="P48" s="435">
        <v>0</v>
      </c>
      <c r="Q48" s="435">
        <v>0</v>
      </c>
      <c r="R48" s="435">
        <v>0</v>
      </c>
      <c r="S48" s="1470"/>
      <c r="T48" s="1471"/>
    </row>
    <row r="49" spans="1:23" s="69" customFormat="1" ht="21" customHeight="1">
      <c r="A49" s="1479">
        <v>40</v>
      </c>
      <c r="B49" s="860" t="s">
        <v>3380</v>
      </c>
      <c r="C49" s="434" t="s">
        <v>3381</v>
      </c>
      <c r="D49" s="428" t="s">
        <v>725</v>
      </c>
      <c r="E49" s="428">
        <v>1</v>
      </c>
      <c r="F49" s="428" t="s">
        <v>725</v>
      </c>
      <c r="G49" s="429">
        <v>200</v>
      </c>
      <c r="H49" s="429">
        <v>250</v>
      </c>
      <c r="I49" s="435">
        <v>300</v>
      </c>
      <c r="J49" s="437">
        <v>500</v>
      </c>
      <c r="K49" s="436">
        <v>0</v>
      </c>
      <c r="L49" s="433">
        <v>500</v>
      </c>
      <c r="M49" s="437">
        <v>12</v>
      </c>
      <c r="N49" s="598">
        <f t="shared" si="1"/>
        <v>6000</v>
      </c>
      <c r="O49" s="435">
        <v>500</v>
      </c>
      <c r="P49" s="435">
        <v>0</v>
      </c>
      <c r="Q49" s="435">
        <v>0</v>
      </c>
      <c r="R49" s="435">
        <v>0</v>
      </c>
      <c r="S49" s="1470"/>
      <c r="T49" s="1471"/>
    </row>
    <row r="50" spans="1:23" s="69" customFormat="1" ht="21" customHeight="1">
      <c r="A50" s="1479">
        <v>41</v>
      </c>
      <c r="B50" s="860"/>
      <c r="C50" s="434" t="s">
        <v>3862</v>
      </c>
      <c r="D50" s="428" t="s">
        <v>34</v>
      </c>
      <c r="E50" s="428">
        <v>1</v>
      </c>
      <c r="F50" s="428" t="s">
        <v>34</v>
      </c>
      <c r="G50" s="429">
        <v>0</v>
      </c>
      <c r="H50" s="429">
        <v>0</v>
      </c>
      <c r="I50" s="435">
        <v>0</v>
      </c>
      <c r="J50" s="437">
        <v>20</v>
      </c>
      <c r="K50" s="436">
        <v>0</v>
      </c>
      <c r="L50" s="433">
        <v>20</v>
      </c>
      <c r="M50" s="437">
        <v>204</v>
      </c>
      <c r="N50" s="598">
        <f t="shared" si="1"/>
        <v>4080</v>
      </c>
      <c r="O50" s="435">
        <v>20</v>
      </c>
      <c r="P50" s="435">
        <v>0</v>
      </c>
      <c r="Q50" s="435">
        <v>0</v>
      </c>
      <c r="R50" s="435">
        <v>0</v>
      </c>
      <c r="S50" s="1470"/>
      <c r="T50" s="1471"/>
    </row>
    <row r="51" spans="1:23" ht="21" customHeight="1">
      <c r="A51" s="1476"/>
      <c r="B51" s="1481"/>
      <c r="C51" s="47"/>
      <c r="D51" s="428"/>
      <c r="E51" s="428"/>
      <c r="F51" s="428"/>
      <c r="G51" s="429"/>
      <c r="H51" s="429"/>
      <c r="I51" s="430"/>
      <c r="J51" s="431"/>
      <c r="K51" s="432"/>
      <c r="L51" s="433"/>
      <c r="M51" s="432"/>
      <c r="N51" s="599">
        <f>SUM(N39:N50)</f>
        <v>1568770</v>
      </c>
      <c r="O51" s="430"/>
      <c r="P51" s="430"/>
      <c r="Q51" s="430"/>
      <c r="R51" s="430"/>
      <c r="S51" s="1470"/>
      <c r="T51" s="1482"/>
    </row>
    <row r="52" spans="1:23" ht="21" customHeight="1">
      <c r="A52" s="1476"/>
      <c r="B52" s="1481"/>
      <c r="C52" s="1477" t="s">
        <v>3382</v>
      </c>
      <c r="D52" s="428"/>
      <c r="E52" s="428"/>
      <c r="F52" s="428"/>
      <c r="G52" s="429"/>
      <c r="H52" s="429"/>
      <c r="I52" s="430"/>
      <c r="J52" s="431"/>
      <c r="K52" s="432"/>
      <c r="L52" s="433"/>
      <c r="M52" s="432"/>
      <c r="N52" s="597"/>
      <c r="O52" s="430"/>
      <c r="P52" s="430"/>
      <c r="Q52" s="430"/>
      <c r="R52" s="430"/>
      <c r="S52" s="1470"/>
      <c r="T52" s="1478"/>
    </row>
    <row r="53" spans="1:23" ht="21" customHeight="1">
      <c r="A53" s="1479">
        <v>42</v>
      </c>
      <c r="B53" s="428" t="s">
        <v>3383</v>
      </c>
      <c r="C53" s="434" t="s">
        <v>3384</v>
      </c>
      <c r="D53" s="445" t="s">
        <v>34</v>
      </c>
      <c r="E53" s="445">
        <v>500</v>
      </c>
      <c r="F53" s="445" t="s">
        <v>725</v>
      </c>
      <c r="G53" s="441">
        <v>5</v>
      </c>
      <c r="H53" s="441">
        <v>4</v>
      </c>
      <c r="I53" s="441">
        <v>4</v>
      </c>
      <c r="J53" s="440">
        <v>10</v>
      </c>
      <c r="K53" s="441">
        <v>0</v>
      </c>
      <c r="L53" s="438">
        <f t="shared" ref="L53:L58" si="2">J53-K53</f>
        <v>10</v>
      </c>
      <c r="M53" s="442">
        <v>3110</v>
      </c>
      <c r="N53" s="600">
        <f>M53*L53</f>
        <v>31100</v>
      </c>
      <c r="O53" s="430">
        <v>3</v>
      </c>
      <c r="P53" s="430">
        <v>3</v>
      </c>
      <c r="Q53" s="430">
        <v>2</v>
      </c>
      <c r="R53" s="430">
        <v>2</v>
      </c>
      <c r="S53" s="1483"/>
      <c r="T53" s="1471"/>
    </row>
    <row r="54" spans="1:23" ht="21" customHeight="1">
      <c r="A54" s="1479">
        <v>43</v>
      </c>
      <c r="B54" s="428" t="s">
        <v>3385</v>
      </c>
      <c r="C54" s="434" t="s">
        <v>3386</v>
      </c>
      <c r="D54" s="445" t="s">
        <v>46</v>
      </c>
      <c r="E54" s="445">
        <v>1</v>
      </c>
      <c r="F54" s="445" t="s">
        <v>46</v>
      </c>
      <c r="G54" s="441">
        <v>120</v>
      </c>
      <c r="H54" s="441">
        <v>160</v>
      </c>
      <c r="I54" s="441">
        <v>160</v>
      </c>
      <c r="J54" s="440">
        <v>160</v>
      </c>
      <c r="K54" s="441">
        <v>0</v>
      </c>
      <c r="L54" s="438">
        <f t="shared" si="2"/>
        <v>160</v>
      </c>
      <c r="M54" s="442">
        <v>300</v>
      </c>
      <c r="N54" s="600">
        <f t="shared" ref="N54:N83" si="3">M54*L54</f>
        <v>48000</v>
      </c>
      <c r="O54" s="430">
        <v>40</v>
      </c>
      <c r="P54" s="430">
        <v>40</v>
      </c>
      <c r="Q54" s="430">
        <v>40</v>
      </c>
      <c r="R54" s="430">
        <v>40</v>
      </c>
      <c r="S54" s="1483"/>
      <c r="T54" s="1471"/>
    </row>
    <row r="55" spans="1:23" ht="21" customHeight="1">
      <c r="A55" s="1479">
        <v>44</v>
      </c>
      <c r="B55" s="428" t="s">
        <v>3387</v>
      </c>
      <c r="C55" s="434" t="s">
        <v>3388</v>
      </c>
      <c r="D55" s="445" t="s">
        <v>46</v>
      </c>
      <c r="E55" s="445">
        <v>1</v>
      </c>
      <c r="F55" s="445" t="s">
        <v>46</v>
      </c>
      <c r="G55" s="441">
        <v>120</v>
      </c>
      <c r="H55" s="441">
        <v>160</v>
      </c>
      <c r="I55" s="441">
        <v>160</v>
      </c>
      <c r="J55" s="440">
        <v>160</v>
      </c>
      <c r="K55" s="441">
        <v>0</v>
      </c>
      <c r="L55" s="438">
        <f t="shared" si="2"/>
        <v>160</v>
      </c>
      <c r="M55" s="442">
        <v>250</v>
      </c>
      <c r="N55" s="600">
        <f t="shared" si="3"/>
        <v>40000</v>
      </c>
      <c r="O55" s="430">
        <v>40</v>
      </c>
      <c r="P55" s="430">
        <v>40</v>
      </c>
      <c r="Q55" s="430">
        <v>40</v>
      </c>
      <c r="R55" s="430">
        <v>40</v>
      </c>
      <c r="S55" s="1483"/>
      <c r="T55" s="1471"/>
    </row>
    <row r="56" spans="1:23" ht="21" customHeight="1">
      <c r="A56" s="1479">
        <v>45</v>
      </c>
      <c r="B56" s="428" t="s">
        <v>3389</v>
      </c>
      <c r="C56" s="434" t="s">
        <v>3390</v>
      </c>
      <c r="D56" s="445" t="s">
        <v>46</v>
      </c>
      <c r="E56" s="445">
        <v>1</v>
      </c>
      <c r="F56" s="445" t="s">
        <v>46</v>
      </c>
      <c r="G56" s="441">
        <v>12</v>
      </c>
      <c r="H56" s="441">
        <v>16</v>
      </c>
      <c r="I56" s="441">
        <v>16</v>
      </c>
      <c r="J56" s="440">
        <v>16</v>
      </c>
      <c r="K56" s="441">
        <v>0</v>
      </c>
      <c r="L56" s="438">
        <f t="shared" si="2"/>
        <v>16</v>
      </c>
      <c r="M56" s="442">
        <v>250</v>
      </c>
      <c r="N56" s="600">
        <f t="shared" si="3"/>
        <v>4000</v>
      </c>
      <c r="O56" s="430">
        <v>16</v>
      </c>
      <c r="P56" s="430">
        <v>0</v>
      </c>
      <c r="Q56" s="430">
        <v>0</v>
      </c>
      <c r="R56" s="430">
        <v>0</v>
      </c>
      <c r="S56" s="1483"/>
      <c r="T56" s="1471"/>
    </row>
    <row r="57" spans="1:23" s="60" customFormat="1" ht="21" customHeight="1">
      <c r="A57" s="1479">
        <v>46</v>
      </c>
      <c r="B57" s="428" t="s">
        <v>3391</v>
      </c>
      <c r="C57" s="434" t="s">
        <v>3392</v>
      </c>
      <c r="D57" s="445" t="s">
        <v>83</v>
      </c>
      <c r="E57" s="445">
        <v>1</v>
      </c>
      <c r="F57" s="445" t="s">
        <v>83</v>
      </c>
      <c r="G57" s="1484">
        <v>5000</v>
      </c>
      <c r="H57" s="1484">
        <v>6160</v>
      </c>
      <c r="I57" s="1484">
        <v>6160</v>
      </c>
      <c r="J57" s="440">
        <v>6160</v>
      </c>
      <c r="K57" s="441">
        <v>0</v>
      </c>
      <c r="L57" s="438">
        <v>6160</v>
      </c>
      <c r="M57" s="442">
        <v>2</v>
      </c>
      <c r="N57" s="600">
        <f t="shared" si="3"/>
        <v>12320</v>
      </c>
      <c r="O57" s="430">
        <v>1540</v>
      </c>
      <c r="P57" s="430">
        <v>1540</v>
      </c>
      <c r="Q57" s="430">
        <v>1540</v>
      </c>
      <c r="R57" s="430">
        <v>1540</v>
      </c>
      <c r="S57" s="1483"/>
      <c r="T57" s="1471"/>
      <c r="U57" s="1485"/>
      <c r="V57" s="1485"/>
      <c r="W57" s="1485"/>
    </row>
    <row r="58" spans="1:23" s="60" customFormat="1" ht="21" customHeight="1">
      <c r="A58" s="1479">
        <v>47</v>
      </c>
      <c r="B58" s="428" t="s">
        <v>3393</v>
      </c>
      <c r="C58" s="434" t="s">
        <v>3394</v>
      </c>
      <c r="D58" s="445" t="s">
        <v>188</v>
      </c>
      <c r="E58" s="445">
        <v>1</v>
      </c>
      <c r="F58" s="445" t="s">
        <v>188</v>
      </c>
      <c r="G58" s="441">
        <v>5000</v>
      </c>
      <c r="H58" s="441">
        <v>6160</v>
      </c>
      <c r="I58" s="441">
        <v>6160</v>
      </c>
      <c r="J58" s="440">
        <v>6160</v>
      </c>
      <c r="K58" s="441">
        <v>0</v>
      </c>
      <c r="L58" s="438">
        <f t="shared" si="2"/>
        <v>6160</v>
      </c>
      <c r="M58" s="443">
        <v>1.5</v>
      </c>
      <c r="N58" s="600">
        <f t="shared" si="3"/>
        <v>9240</v>
      </c>
      <c r="O58" s="430">
        <v>3100</v>
      </c>
      <c r="P58" s="430">
        <v>3060</v>
      </c>
      <c r="Q58" s="430">
        <v>0</v>
      </c>
      <c r="R58" s="430">
        <v>0</v>
      </c>
      <c r="S58" s="1483"/>
      <c r="T58" s="1471"/>
      <c r="U58" s="1485"/>
      <c r="V58" s="1485"/>
      <c r="W58" s="1485"/>
    </row>
    <row r="59" spans="1:23" s="60" customFormat="1" ht="21" customHeight="1">
      <c r="A59" s="1479">
        <v>48</v>
      </c>
      <c r="B59" s="428" t="s">
        <v>3395</v>
      </c>
      <c r="C59" s="434" t="s">
        <v>3396</v>
      </c>
      <c r="D59" s="445" t="s">
        <v>46</v>
      </c>
      <c r="E59" s="445">
        <v>1</v>
      </c>
      <c r="F59" s="445" t="s">
        <v>46</v>
      </c>
      <c r="G59" s="441">
        <v>5</v>
      </c>
      <c r="H59" s="441">
        <v>7</v>
      </c>
      <c r="I59" s="441">
        <v>7</v>
      </c>
      <c r="J59" s="440">
        <v>7</v>
      </c>
      <c r="K59" s="441">
        <v>10</v>
      </c>
      <c r="L59" s="438">
        <v>3</v>
      </c>
      <c r="M59" s="444">
        <v>3565</v>
      </c>
      <c r="N59" s="600">
        <f t="shared" si="3"/>
        <v>10695</v>
      </c>
      <c r="O59" s="430">
        <v>3</v>
      </c>
      <c r="P59" s="430">
        <v>0</v>
      </c>
      <c r="Q59" s="430">
        <v>0</v>
      </c>
      <c r="R59" s="430">
        <v>0</v>
      </c>
      <c r="S59" s="1483"/>
      <c r="T59" s="1471"/>
      <c r="U59" s="1485"/>
      <c r="V59" s="1485"/>
      <c r="W59" s="1485"/>
    </row>
    <row r="60" spans="1:23" s="60" customFormat="1" ht="21" customHeight="1">
      <c r="A60" s="1479">
        <v>49</v>
      </c>
      <c r="B60" s="428" t="s">
        <v>3397</v>
      </c>
      <c r="C60" s="434" t="s">
        <v>3398</v>
      </c>
      <c r="D60" s="445" t="s">
        <v>46</v>
      </c>
      <c r="E60" s="445">
        <v>1</v>
      </c>
      <c r="F60" s="445" t="s">
        <v>46</v>
      </c>
      <c r="G60" s="441">
        <v>5</v>
      </c>
      <c r="H60" s="441">
        <v>7</v>
      </c>
      <c r="I60" s="441">
        <v>7</v>
      </c>
      <c r="J60" s="440">
        <v>5</v>
      </c>
      <c r="K60" s="441">
        <v>8</v>
      </c>
      <c r="L60" s="438">
        <v>3</v>
      </c>
      <c r="M60" s="442">
        <v>7150</v>
      </c>
      <c r="N60" s="600">
        <f t="shared" si="3"/>
        <v>21450</v>
      </c>
      <c r="O60" s="430">
        <v>3</v>
      </c>
      <c r="P60" s="430">
        <v>0</v>
      </c>
      <c r="Q60" s="430">
        <v>0</v>
      </c>
      <c r="R60" s="430">
        <v>0</v>
      </c>
      <c r="S60" s="1483"/>
      <c r="T60" s="1471"/>
      <c r="U60" s="1485"/>
      <c r="V60" s="1485"/>
      <c r="W60" s="1485"/>
    </row>
    <row r="61" spans="1:23" s="60" customFormat="1" ht="21" customHeight="1">
      <c r="A61" s="1479">
        <v>50</v>
      </c>
      <c r="B61" s="428" t="s">
        <v>3399</v>
      </c>
      <c r="C61" s="434" t="s">
        <v>3400</v>
      </c>
      <c r="D61" s="445" t="s">
        <v>46</v>
      </c>
      <c r="E61" s="445">
        <v>1</v>
      </c>
      <c r="F61" s="445" t="s">
        <v>46</v>
      </c>
      <c r="G61" s="441">
        <v>6</v>
      </c>
      <c r="H61" s="441">
        <v>8</v>
      </c>
      <c r="I61" s="441">
        <v>8</v>
      </c>
      <c r="J61" s="441">
        <v>8</v>
      </c>
      <c r="K61" s="441">
        <v>0</v>
      </c>
      <c r="L61" s="438">
        <f t="shared" ref="L61:L80" si="4">J61-K61</f>
        <v>8</v>
      </c>
      <c r="M61" s="442">
        <v>1500</v>
      </c>
      <c r="N61" s="600">
        <f t="shared" si="3"/>
        <v>12000</v>
      </c>
      <c r="O61" s="430">
        <v>2</v>
      </c>
      <c r="P61" s="430">
        <v>2</v>
      </c>
      <c r="Q61" s="430">
        <v>2</v>
      </c>
      <c r="R61" s="430">
        <v>2</v>
      </c>
      <c r="S61" s="1483"/>
      <c r="T61" s="1471"/>
      <c r="U61" s="1485"/>
      <c r="V61" s="1485"/>
      <c r="W61" s="1485"/>
    </row>
    <row r="62" spans="1:23" s="60" customFormat="1" ht="42.75" customHeight="1">
      <c r="A62" s="1479">
        <v>51</v>
      </c>
      <c r="B62" s="428" t="s">
        <v>3401</v>
      </c>
      <c r="C62" s="434" t="s">
        <v>3402</v>
      </c>
      <c r="D62" s="428" t="s">
        <v>214</v>
      </c>
      <c r="E62" s="428">
        <v>1</v>
      </c>
      <c r="F62" s="428" t="s">
        <v>214</v>
      </c>
      <c r="G62" s="446">
        <v>100</v>
      </c>
      <c r="H62" s="446">
        <v>115</v>
      </c>
      <c r="I62" s="446">
        <v>90</v>
      </c>
      <c r="J62" s="440">
        <v>100</v>
      </c>
      <c r="K62" s="441">
        <v>0</v>
      </c>
      <c r="L62" s="438">
        <f t="shared" si="4"/>
        <v>100</v>
      </c>
      <c r="M62" s="442">
        <v>24900</v>
      </c>
      <c r="N62" s="600">
        <f t="shared" si="3"/>
        <v>2490000</v>
      </c>
      <c r="O62" s="430">
        <v>25</v>
      </c>
      <c r="P62" s="430">
        <v>25</v>
      </c>
      <c r="Q62" s="430">
        <v>25</v>
      </c>
      <c r="R62" s="430">
        <v>25</v>
      </c>
      <c r="S62" s="1483"/>
      <c r="T62" s="1471"/>
      <c r="U62" s="1485"/>
      <c r="V62" s="1485"/>
      <c r="W62" s="1485"/>
    </row>
    <row r="63" spans="1:23" s="60" customFormat="1" ht="67.5" customHeight="1">
      <c r="A63" s="1486">
        <v>52</v>
      </c>
      <c r="B63" s="428" t="s">
        <v>3403</v>
      </c>
      <c r="C63" s="434" t="s">
        <v>3404</v>
      </c>
      <c r="D63" s="445" t="s">
        <v>283</v>
      </c>
      <c r="E63" s="445">
        <v>1</v>
      </c>
      <c r="F63" s="445" t="s">
        <v>283</v>
      </c>
      <c r="G63" s="441">
        <v>0</v>
      </c>
      <c r="H63" s="441">
        <v>0</v>
      </c>
      <c r="I63" s="441">
        <v>10</v>
      </c>
      <c r="J63" s="440">
        <v>10</v>
      </c>
      <c r="K63" s="441">
        <v>0</v>
      </c>
      <c r="L63" s="438">
        <f t="shared" si="4"/>
        <v>10</v>
      </c>
      <c r="M63" s="442">
        <v>2400</v>
      </c>
      <c r="N63" s="600">
        <f t="shared" si="3"/>
        <v>24000</v>
      </c>
      <c r="O63" s="430">
        <v>4</v>
      </c>
      <c r="P63" s="430">
        <v>3</v>
      </c>
      <c r="Q63" s="430">
        <v>3</v>
      </c>
      <c r="R63" s="430">
        <v>0</v>
      </c>
      <c r="S63" s="1483"/>
      <c r="T63" s="1471"/>
      <c r="U63" s="1485"/>
      <c r="V63" s="1485"/>
      <c r="W63" s="1485"/>
    </row>
    <row r="64" spans="1:23" s="60" customFormat="1" ht="43.5" customHeight="1">
      <c r="A64" s="1479">
        <v>53</v>
      </c>
      <c r="B64" s="428" t="s">
        <v>3405</v>
      </c>
      <c r="C64" s="434" t="s">
        <v>3406</v>
      </c>
      <c r="D64" s="445" t="s">
        <v>100</v>
      </c>
      <c r="E64" s="445">
        <v>1</v>
      </c>
      <c r="F64" s="445" t="s">
        <v>100</v>
      </c>
      <c r="G64" s="441">
        <v>12</v>
      </c>
      <c r="H64" s="441">
        <v>10</v>
      </c>
      <c r="I64" s="441">
        <v>10</v>
      </c>
      <c r="J64" s="440">
        <v>10</v>
      </c>
      <c r="K64" s="441">
        <v>0</v>
      </c>
      <c r="L64" s="438">
        <f t="shared" si="4"/>
        <v>10</v>
      </c>
      <c r="M64" s="442">
        <v>6500</v>
      </c>
      <c r="N64" s="600">
        <f t="shared" si="3"/>
        <v>65000</v>
      </c>
      <c r="O64" s="430">
        <v>4</v>
      </c>
      <c r="P64" s="430">
        <v>3</v>
      </c>
      <c r="Q64" s="430">
        <v>3</v>
      </c>
      <c r="R64" s="430">
        <v>0</v>
      </c>
      <c r="S64" s="1483"/>
      <c r="T64" s="1471"/>
      <c r="U64" s="1485"/>
      <c r="V64" s="1485"/>
      <c r="W64" s="1485"/>
    </row>
    <row r="65" spans="1:23" s="60" customFormat="1" ht="21" customHeight="1">
      <c r="A65" s="1479">
        <v>54</v>
      </c>
      <c r="B65" s="428" t="s">
        <v>3407</v>
      </c>
      <c r="C65" s="434" t="s">
        <v>3408</v>
      </c>
      <c r="D65" s="445" t="s">
        <v>100</v>
      </c>
      <c r="E65" s="445">
        <v>1</v>
      </c>
      <c r="F65" s="445" t="s">
        <v>100</v>
      </c>
      <c r="G65" s="441">
        <v>0</v>
      </c>
      <c r="H65" s="441">
        <v>0</v>
      </c>
      <c r="I65" s="441">
        <v>1</v>
      </c>
      <c r="J65" s="440">
        <v>1</v>
      </c>
      <c r="K65" s="441">
        <v>0</v>
      </c>
      <c r="L65" s="438">
        <f t="shared" si="4"/>
        <v>1</v>
      </c>
      <c r="M65" s="442">
        <v>26750</v>
      </c>
      <c r="N65" s="600">
        <f t="shared" si="3"/>
        <v>26750</v>
      </c>
      <c r="O65" s="430">
        <v>1</v>
      </c>
      <c r="P65" s="430">
        <v>0</v>
      </c>
      <c r="Q65" s="430">
        <v>0</v>
      </c>
      <c r="R65" s="430">
        <v>0</v>
      </c>
      <c r="S65" s="1483"/>
      <c r="T65" s="1471"/>
      <c r="U65" s="1485"/>
      <c r="V65" s="1485"/>
      <c r="W65" s="1485"/>
    </row>
    <row r="66" spans="1:23" s="60" customFormat="1" ht="21" customHeight="1">
      <c r="A66" s="1479">
        <v>55</v>
      </c>
      <c r="B66" s="428" t="s">
        <v>3409</v>
      </c>
      <c r="C66" s="434" t="s">
        <v>3410</v>
      </c>
      <c r="D66" s="445" t="s">
        <v>100</v>
      </c>
      <c r="E66" s="445">
        <v>1</v>
      </c>
      <c r="F66" s="445" t="s">
        <v>100</v>
      </c>
      <c r="G66" s="441">
        <v>0</v>
      </c>
      <c r="H66" s="441">
        <v>0</v>
      </c>
      <c r="I66" s="441">
        <v>2</v>
      </c>
      <c r="J66" s="440">
        <v>2</v>
      </c>
      <c r="K66" s="441">
        <v>0</v>
      </c>
      <c r="L66" s="438">
        <f t="shared" si="4"/>
        <v>2</v>
      </c>
      <c r="M66" s="442">
        <v>13000</v>
      </c>
      <c r="N66" s="600">
        <f t="shared" si="3"/>
        <v>26000</v>
      </c>
      <c r="O66" s="430">
        <v>1</v>
      </c>
      <c r="P66" s="430">
        <v>1</v>
      </c>
      <c r="Q66" s="430">
        <v>0</v>
      </c>
      <c r="R66" s="430">
        <v>0</v>
      </c>
      <c r="S66" s="1483"/>
      <c r="T66" s="1471"/>
      <c r="U66" s="1485"/>
      <c r="V66" s="1485"/>
      <c r="W66" s="1485"/>
    </row>
    <row r="67" spans="1:23" s="60" customFormat="1" ht="21" customHeight="1">
      <c r="A67" s="1479">
        <v>56</v>
      </c>
      <c r="B67" s="428" t="s">
        <v>3411</v>
      </c>
      <c r="C67" s="434" t="s">
        <v>3412</v>
      </c>
      <c r="D67" s="445" t="s">
        <v>34</v>
      </c>
      <c r="E67" s="445">
        <v>30</v>
      </c>
      <c r="F67" s="445" t="s">
        <v>211</v>
      </c>
      <c r="G67" s="441">
        <v>30</v>
      </c>
      <c r="H67" s="441">
        <v>37</v>
      </c>
      <c r="I67" s="441">
        <v>35</v>
      </c>
      <c r="J67" s="440">
        <v>35</v>
      </c>
      <c r="K67" s="441">
        <v>0</v>
      </c>
      <c r="L67" s="438">
        <f t="shared" si="4"/>
        <v>35</v>
      </c>
      <c r="M67" s="442">
        <v>6800</v>
      </c>
      <c r="N67" s="600">
        <f t="shared" si="3"/>
        <v>238000</v>
      </c>
      <c r="O67" s="430">
        <v>9</v>
      </c>
      <c r="P67" s="430">
        <v>9</v>
      </c>
      <c r="Q67" s="430">
        <v>9</v>
      </c>
      <c r="R67" s="430">
        <v>8</v>
      </c>
      <c r="S67" s="1483"/>
      <c r="T67" s="1471"/>
      <c r="U67" s="1485"/>
      <c r="V67" s="1485"/>
      <c r="W67" s="1485"/>
    </row>
    <row r="68" spans="1:23" s="60" customFormat="1" ht="21" customHeight="1">
      <c r="A68" s="1479">
        <v>57</v>
      </c>
      <c r="B68" s="428" t="s">
        <v>3413</v>
      </c>
      <c r="C68" s="434" t="s">
        <v>3414</v>
      </c>
      <c r="D68" s="445" t="s">
        <v>34</v>
      </c>
      <c r="E68" s="445">
        <v>24</v>
      </c>
      <c r="F68" s="445" t="s">
        <v>211</v>
      </c>
      <c r="G68" s="441">
        <v>0</v>
      </c>
      <c r="H68" s="441">
        <v>15</v>
      </c>
      <c r="I68" s="441">
        <v>30</v>
      </c>
      <c r="J68" s="440">
        <v>30</v>
      </c>
      <c r="K68" s="441">
        <v>0</v>
      </c>
      <c r="L68" s="438">
        <f t="shared" si="4"/>
        <v>30</v>
      </c>
      <c r="M68" s="442">
        <v>12840</v>
      </c>
      <c r="N68" s="600">
        <f t="shared" si="3"/>
        <v>385200</v>
      </c>
      <c r="O68" s="430">
        <v>10</v>
      </c>
      <c r="P68" s="430">
        <v>10</v>
      </c>
      <c r="Q68" s="430">
        <v>5</v>
      </c>
      <c r="R68" s="430">
        <v>5</v>
      </c>
      <c r="S68" s="1483"/>
      <c r="T68" s="1471"/>
      <c r="U68" s="1485"/>
      <c r="V68" s="1485"/>
      <c r="W68" s="1485"/>
    </row>
    <row r="69" spans="1:23" s="60" customFormat="1" ht="21" customHeight="1">
      <c r="A69" s="1479">
        <v>58</v>
      </c>
      <c r="B69" s="428" t="s">
        <v>3415</v>
      </c>
      <c r="C69" s="434" t="s">
        <v>3416</v>
      </c>
      <c r="D69" s="445" t="s">
        <v>34</v>
      </c>
      <c r="E69" s="445">
        <v>100</v>
      </c>
      <c r="F69" s="445" t="s">
        <v>211</v>
      </c>
      <c r="G69" s="441">
        <v>20</v>
      </c>
      <c r="H69" s="441">
        <v>20</v>
      </c>
      <c r="I69" s="441">
        <v>25</v>
      </c>
      <c r="J69" s="440">
        <v>25</v>
      </c>
      <c r="K69" s="441">
        <v>0</v>
      </c>
      <c r="L69" s="438">
        <f t="shared" si="4"/>
        <v>25</v>
      </c>
      <c r="M69" s="442">
        <v>8560</v>
      </c>
      <c r="N69" s="600">
        <f t="shared" si="3"/>
        <v>214000</v>
      </c>
      <c r="O69" s="430">
        <v>13</v>
      </c>
      <c r="P69" s="430">
        <v>12</v>
      </c>
      <c r="Q69" s="430">
        <v>0</v>
      </c>
      <c r="R69" s="430">
        <v>0</v>
      </c>
      <c r="S69" s="1483"/>
      <c r="T69" s="1471"/>
      <c r="U69" s="1485"/>
      <c r="V69" s="1485"/>
      <c r="W69" s="1485"/>
    </row>
    <row r="70" spans="1:23" s="60" customFormat="1" ht="21" customHeight="1">
      <c r="A70" s="1479">
        <v>59</v>
      </c>
      <c r="B70" s="428" t="s">
        <v>3417</v>
      </c>
      <c r="C70" s="434" t="s">
        <v>3418</v>
      </c>
      <c r="D70" s="445" t="s">
        <v>34</v>
      </c>
      <c r="E70" s="445">
        <v>120</v>
      </c>
      <c r="F70" s="445" t="s">
        <v>725</v>
      </c>
      <c r="G70" s="441">
        <v>20</v>
      </c>
      <c r="H70" s="441">
        <v>14</v>
      </c>
      <c r="I70" s="441">
        <v>14</v>
      </c>
      <c r="J70" s="440">
        <v>14</v>
      </c>
      <c r="K70" s="441">
        <v>0</v>
      </c>
      <c r="L70" s="438">
        <f t="shared" si="4"/>
        <v>14</v>
      </c>
      <c r="M70" s="442">
        <v>11400</v>
      </c>
      <c r="N70" s="600">
        <f t="shared" si="3"/>
        <v>159600</v>
      </c>
      <c r="O70" s="430">
        <v>4</v>
      </c>
      <c r="P70" s="430">
        <v>4</v>
      </c>
      <c r="Q70" s="430">
        <v>3</v>
      </c>
      <c r="R70" s="430">
        <v>3</v>
      </c>
      <c r="S70" s="1483"/>
      <c r="T70" s="1471"/>
      <c r="U70" s="1485"/>
      <c r="V70" s="1485"/>
      <c r="W70" s="1485"/>
    </row>
    <row r="71" spans="1:23" s="60" customFormat="1" ht="21" customHeight="1">
      <c r="A71" s="1479">
        <v>60</v>
      </c>
      <c r="B71" s="428" t="s">
        <v>3419</v>
      </c>
      <c r="C71" s="434" t="s">
        <v>3420</v>
      </c>
      <c r="D71" s="445" t="s">
        <v>46</v>
      </c>
      <c r="E71" s="445">
        <v>1000</v>
      </c>
      <c r="F71" s="445" t="s">
        <v>725</v>
      </c>
      <c r="G71" s="441">
        <v>5</v>
      </c>
      <c r="H71" s="441">
        <v>7</v>
      </c>
      <c r="I71" s="441">
        <v>7</v>
      </c>
      <c r="J71" s="440">
        <v>7</v>
      </c>
      <c r="K71" s="441">
        <v>0</v>
      </c>
      <c r="L71" s="438">
        <f t="shared" si="4"/>
        <v>7</v>
      </c>
      <c r="M71" s="442">
        <v>700</v>
      </c>
      <c r="N71" s="600">
        <f t="shared" si="3"/>
        <v>4900</v>
      </c>
      <c r="O71" s="430">
        <v>7</v>
      </c>
      <c r="P71" s="430">
        <v>0</v>
      </c>
      <c r="Q71" s="430">
        <v>0</v>
      </c>
      <c r="R71" s="430">
        <v>0</v>
      </c>
      <c r="S71" s="1483"/>
      <c r="T71" s="1471"/>
      <c r="U71" s="1485"/>
      <c r="V71" s="1485"/>
      <c r="W71" s="1485"/>
    </row>
    <row r="72" spans="1:23" s="60" customFormat="1" ht="21" customHeight="1">
      <c r="A72" s="1479">
        <v>61</v>
      </c>
      <c r="B72" s="428" t="s">
        <v>3421</v>
      </c>
      <c r="C72" s="434" t="s">
        <v>3422</v>
      </c>
      <c r="D72" s="445" t="s">
        <v>34</v>
      </c>
      <c r="E72" s="445">
        <v>12</v>
      </c>
      <c r="F72" s="445" t="s">
        <v>214</v>
      </c>
      <c r="G72" s="441">
        <v>0</v>
      </c>
      <c r="H72" s="441">
        <v>0</v>
      </c>
      <c r="I72" s="441">
        <v>31</v>
      </c>
      <c r="J72" s="440">
        <v>31</v>
      </c>
      <c r="K72" s="441">
        <v>0</v>
      </c>
      <c r="L72" s="438">
        <f t="shared" si="4"/>
        <v>31</v>
      </c>
      <c r="M72" s="442">
        <v>4456</v>
      </c>
      <c r="N72" s="600">
        <f t="shared" si="3"/>
        <v>138136</v>
      </c>
      <c r="O72" s="430">
        <v>8</v>
      </c>
      <c r="P72" s="430">
        <v>8</v>
      </c>
      <c r="Q72" s="430">
        <v>8</v>
      </c>
      <c r="R72" s="430">
        <v>7</v>
      </c>
      <c r="S72" s="1483"/>
      <c r="T72" s="1471"/>
      <c r="U72" s="1485"/>
      <c r="V72" s="1485"/>
      <c r="W72" s="1485"/>
    </row>
    <row r="73" spans="1:23" s="60" customFormat="1" ht="21" customHeight="1">
      <c r="A73" s="1479">
        <v>62</v>
      </c>
      <c r="B73" s="428" t="s">
        <v>3423</v>
      </c>
      <c r="C73" s="434" t="s">
        <v>3424</v>
      </c>
      <c r="D73" s="445" t="s">
        <v>34</v>
      </c>
      <c r="E73" s="445">
        <v>250</v>
      </c>
      <c r="F73" s="445" t="s">
        <v>725</v>
      </c>
      <c r="G73" s="441">
        <v>50</v>
      </c>
      <c r="H73" s="441">
        <v>100</v>
      </c>
      <c r="I73" s="441">
        <v>100</v>
      </c>
      <c r="J73" s="440">
        <v>100</v>
      </c>
      <c r="K73" s="441">
        <v>0</v>
      </c>
      <c r="L73" s="438">
        <f t="shared" si="4"/>
        <v>100</v>
      </c>
      <c r="M73" s="442">
        <v>1750</v>
      </c>
      <c r="N73" s="600">
        <f t="shared" si="3"/>
        <v>175000</v>
      </c>
      <c r="O73" s="430">
        <v>25</v>
      </c>
      <c r="P73" s="430">
        <v>25</v>
      </c>
      <c r="Q73" s="430">
        <v>25</v>
      </c>
      <c r="R73" s="430">
        <v>25</v>
      </c>
      <c r="S73" s="1483"/>
      <c r="T73" s="1471"/>
      <c r="U73" s="1485"/>
      <c r="V73" s="1485"/>
      <c r="W73" s="1485"/>
    </row>
    <row r="74" spans="1:23" s="60" customFormat="1" ht="21" customHeight="1">
      <c r="A74" s="1479">
        <v>63</v>
      </c>
      <c r="B74" s="428" t="s">
        <v>3425</v>
      </c>
      <c r="C74" s="434" t="s">
        <v>3426</v>
      </c>
      <c r="D74" s="428" t="s">
        <v>34</v>
      </c>
      <c r="E74" s="428">
        <v>240</v>
      </c>
      <c r="F74" s="428" t="s">
        <v>725</v>
      </c>
      <c r="G74" s="446">
        <v>0</v>
      </c>
      <c r="H74" s="446">
        <v>0</v>
      </c>
      <c r="I74" s="446">
        <v>4</v>
      </c>
      <c r="J74" s="440">
        <v>4</v>
      </c>
      <c r="K74" s="441">
        <v>0</v>
      </c>
      <c r="L74" s="438">
        <f t="shared" si="4"/>
        <v>4</v>
      </c>
      <c r="M74" s="442">
        <v>1145</v>
      </c>
      <c r="N74" s="600">
        <f t="shared" si="3"/>
        <v>4580</v>
      </c>
      <c r="O74" s="430">
        <v>4</v>
      </c>
      <c r="P74" s="430">
        <v>0</v>
      </c>
      <c r="Q74" s="430">
        <v>0</v>
      </c>
      <c r="R74" s="430">
        <v>0</v>
      </c>
      <c r="S74" s="1483"/>
      <c r="T74" s="1471"/>
      <c r="U74" s="1485"/>
      <c r="V74" s="1485"/>
      <c r="W74" s="1485"/>
    </row>
    <row r="75" spans="1:23" s="60" customFormat="1" ht="21" customHeight="1">
      <c r="A75" s="1479">
        <v>64</v>
      </c>
      <c r="B75" s="428" t="s">
        <v>3427</v>
      </c>
      <c r="C75" s="434" t="s">
        <v>3428</v>
      </c>
      <c r="D75" s="428" t="s">
        <v>3429</v>
      </c>
      <c r="E75" s="428">
        <v>1</v>
      </c>
      <c r="F75" s="428" t="s">
        <v>3429</v>
      </c>
      <c r="G75" s="446">
        <v>0</v>
      </c>
      <c r="H75" s="446">
        <v>0</v>
      </c>
      <c r="I75" s="446">
        <v>25</v>
      </c>
      <c r="J75" s="440">
        <v>25</v>
      </c>
      <c r="K75" s="441">
        <v>0</v>
      </c>
      <c r="L75" s="438">
        <f t="shared" si="4"/>
        <v>25</v>
      </c>
      <c r="M75" s="442">
        <v>300</v>
      </c>
      <c r="N75" s="600">
        <f t="shared" si="3"/>
        <v>7500</v>
      </c>
      <c r="O75" s="430">
        <v>25</v>
      </c>
      <c r="P75" s="430">
        <v>0</v>
      </c>
      <c r="Q75" s="430">
        <v>0</v>
      </c>
      <c r="R75" s="430">
        <v>0</v>
      </c>
      <c r="S75" s="1483"/>
      <c r="T75" s="1471"/>
      <c r="U75" s="1485"/>
      <c r="V75" s="1485"/>
      <c r="W75" s="1485"/>
    </row>
    <row r="76" spans="1:23" s="60" customFormat="1" ht="21" customHeight="1">
      <c r="A76" s="1479">
        <v>65</v>
      </c>
      <c r="B76" s="428" t="s">
        <v>3430</v>
      </c>
      <c r="C76" s="434" t="s">
        <v>3431</v>
      </c>
      <c r="D76" s="428" t="s">
        <v>3429</v>
      </c>
      <c r="E76" s="428">
        <v>1</v>
      </c>
      <c r="F76" s="428" t="s">
        <v>3429</v>
      </c>
      <c r="G76" s="446">
        <v>0</v>
      </c>
      <c r="H76" s="446">
        <v>0</v>
      </c>
      <c r="I76" s="446">
        <v>25</v>
      </c>
      <c r="J76" s="440">
        <v>25</v>
      </c>
      <c r="K76" s="441">
        <v>0</v>
      </c>
      <c r="L76" s="438">
        <f t="shared" si="4"/>
        <v>25</v>
      </c>
      <c r="M76" s="442">
        <v>350</v>
      </c>
      <c r="N76" s="600">
        <f t="shared" si="3"/>
        <v>8750</v>
      </c>
      <c r="O76" s="430">
        <v>25</v>
      </c>
      <c r="P76" s="430">
        <v>0</v>
      </c>
      <c r="Q76" s="430">
        <v>0</v>
      </c>
      <c r="R76" s="430">
        <v>0</v>
      </c>
      <c r="S76" s="1483"/>
      <c r="T76" s="1471"/>
      <c r="U76" s="1485"/>
      <c r="V76" s="1485"/>
      <c r="W76" s="1485"/>
    </row>
    <row r="77" spans="1:23" s="60" customFormat="1" ht="21" customHeight="1">
      <c r="A77" s="1479">
        <v>66</v>
      </c>
      <c r="B77" s="428" t="s">
        <v>3432</v>
      </c>
      <c r="C77" s="434" t="s">
        <v>3433</v>
      </c>
      <c r="D77" s="445" t="s">
        <v>3429</v>
      </c>
      <c r="E77" s="445">
        <v>1</v>
      </c>
      <c r="F77" s="445" t="s">
        <v>3429</v>
      </c>
      <c r="G77" s="441">
        <v>0</v>
      </c>
      <c r="H77" s="441">
        <v>0</v>
      </c>
      <c r="I77" s="441">
        <v>25</v>
      </c>
      <c r="J77" s="440">
        <v>25</v>
      </c>
      <c r="K77" s="441">
        <v>0</v>
      </c>
      <c r="L77" s="438">
        <f t="shared" si="4"/>
        <v>25</v>
      </c>
      <c r="M77" s="442">
        <v>350</v>
      </c>
      <c r="N77" s="600">
        <f t="shared" si="3"/>
        <v>8750</v>
      </c>
      <c r="O77" s="430">
        <v>25</v>
      </c>
      <c r="P77" s="430">
        <v>0</v>
      </c>
      <c r="Q77" s="430">
        <v>0</v>
      </c>
      <c r="R77" s="430">
        <v>0</v>
      </c>
      <c r="S77" s="1483"/>
      <c r="T77" s="1471"/>
      <c r="U77" s="1485"/>
      <c r="V77" s="1485"/>
      <c r="W77" s="1485"/>
    </row>
    <row r="78" spans="1:23" s="60" customFormat="1" ht="21" customHeight="1">
      <c r="A78" s="1479">
        <v>67</v>
      </c>
      <c r="B78" s="428" t="s">
        <v>3434</v>
      </c>
      <c r="C78" s="434" t="s">
        <v>3435</v>
      </c>
      <c r="D78" s="445" t="s">
        <v>34</v>
      </c>
      <c r="E78" s="445">
        <v>250</v>
      </c>
      <c r="F78" s="445" t="s">
        <v>199</v>
      </c>
      <c r="G78" s="441">
        <v>0</v>
      </c>
      <c r="H78" s="441">
        <v>0</v>
      </c>
      <c r="I78" s="441">
        <v>5</v>
      </c>
      <c r="J78" s="440">
        <v>5</v>
      </c>
      <c r="K78" s="441">
        <v>0</v>
      </c>
      <c r="L78" s="438">
        <f t="shared" si="4"/>
        <v>5</v>
      </c>
      <c r="M78" s="442">
        <v>11250</v>
      </c>
      <c r="N78" s="600">
        <f t="shared" si="3"/>
        <v>56250</v>
      </c>
      <c r="O78" s="430">
        <v>3</v>
      </c>
      <c r="P78" s="430">
        <v>2</v>
      </c>
      <c r="Q78" s="430">
        <v>0</v>
      </c>
      <c r="R78" s="430">
        <v>0</v>
      </c>
      <c r="S78" s="1483"/>
      <c r="T78" s="1471"/>
      <c r="U78" s="1485"/>
      <c r="V78" s="1485"/>
      <c r="W78" s="1485"/>
    </row>
    <row r="79" spans="1:23" s="60" customFormat="1" ht="21" customHeight="1">
      <c r="A79" s="1479">
        <v>68</v>
      </c>
      <c r="B79" s="428" t="s">
        <v>3436</v>
      </c>
      <c r="C79" s="434" t="s">
        <v>3437</v>
      </c>
      <c r="D79" s="445" t="s">
        <v>100</v>
      </c>
      <c r="E79" s="445">
        <v>1</v>
      </c>
      <c r="F79" s="445" t="s">
        <v>100</v>
      </c>
      <c r="G79" s="441">
        <v>0</v>
      </c>
      <c r="H79" s="441">
        <v>0</v>
      </c>
      <c r="I79" s="441">
        <v>0</v>
      </c>
      <c r="J79" s="440">
        <v>1</v>
      </c>
      <c r="K79" s="441">
        <v>0</v>
      </c>
      <c r="L79" s="438">
        <f t="shared" si="4"/>
        <v>1</v>
      </c>
      <c r="M79" s="442">
        <v>26750</v>
      </c>
      <c r="N79" s="600">
        <f t="shared" si="3"/>
        <v>26750</v>
      </c>
      <c r="O79" s="430">
        <v>1</v>
      </c>
      <c r="P79" s="430">
        <v>0</v>
      </c>
      <c r="Q79" s="430">
        <v>0</v>
      </c>
      <c r="R79" s="430">
        <v>0</v>
      </c>
      <c r="S79" s="1483"/>
      <c r="T79" s="1471"/>
      <c r="U79" s="1485"/>
      <c r="V79" s="1485"/>
      <c r="W79" s="1485"/>
    </row>
    <row r="80" spans="1:23" s="60" customFormat="1" ht="21" customHeight="1">
      <c r="A80" s="1479">
        <v>69</v>
      </c>
      <c r="B80" s="428" t="s">
        <v>3438</v>
      </c>
      <c r="C80" s="434" t="s">
        <v>3439</v>
      </c>
      <c r="D80" s="447" t="s">
        <v>46</v>
      </c>
      <c r="E80" s="447">
        <v>1</v>
      </c>
      <c r="F80" s="447" t="s">
        <v>46</v>
      </c>
      <c r="G80" s="440">
        <v>0</v>
      </c>
      <c r="H80" s="440">
        <v>0</v>
      </c>
      <c r="I80" s="440">
        <v>0</v>
      </c>
      <c r="J80" s="440">
        <v>160</v>
      </c>
      <c r="K80" s="441">
        <v>0</v>
      </c>
      <c r="L80" s="440">
        <f t="shared" si="4"/>
        <v>160</v>
      </c>
      <c r="M80" s="442">
        <v>300</v>
      </c>
      <c r="N80" s="600">
        <f t="shared" si="3"/>
        <v>48000</v>
      </c>
      <c r="O80" s="430">
        <v>40</v>
      </c>
      <c r="P80" s="430">
        <v>40</v>
      </c>
      <c r="Q80" s="430">
        <v>40</v>
      </c>
      <c r="R80" s="430">
        <v>40</v>
      </c>
      <c r="S80" s="1483"/>
      <c r="T80" s="1471"/>
      <c r="U80" s="1485"/>
      <c r="V80" s="1485"/>
      <c r="W80" s="1485"/>
    </row>
    <row r="81" spans="1:23" s="60" customFormat="1" ht="42" customHeight="1">
      <c r="A81" s="1479">
        <v>70</v>
      </c>
      <c r="B81" s="428" t="s">
        <v>3440</v>
      </c>
      <c r="C81" s="434" t="s">
        <v>3441</v>
      </c>
      <c r="D81" s="447" t="s">
        <v>46</v>
      </c>
      <c r="E81" s="447">
        <v>1</v>
      </c>
      <c r="F81" s="447" t="s">
        <v>46</v>
      </c>
      <c r="G81" s="440">
        <v>0</v>
      </c>
      <c r="H81" s="440">
        <v>0</v>
      </c>
      <c r="I81" s="440">
        <v>0</v>
      </c>
      <c r="J81" s="440">
        <v>0</v>
      </c>
      <c r="K81" s="441">
        <v>0</v>
      </c>
      <c r="L81" s="444">
        <v>10</v>
      </c>
      <c r="M81" s="442">
        <v>290</v>
      </c>
      <c r="N81" s="600">
        <f t="shared" si="3"/>
        <v>2900</v>
      </c>
      <c r="O81" s="430">
        <v>10</v>
      </c>
      <c r="P81" s="430">
        <v>0</v>
      </c>
      <c r="Q81" s="430">
        <v>0</v>
      </c>
      <c r="R81" s="430">
        <v>0</v>
      </c>
      <c r="S81" s="1483"/>
      <c r="T81" s="1471"/>
      <c r="U81" s="1485"/>
      <c r="V81" s="1485"/>
      <c r="W81" s="1485"/>
    </row>
    <row r="82" spans="1:23" s="60" customFormat="1" ht="42" customHeight="1">
      <c r="A82" s="1479">
        <v>71</v>
      </c>
      <c r="B82" s="428" t="s">
        <v>3442</v>
      </c>
      <c r="C82" s="434" t="s">
        <v>3443</v>
      </c>
      <c r="D82" s="447" t="s">
        <v>34</v>
      </c>
      <c r="E82" s="447">
        <v>25</v>
      </c>
      <c r="F82" s="447" t="s">
        <v>211</v>
      </c>
      <c r="G82" s="440">
        <v>0</v>
      </c>
      <c r="H82" s="440">
        <v>0</v>
      </c>
      <c r="I82" s="440">
        <v>0</v>
      </c>
      <c r="J82" s="440">
        <v>0</v>
      </c>
      <c r="K82" s="441">
        <v>0</v>
      </c>
      <c r="L82" s="444">
        <v>15</v>
      </c>
      <c r="M82" s="442">
        <v>8025</v>
      </c>
      <c r="N82" s="600">
        <f t="shared" si="3"/>
        <v>120375</v>
      </c>
      <c r="O82" s="430">
        <v>4</v>
      </c>
      <c r="P82" s="430">
        <v>4</v>
      </c>
      <c r="Q82" s="430">
        <v>4</v>
      </c>
      <c r="R82" s="430">
        <v>3</v>
      </c>
      <c r="S82" s="1483"/>
      <c r="T82" s="1471"/>
      <c r="U82" s="1485"/>
      <c r="V82" s="1485"/>
      <c r="W82" s="1485"/>
    </row>
    <row r="83" spans="1:23" s="60" customFormat="1" ht="42.75" customHeight="1">
      <c r="A83" s="1479">
        <v>72</v>
      </c>
      <c r="B83" s="860" t="s">
        <v>3444</v>
      </c>
      <c r="C83" s="434" t="s">
        <v>3445</v>
      </c>
      <c r="D83" s="860" t="s">
        <v>34</v>
      </c>
      <c r="E83" s="860">
        <v>100</v>
      </c>
      <c r="F83" s="860" t="s">
        <v>211</v>
      </c>
      <c r="G83" s="430">
        <v>5</v>
      </c>
      <c r="H83" s="430">
        <v>7</v>
      </c>
      <c r="I83" s="430">
        <v>0</v>
      </c>
      <c r="J83" s="430">
        <v>0</v>
      </c>
      <c r="K83" s="430">
        <v>0</v>
      </c>
      <c r="L83" s="430">
        <v>7</v>
      </c>
      <c r="M83" s="602">
        <v>11663</v>
      </c>
      <c r="N83" s="600">
        <f t="shared" si="3"/>
        <v>81641</v>
      </c>
      <c r="O83" s="430">
        <v>3</v>
      </c>
      <c r="P83" s="430">
        <v>2</v>
      </c>
      <c r="Q83" s="430">
        <v>2</v>
      </c>
      <c r="R83" s="430">
        <v>0</v>
      </c>
      <c r="S83" s="1483"/>
      <c r="T83" s="1471"/>
      <c r="U83" s="1485"/>
      <c r="V83" s="1485"/>
      <c r="W83" s="1485"/>
    </row>
    <row r="84" spans="1:23" s="60" customFormat="1" ht="21" customHeight="1">
      <c r="A84" s="1487"/>
      <c r="B84" s="432"/>
      <c r="C84" s="432"/>
      <c r="D84" s="860"/>
      <c r="E84" s="860"/>
      <c r="F84" s="860"/>
      <c r="G84" s="430"/>
      <c r="H84" s="430"/>
      <c r="I84" s="430"/>
      <c r="J84" s="430"/>
      <c r="K84" s="430"/>
      <c r="L84" s="430"/>
      <c r="M84" s="602"/>
      <c r="N84" s="601">
        <f>SUM(N53:N83)</f>
        <v>4500887</v>
      </c>
      <c r="O84" s="430"/>
      <c r="P84" s="430"/>
      <c r="Q84" s="430"/>
      <c r="R84" s="430"/>
      <c r="S84" s="1483"/>
      <c r="T84" s="597"/>
      <c r="U84" s="1485"/>
      <c r="V84" s="1485"/>
      <c r="W84" s="1485"/>
    </row>
    <row r="85" spans="1:23" ht="21" customHeight="1">
      <c r="A85" s="1487"/>
      <c r="B85" s="432"/>
      <c r="C85" s="1477" t="s">
        <v>3446</v>
      </c>
      <c r="D85" s="445"/>
      <c r="E85" s="445"/>
      <c r="F85" s="445"/>
      <c r="G85" s="430"/>
      <c r="H85" s="430"/>
      <c r="I85" s="430"/>
      <c r="J85" s="430"/>
      <c r="K85" s="430"/>
      <c r="L85" s="430"/>
      <c r="M85" s="602"/>
      <c r="N85" s="602"/>
      <c r="O85" s="430"/>
      <c r="P85" s="430"/>
      <c r="Q85" s="430"/>
      <c r="R85" s="430"/>
      <c r="S85" s="1483"/>
      <c r="T85" s="597"/>
    </row>
    <row r="86" spans="1:23" s="1495" customFormat="1" ht="43.5" customHeight="1">
      <c r="A86" s="1488">
        <v>73</v>
      </c>
      <c r="B86" s="1489" t="s">
        <v>3447</v>
      </c>
      <c r="C86" s="1490" t="s">
        <v>3448</v>
      </c>
      <c r="D86" s="860" t="s">
        <v>34</v>
      </c>
      <c r="E86" s="1491">
        <v>60</v>
      </c>
      <c r="F86" s="860" t="s">
        <v>211</v>
      </c>
      <c r="G86" s="1492">
        <v>0</v>
      </c>
      <c r="H86" s="1492">
        <v>65</v>
      </c>
      <c r="I86" s="1492">
        <v>42</v>
      </c>
      <c r="J86" s="1492">
        <v>42</v>
      </c>
      <c r="K86" s="1492">
        <v>12</v>
      </c>
      <c r="L86" s="1492">
        <v>25</v>
      </c>
      <c r="M86" s="1493">
        <v>10700</v>
      </c>
      <c r="N86" s="602">
        <f>L86*M86</f>
        <v>267500</v>
      </c>
      <c r="O86" s="1492">
        <v>20</v>
      </c>
      <c r="P86" s="1492">
        <v>0</v>
      </c>
      <c r="Q86" s="1492">
        <v>5</v>
      </c>
      <c r="R86" s="1492">
        <v>0</v>
      </c>
      <c r="S86" s="1483"/>
      <c r="T86" s="1471"/>
      <c r="U86" s="1494"/>
      <c r="V86" s="1494"/>
      <c r="W86" s="1494"/>
    </row>
    <row r="87" spans="1:23" s="1495" customFormat="1" ht="63" customHeight="1">
      <c r="A87" s="1488">
        <v>74</v>
      </c>
      <c r="B87" s="1489" t="s">
        <v>3449</v>
      </c>
      <c r="C87" s="1490" t="s">
        <v>3404</v>
      </c>
      <c r="D87" s="860" t="s">
        <v>283</v>
      </c>
      <c r="E87" s="1491">
        <v>1</v>
      </c>
      <c r="F87" s="860" t="s">
        <v>283</v>
      </c>
      <c r="G87" s="1492">
        <v>40</v>
      </c>
      <c r="H87" s="1492">
        <v>270</v>
      </c>
      <c r="I87" s="1492">
        <v>320</v>
      </c>
      <c r="J87" s="1492">
        <v>320</v>
      </c>
      <c r="K87" s="1492">
        <v>30</v>
      </c>
      <c r="L87" s="1492">
        <v>230</v>
      </c>
      <c r="M87" s="1493">
        <v>2300</v>
      </c>
      <c r="N87" s="602">
        <f t="shared" ref="N87:N116" si="5">L87*M87</f>
        <v>529000</v>
      </c>
      <c r="O87" s="1492">
        <v>115</v>
      </c>
      <c r="P87" s="1492">
        <v>0</v>
      </c>
      <c r="Q87" s="1492">
        <v>115</v>
      </c>
      <c r="R87" s="1492">
        <v>0</v>
      </c>
      <c r="S87" s="1483"/>
      <c r="T87" s="1471"/>
      <c r="U87" s="1494"/>
      <c r="V87" s="1494"/>
      <c r="W87" s="1494"/>
    </row>
    <row r="88" spans="1:23" s="1495" customFormat="1" ht="63" customHeight="1">
      <c r="A88" s="1488">
        <v>75</v>
      </c>
      <c r="B88" s="1489" t="s">
        <v>3450</v>
      </c>
      <c r="C88" s="1490" t="s">
        <v>3451</v>
      </c>
      <c r="D88" s="860" t="s">
        <v>3452</v>
      </c>
      <c r="E88" s="1491">
        <v>1</v>
      </c>
      <c r="F88" s="860" t="s">
        <v>3452</v>
      </c>
      <c r="G88" s="1492">
        <v>225</v>
      </c>
      <c r="H88" s="1492">
        <v>105</v>
      </c>
      <c r="I88" s="1492">
        <v>250</v>
      </c>
      <c r="J88" s="1492">
        <v>250</v>
      </c>
      <c r="K88" s="1492">
        <v>0</v>
      </c>
      <c r="L88" s="1492">
        <v>180</v>
      </c>
      <c r="M88" s="1493">
        <v>4486</v>
      </c>
      <c r="N88" s="602">
        <f t="shared" si="5"/>
        <v>807480</v>
      </c>
      <c r="O88" s="1492">
        <v>90</v>
      </c>
      <c r="P88" s="1492">
        <v>0</v>
      </c>
      <c r="Q88" s="1492">
        <v>90</v>
      </c>
      <c r="R88" s="1492">
        <v>0</v>
      </c>
      <c r="S88" s="1483"/>
      <c r="T88" s="1471"/>
      <c r="U88" s="1494"/>
      <c r="V88" s="1494"/>
      <c r="W88" s="1494"/>
    </row>
    <row r="89" spans="1:23" s="1495" customFormat="1" ht="21" customHeight="1">
      <c r="A89" s="1488">
        <v>76</v>
      </c>
      <c r="B89" s="1489" t="s">
        <v>3453</v>
      </c>
      <c r="C89" s="1490" t="s">
        <v>3454</v>
      </c>
      <c r="D89" s="860" t="s">
        <v>283</v>
      </c>
      <c r="E89" s="1491">
        <v>1</v>
      </c>
      <c r="F89" s="860" t="s">
        <v>283</v>
      </c>
      <c r="G89" s="1492">
        <v>0</v>
      </c>
      <c r="H89" s="1492">
        <v>5</v>
      </c>
      <c r="I89" s="1492">
        <v>15</v>
      </c>
      <c r="J89" s="1492">
        <v>15</v>
      </c>
      <c r="K89" s="1492">
        <v>10</v>
      </c>
      <c r="L89" s="1492">
        <f t="shared" ref="L89:L115" si="6">J89-K89</f>
        <v>5</v>
      </c>
      <c r="M89" s="1493">
        <v>3200</v>
      </c>
      <c r="N89" s="602">
        <f t="shared" si="5"/>
        <v>16000</v>
      </c>
      <c r="O89" s="1492">
        <v>5</v>
      </c>
      <c r="P89" s="1492">
        <v>0</v>
      </c>
      <c r="Q89" s="1492">
        <v>0</v>
      </c>
      <c r="R89" s="1492">
        <v>0</v>
      </c>
      <c r="S89" s="1483"/>
      <c r="T89" s="1471"/>
      <c r="U89" s="1494"/>
      <c r="V89" s="1494"/>
      <c r="W89" s="1494"/>
    </row>
    <row r="90" spans="1:23" s="1495" customFormat="1" ht="21" customHeight="1">
      <c r="A90" s="1488">
        <v>77</v>
      </c>
      <c r="B90" s="1489" t="s">
        <v>3455</v>
      </c>
      <c r="C90" s="1490" t="s">
        <v>3456</v>
      </c>
      <c r="D90" s="860" t="s">
        <v>283</v>
      </c>
      <c r="E90" s="1491">
        <v>1</v>
      </c>
      <c r="F90" s="860" t="s">
        <v>283</v>
      </c>
      <c r="G90" s="1492">
        <v>0</v>
      </c>
      <c r="H90" s="1492">
        <v>5</v>
      </c>
      <c r="I90" s="1492">
        <v>10</v>
      </c>
      <c r="J90" s="1492">
        <v>5</v>
      </c>
      <c r="K90" s="1492">
        <v>2</v>
      </c>
      <c r="L90" s="1492">
        <f t="shared" si="6"/>
        <v>3</v>
      </c>
      <c r="M90" s="1493">
        <v>2800</v>
      </c>
      <c r="N90" s="602">
        <f t="shared" si="5"/>
        <v>8400</v>
      </c>
      <c r="O90" s="1492">
        <v>3</v>
      </c>
      <c r="P90" s="1492">
        <v>0</v>
      </c>
      <c r="Q90" s="1492">
        <v>0</v>
      </c>
      <c r="R90" s="1492">
        <v>0</v>
      </c>
      <c r="S90" s="1483"/>
      <c r="T90" s="1471"/>
      <c r="U90" s="1494"/>
      <c r="V90" s="1494"/>
      <c r="W90" s="1494"/>
    </row>
    <row r="91" spans="1:23" s="1495" customFormat="1" ht="21" customHeight="1">
      <c r="A91" s="1488">
        <v>78</v>
      </c>
      <c r="B91" s="1489" t="s">
        <v>3457</v>
      </c>
      <c r="C91" s="1490" t="s">
        <v>3458</v>
      </c>
      <c r="D91" s="860" t="s">
        <v>214</v>
      </c>
      <c r="E91" s="1491">
        <v>1</v>
      </c>
      <c r="F91" s="860" t="s">
        <v>214</v>
      </c>
      <c r="G91" s="1492">
        <v>2</v>
      </c>
      <c r="H91" s="1492">
        <v>2</v>
      </c>
      <c r="I91" s="1492">
        <v>5</v>
      </c>
      <c r="J91" s="1492">
        <v>10</v>
      </c>
      <c r="K91" s="1492">
        <v>0</v>
      </c>
      <c r="L91" s="1492">
        <v>4</v>
      </c>
      <c r="M91" s="1493">
        <v>500</v>
      </c>
      <c r="N91" s="602">
        <f t="shared" si="5"/>
        <v>2000</v>
      </c>
      <c r="O91" s="1492">
        <v>4</v>
      </c>
      <c r="P91" s="1492">
        <v>0</v>
      </c>
      <c r="Q91" s="1492">
        <v>0</v>
      </c>
      <c r="R91" s="1492">
        <v>0</v>
      </c>
      <c r="S91" s="1483"/>
      <c r="T91" s="1471"/>
      <c r="U91" s="1494"/>
      <c r="V91" s="1494"/>
      <c r="W91" s="1494"/>
    </row>
    <row r="92" spans="1:23" s="1495" customFormat="1" ht="62.25" customHeight="1">
      <c r="A92" s="1488">
        <v>79</v>
      </c>
      <c r="B92" s="1489" t="s">
        <v>3459</v>
      </c>
      <c r="C92" s="1490" t="s">
        <v>3460</v>
      </c>
      <c r="D92" s="860" t="s">
        <v>156</v>
      </c>
      <c r="E92" s="1491">
        <v>500</v>
      </c>
      <c r="F92" s="860" t="s">
        <v>199</v>
      </c>
      <c r="G92" s="1492">
        <v>70</v>
      </c>
      <c r="H92" s="1492">
        <v>385</v>
      </c>
      <c r="I92" s="1492">
        <v>250</v>
      </c>
      <c r="J92" s="1492">
        <v>250</v>
      </c>
      <c r="K92" s="1492">
        <v>120</v>
      </c>
      <c r="L92" s="1492">
        <v>95</v>
      </c>
      <c r="M92" s="1493">
        <v>1880</v>
      </c>
      <c r="N92" s="602">
        <f t="shared" si="5"/>
        <v>178600</v>
      </c>
      <c r="O92" s="1492">
        <v>55</v>
      </c>
      <c r="P92" s="1492">
        <v>0</v>
      </c>
      <c r="Q92" s="1492">
        <v>40</v>
      </c>
      <c r="R92" s="1492">
        <v>0</v>
      </c>
      <c r="S92" s="1483"/>
      <c r="T92" s="1471"/>
      <c r="U92" s="1494"/>
      <c r="V92" s="1494"/>
      <c r="W92" s="1494"/>
    </row>
    <row r="93" spans="1:23" s="1495" customFormat="1" ht="42.75" customHeight="1">
      <c r="A93" s="1488">
        <v>80</v>
      </c>
      <c r="B93" s="1489" t="s">
        <v>3461</v>
      </c>
      <c r="C93" s="1490" t="s">
        <v>4568</v>
      </c>
      <c r="D93" s="860" t="s">
        <v>34</v>
      </c>
      <c r="E93" s="1491">
        <v>500</v>
      </c>
      <c r="F93" s="860" t="s">
        <v>725</v>
      </c>
      <c r="G93" s="1492">
        <v>5</v>
      </c>
      <c r="H93" s="1492">
        <v>5</v>
      </c>
      <c r="I93" s="1492">
        <v>9</v>
      </c>
      <c r="J93" s="1492">
        <v>15</v>
      </c>
      <c r="K93" s="1492">
        <v>5</v>
      </c>
      <c r="L93" s="1492">
        <f t="shared" si="6"/>
        <v>10</v>
      </c>
      <c r="M93" s="1493">
        <v>5885</v>
      </c>
      <c r="N93" s="602">
        <f t="shared" si="5"/>
        <v>58850</v>
      </c>
      <c r="O93" s="1492">
        <v>5</v>
      </c>
      <c r="P93" s="1492">
        <v>5</v>
      </c>
      <c r="Q93" s="1492">
        <v>0</v>
      </c>
      <c r="R93" s="1492">
        <v>0</v>
      </c>
      <c r="S93" s="1483"/>
      <c r="T93" s="1471"/>
      <c r="U93" s="1494"/>
      <c r="V93" s="1494"/>
      <c r="W93" s="1494"/>
    </row>
    <row r="94" spans="1:23" s="1495" customFormat="1" ht="42" customHeight="1">
      <c r="A94" s="1488">
        <v>81</v>
      </c>
      <c r="B94" s="1489" t="s">
        <v>3462</v>
      </c>
      <c r="C94" s="1490" t="s">
        <v>4569</v>
      </c>
      <c r="D94" s="860" t="s">
        <v>34</v>
      </c>
      <c r="E94" s="1491">
        <v>500</v>
      </c>
      <c r="F94" s="860" t="s">
        <v>725</v>
      </c>
      <c r="G94" s="1492">
        <v>5</v>
      </c>
      <c r="H94" s="1492">
        <v>5</v>
      </c>
      <c r="I94" s="1492">
        <v>3</v>
      </c>
      <c r="J94" s="1492">
        <v>5</v>
      </c>
      <c r="K94" s="1492">
        <v>0</v>
      </c>
      <c r="L94" s="1492">
        <f t="shared" si="6"/>
        <v>5</v>
      </c>
      <c r="M94" s="1493">
        <v>4000</v>
      </c>
      <c r="N94" s="602">
        <f t="shared" si="5"/>
        <v>20000</v>
      </c>
      <c r="O94" s="1492">
        <v>5</v>
      </c>
      <c r="P94" s="1492">
        <v>0</v>
      </c>
      <c r="Q94" s="1492">
        <v>0</v>
      </c>
      <c r="R94" s="1492">
        <v>0</v>
      </c>
      <c r="S94" s="1483"/>
      <c r="T94" s="1471"/>
      <c r="U94" s="1494"/>
      <c r="V94" s="1494"/>
      <c r="W94" s="1494"/>
    </row>
    <row r="95" spans="1:23" s="1495" customFormat="1" ht="43.5" customHeight="1">
      <c r="A95" s="1488">
        <v>82</v>
      </c>
      <c r="B95" s="1489" t="s">
        <v>3463</v>
      </c>
      <c r="C95" s="1490" t="s">
        <v>3464</v>
      </c>
      <c r="D95" s="860" t="s">
        <v>34</v>
      </c>
      <c r="E95" s="1491">
        <v>12</v>
      </c>
      <c r="F95" s="860" t="s">
        <v>305</v>
      </c>
      <c r="G95" s="1492">
        <v>0</v>
      </c>
      <c r="H95" s="1492">
        <v>0</v>
      </c>
      <c r="I95" s="1492">
        <v>5</v>
      </c>
      <c r="J95" s="1492">
        <v>5</v>
      </c>
      <c r="K95" s="1492">
        <v>1</v>
      </c>
      <c r="L95" s="1492">
        <f t="shared" si="6"/>
        <v>4</v>
      </c>
      <c r="M95" s="1493">
        <v>2040</v>
      </c>
      <c r="N95" s="602">
        <f t="shared" si="5"/>
        <v>8160</v>
      </c>
      <c r="O95" s="1492">
        <v>4</v>
      </c>
      <c r="P95" s="1492">
        <v>0</v>
      </c>
      <c r="Q95" s="1492">
        <v>0</v>
      </c>
      <c r="R95" s="1492">
        <v>0</v>
      </c>
      <c r="S95" s="1483"/>
      <c r="T95" s="1471"/>
      <c r="U95" s="1494"/>
      <c r="V95" s="1494"/>
      <c r="W95" s="1494"/>
    </row>
    <row r="96" spans="1:23" s="1495" customFormat="1" ht="43.5" customHeight="1">
      <c r="A96" s="1488">
        <v>83</v>
      </c>
      <c r="B96" s="1489" t="s">
        <v>3465</v>
      </c>
      <c r="C96" s="1490" t="s">
        <v>3466</v>
      </c>
      <c r="D96" s="860" t="s">
        <v>34</v>
      </c>
      <c r="E96" s="1491">
        <v>12</v>
      </c>
      <c r="F96" s="860" t="s">
        <v>305</v>
      </c>
      <c r="G96" s="1492">
        <v>0</v>
      </c>
      <c r="H96" s="1492">
        <v>0</v>
      </c>
      <c r="I96" s="1492">
        <v>5</v>
      </c>
      <c r="J96" s="1492">
        <v>5</v>
      </c>
      <c r="K96" s="1492">
        <v>1</v>
      </c>
      <c r="L96" s="1492">
        <f t="shared" si="6"/>
        <v>4</v>
      </c>
      <c r="M96" s="1493">
        <v>2040</v>
      </c>
      <c r="N96" s="602">
        <f t="shared" si="5"/>
        <v>8160</v>
      </c>
      <c r="O96" s="1492">
        <v>4</v>
      </c>
      <c r="P96" s="1492">
        <v>0</v>
      </c>
      <c r="Q96" s="1492">
        <v>0</v>
      </c>
      <c r="R96" s="1492">
        <v>0</v>
      </c>
      <c r="S96" s="1483"/>
      <c r="T96" s="1471"/>
      <c r="U96" s="1494"/>
      <c r="V96" s="1494"/>
      <c r="W96" s="1494"/>
    </row>
    <row r="97" spans="1:23" s="1495" customFormat="1" ht="42" customHeight="1">
      <c r="A97" s="1488">
        <v>84</v>
      </c>
      <c r="B97" s="1489" t="s">
        <v>3467</v>
      </c>
      <c r="C97" s="1490" t="s">
        <v>3468</v>
      </c>
      <c r="D97" s="860" t="s">
        <v>3311</v>
      </c>
      <c r="E97" s="1491">
        <v>1000</v>
      </c>
      <c r="F97" s="860" t="s">
        <v>305</v>
      </c>
      <c r="G97" s="1492">
        <v>0</v>
      </c>
      <c r="H97" s="1492">
        <v>0</v>
      </c>
      <c r="I97" s="1492">
        <v>1</v>
      </c>
      <c r="J97" s="1492">
        <v>1</v>
      </c>
      <c r="K97" s="1492">
        <v>0</v>
      </c>
      <c r="L97" s="1492">
        <f t="shared" si="6"/>
        <v>1</v>
      </c>
      <c r="M97" s="1493">
        <v>3250</v>
      </c>
      <c r="N97" s="602">
        <f t="shared" si="5"/>
        <v>3250</v>
      </c>
      <c r="O97" s="1492">
        <v>1</v>
      </c>
      <c r="P97" s="1492">
        <v>0</v>
      </c>
      <c r="Q97" s="1492">
        <v>0</v>
      </c>
      <c r="R97" s="1492">
        <v>0</v>
      </c>
      <c r="S97" s="1483"/>
      <c r="T97" s="1471"/>
      <c r="U97" s="1494"/>
      <c r="V97" s="1494"/>
      <c r="W97" s="1494"/>
    </row>
    <row r="98" spans="1:23" s="1495" customFormat="1" ht="21" customHeight="1">
      <c r="A98" s="1488">
        <v>85</v>
      </c>
      <c r="B98" s="1489" t="s">
        <v>3469</v>
      </c>
      <c r="C98" s="1490" t="s">
        <v>3428</v>
      </c>
      <c r="D98" s="860" t="s">
        <v>3429</v>
      </c>
      <c r="E98" s="1491">
        <v>1</v>
      </c>
      <c r="F98" s="860" t="s">
        <v>3429</v>
      </c>
      <c r="G98" s="1492">
        <v>20</v>
      </c>
      <c r="H98" s="1492">
        <v>15</v>
      </c>
      <c r="I98" s="1492">
        <v>60</v>
      </c>
      <c r="J98" s="1492">
        <v>60</v>
      </c>
      <c r="K98" s="1492">
        <v>15</v>
      </c>
      <c r="L98" s="1492">
        <v>55</v>
      </c>
      <c r="M98" s="1493">
        <v>150</v>
      </c>
      <c r="N98" s="602">
        <f t="shared" si="5"/>
        <v>8250</v>
      </c>
      <c r="O98" s="1492">
        <v>55</v>
      </c>
      <c r="P98" s="1492">
        <v>0</v>
      </c>
      <c r="Q98" s="1492">
        <v>0</v>
      </c>
      <c r="R98" s="1492">
        <v>0</v>
      </c>
      <c r="S98" s="1483"/>
      <c r="T98" s="1471"/>
      <c r="U98" s="1494"/>
      <c r="V98" s="1494"/>
      <c r="W98" s="1494"/>
    </row>
    <row r="99" spans="1:23" s="1495" customFormat="1" ht="21" customHeight="1">
      <c r="A99" s="1488">
        <v>86</v>
      </c>
      <c r="B99" s="1489" t="s">
        <v>3470</v>
      </c>
      <c r="C99" s="1490" t="s">
        <v>3471</v>
      </c>
      <c r="D99" s="860" t="s">
        <v>3429</v>
      </c>
      <c r="E99" s="1491">
        <v>1</v>
      </c>
      <c r="F99" s="860" t="s">
        <v>3429</v>
      </c>
      <c r="G99" s="1492">
        <v>20</v>
      </c>
      <c r="H99" s="1492">
        <v>15</v>
      </c>
      <c r="I99" s="1492">
        <v>60</v>
      </c>
      <c r="J99" s="1492">
        <v>60</v>
      </c>
      <c r="K99" s="1492">
        <v>15</v>
      </c>
      <c r="L99" s="1492">
        <v>50</v>
      </c>
      <c r="M99" s="1493">
        <v>150</v>
      </c>
      <c r="N99" s="602">
        <f t="shared" si="5"/>
        <v>7500</v>
      </c>
      <c r="O99" s="1492">
        <v>50</v>
      </c>
      <c r="P99" s="1492">
        <v>0</v>
      </c>
      <c r="Q99" s="1492">
        <v>0</v>
      </c>
      <c r="R99" s="1492">
        <v>0</v>
      </c>
      <c r="S99" s="1483"/>
      <c r="T99" s="1471"/>
      <c r="U99" s="1494"/>
      <c r="V99" s="1494"/>
      <c r="W99" s="1494"/>
    </row>
    <row r="100" spans="1:23" s="1495" customFormat="1" ht="21" customHeight="1">
      <c r="A100" s="1488">
        <v>87</v>
      </c>
      <c r="B100" s="1489" t="s">
        <v>3472</v>
      </c>
      <c r="C100" s="1490" t="s">
        <v>3473</v>
      </c>
      <c r="D100" s="860" t="s">
        <v>3429</v>
      </c>
      <c r="E100" s="1491">
        <v>1</v>
      </c>
      <c r="F100" s="860" t="s">
        <v>3429</v>
      </c>
      <c r="G100" s="1492">
        <v>20</v>
      </c>
      <c r="H100" s="1492">
        <v>15</v>
      </c>
      <c r="I100" s="1492">
        <v>60</v>
      </c>
      <c r="J100" s="1492">
        <v>60</v>
      </c>
      <c r="K100" s="1492">
        <v>15</v>
      </c>
      <c r="L100" s="1492">
        <v>50</v>
      </c>
      <c r="M100" s="1493">
        <v>150</v>
      </c>
      <c r="N100" s="602">
        <f t="shared" si="5"/>
        <v>7500</v>
      </c>
      <c r="O100" s="1492">
        <v>50</v>
      </c>
      <c r="P100" s="1492">
        <v>0</v>
      </c>
      <c r="Q100" s="1492">
        <v>0</v>
      </c>
      <c r="R100" s="1492">
        <v>0</v>
      </c>
      <c r="S100" s="1483"/>
      <c r="T100" s="1471"/>
      <c r="U100" s="1494"/>
      <c r="V100" s="1494"/>
      <c r="W100" s="1494"/>
    </row>
    <row r="101" spans="1:23" s="1495" customFormat="1" ht="22.5" customHeight="1">
      <c r="A101" s="1488">
        <v>88</v>
      </c>
      <c r="B101" s="1489" t="s">
        <v>3474</v>
      </c>
      <c r="C101" s="1496" t="s">
        <v>3475</v>
      </c>
      <c r="D101" s="860" t="s">
        <v>3429</v>
      </c>
      <c r="E101" s="1491">
        <v>1</v>
      </c>
      <c r="F101" s="860" t="s">
        <v>3429</v>
      </c>
      <c r="G101" s="1492">
        <v>20</v>
      </c>
      <c r="H101" s="1492">
        <v>15</v>
      </c>
      <c r="I101" s="1492">
        <v>40</v>
      </c>
      <c r="J101" s="1492">
        <v>40</v>
      </c>
      <c r="K101" s="1492">
        <v>15</v>
      </c>
      <c r="L101" s="1492">
        <v>30</v>
      </c>
      <c r="M101" s="1493">
        <v>450</v>
      </c>
      <c r="N101" s="602">
        <f t="shared" si="5"/>
        <v>13500</v>
      </c>
      <c r="O101" s="1492">
        <v>30</v>
      </c>
      <c r="P101" s="1492">
        <v>0</v>
      </c>
      <c r="Q101" s="1492">
        <v>0</v>
      </c>
      <c r="R101" s="1492">
        <v>0</v>
      </c>
      <c r="S101" s="1483"/>
      <c r="T101" s="1471"/>
      <c r="U101" s="1494"/>
      <c r="V101" s="1494"/>
      <c r="W101" s="1494"/>
    </row>
    <row r="102" spans="1:23" s="1495" customFormat="1" ht="24" customHeight="1">
      <c r="A102" s="1488">
        <v>89</v>
      </c>
      <c r="B102" s="1489" t="s">
        <v>3476</v>
      </c>
      <c r="C102" s="1496" t="s">
        <v>3477</v>
      </c>
      <c r="D102" s="860" t="s">
        <v>3429</v>
      </c>
      <c r="E102" s="1491">
        <v>1</v>
      </c>
      <c r="F102" s="860" t="s">
        <v>3429</v>
      </c>
      <c r="G102" s="1492">
        <v>20</v>
      </c>
      <c r="H102" s="1492">
        <v>15</v>
      </c>
      <c r="I102" s="1492">
        <v>40</v>
      </c>
      <c r="J102" s="1492">
        <v>40</v>
      </c>
      <c r="K102" s="1492">
        <v>15</v>
      </c>
      <c r="L102" s="1492">
        <f t="shared" si="6"/>
        <v>25</v>
      </c>
      <c r="M102" s="1493">
        <v>350</v>
      </c>
      <c r="N102" s="602">
        <f t="shared" si="5"/>
        <v>8750</v>
      </c>
      <c r="O102" s="1492">
        <v>25</v>
      </c>
      <c r="P102" s="1492">
        <v>0</v>
      </c>
      <c r="Q102" s="1492">
        <v>0</v>
      </c>
      <c r="R102" s="1492">
        <v>0</v>
      </c>
      <c r="S102" s="1483"/>
      <c r="T102" s="1471"/>
      <c r="U102" s="1494"/>
      <c r="V102" s="1494"/>
      <c r="W102" s="1494"/>
    </row>
    <row r="103" spans="1:23" s="60" customFormat="1" ht="22.5" customHeight="1">
      <c r="A103" s="1488">
        <v>90</v>
      </c>
      <c r="B103" s="860" t="s">
        <v>3478</v>
      </c>
      <c r="C103" s="1496" t="s">
        <v>3479</v>
      </c>
      <c r="D103" s="860" t="s">
        <v>3429</v>
      </c>
      <c r="E103" s="1491">
        <v>1</v>
      </c>
      <c r="F103" s="860" t="s">
        <v>3429</v>
      </c>
      <c r="G103" s="430">
        <v>20</v>
      </c>
      <c r="H103" s="430">
        <v>15</v>
      </c>
      <c r="I103" s="430">
        <v>40</v>
      </c>
      <c r="J103" s="430">
        <v>40</v>
      </c>
      <c r="K103" s="430">
        <v>15</v>
      </c>
      <c r="L103" s="430">
        <f t="shared" si="6"/>
        <v>25</v>
      </c>
      <c r="M103" s="602">
        <v>350</v>
      </c>
      <c r="N103" s="602">
        <f t="shared" si="5"/>
        <v>8750</v>
      </c>
      <c r="O103" s="430">
        <v>25</v>
      </c>
      <c r="P103" s="430">
        <v>0</v>
      </c>
      <c r="Q103" s="430">
        <v>0</v>
      </c>
      <c r="R103" s="430">
        <v>0</v>
      </c>
      <c r="S103" s="1483"/>
      <c r="T103" s="1471"/>
      <c r="U103" s="1485"/>
      <c r="V103" s="1485"/>
      <c r="W103" s="1485"/>
    </row>
    <row r="104" spans="1:23" s="60" customFormat="1" ht="21" customHeight="1">
      <c r="A104" s="1488">
        <v>91</v>
      </c>
      <c r="B104" s="860" t="s">
        <v>3480</v>
      </c>
      <c r="C104" s="1490" t="s">
        <v>3481</v>
      </c>
      <c r="D104" s="860" t="s">
        <v>199</v>
      </c>
      <c r="E104" s="1491">
        <v>1</v>
      </c>
      <c r="F104" s="860" t="s">
        <v>199</v>
      </c>
      <c r="G104" s="430">
        <v>93</v>
      </c>
      <c r="H104" s="430">
        <v>70</v>
      </c>
      <c r="I104" s="430">
        <v>140</v>
      </c>
      <c r="J104" s="430">
        <v>140</v>
      </c>
      <c r="K104" s="430">
        <v>0</v>
      </c>
      <c r="L104" s="430">
        <f t="shared" si="6"/>
        <v>140</v>
      </c>
      <c r="M104" s="602">
        <v>350</v>
      </c>
      <c r="N104" s="602">
        <f t="shared" si="5"/>
        <v>49000</v>
      </c>
      <c r="O104" s="430">
        <v>70</v>
      </c>
      <c r="P104" s="430">
        <v>70</v>
      </c>
      <c r="Q104" s="430">
        <v>0</v>
      </c>
      <c r="R104" s="430">
        <v>0</v>
      </c>
      <c r="S104" s="1483"/>
      <c r="T104" s="1471"/>
      <c r="U104" s="1485"/>
      <c r="V104" s="1485"/>
      <c r="W104" s="1485"/>
    </row>
    <row r="105" spans="1:23" s="60" customFormat="1" ht="66.75" customHeight="1">
      <c r="A105" s="1488">
        <v>92</v>
      </c>
      <c r="B105" s="860" t="s">
        <v>3482</v>
      </c>
      <c r="C105" s="1490" t="s">
        <v>3424</v>
      </c>
      <c r="D105" s="860" t="s">
        <v>34</v>
      </c>
      <c r="E105" s="1491">
        <v>250</v>
      </c>
      <c r="F105" s="860" t="s">
        <v>725</v>
      </c>
      <c r="G105" s="430">
        <v>50</v>
      </c>
      <c r="H105" s="430">
        <v>110</v>
      </c>
      <c r="I105" s="430">
        <v>120</v>
      </c>
      <c r="J105" s="430">
        <v>120</v>
      </c>
      <c r="K105" s="430">
        <v>70</v>
      </c>
      <c r="L105" s="430">
        <v>40</v>
      </c>
      <c r="M105" s="602">
        <v>1750</v>
      </c>
      <c r="N105" s="602">
        <f t="shared" si="5"/>
        <v>70000</v>
      </c>
      <c r="O105" s="430">
        <v>40</v>
      </c>
      <c r="P105" s="430">
        <v>0</v>
      </c>
      <c r="Q105" s="430">
        <v>0</v>
      </c>
      <c r="R105" s="430">
        <v>0</v>
      </c>
      <c r="S105" s="1483"/>
      <c r="T105" s="1471"/>
      <c r="U105" s="1485"/>
      <c r="V105" s="1485"/>
      <c r="W105" s="1485"/>
    </row>
    <row r="106" spans="1:23" s="60" customFormat="1" ht="21" customHeight="1">
      <c r="A106" s="1488">
        <v>93</v>
      </c>
      <c r="B106" s="860" t="s">
        <v>3483</v>
      </c>
      <c r="C106" s="1496" t="s">
        <v>3484</v>
      </c>
      <c r="D106" s="860" t="s">
        <v>3429</v>
      </c>
      <c r="E106" s="1491">
        <v>1</v>
      </c>
      <c r="F106" s="860" t="s">
        <v>3429</v>
      </c>
      <c r="G106" s="430">
        <v>20</v>
      </c>
      <c r="H106" s="430">
        <v>15</v>
      </c>
      <c r="I106" s="430">
        <v>40</v>
      </c>
      <c r="J106" s="430">
        <v>40</v>
      </c>
      <c r="K106" s="430">
        <v>15</v>
      </c>
      <c r="L106" s="430">
        <v>30</v>
      </c>
      <c r="M106" s="602">
        <v>350</v>
      </c>
      <c r="N106" s="602">
        <f t="shared" si="5"/>
        <v>10500</v>
      </c>
      <c r="O106" s="430">
        <v>30</v>
      </c>
      <c r="P106" s="430">
        <v>0</v>
      </c>
      <c r="Q106" s="430">
        <v>0</v>
      </c>
      <c r="R106" s="430">
        <v>0</v>
      </c>
      <c r="S106" s="1483"/>
      <c r="T106" s="1471"/>
      <c r="U106" s="1485"/>
      <c r="V106" s="1485"/>
      <c r="W106" s="1485"/>
    </row>
    <row r="107" spans="1:23" s="60" customFormat="1" ht="43.5" customHeight="1">
      <c r="A107" s="1488">
        <v>94</v>
      </c>
      <c r="B107" s="860" t="s">
        <v>3485</v>
      </c>
      <c r="C107" s="1490" t="s">
        <v>3435</v>
      </c>
      <c r="D107" s="860" t="s">
        <v>34</v>
      </c>
      <c r="E107" s="1491">
        <v>250</v>
      </c>
      <c r="F107" s="860" t="s">
        <v>199</v>
      </c>
      <c r="G107" s="430">
        <v>0</v>
      </c>
      <c r="H107" s="430">
        <v>0</v>
      </c>
      <c r="I107" s="430">
        <v>5</v>
      </c>
      <c r="J107" s="430">
        <v>5</v>
      </c>
      <c r="K107" s="430">
        <v>0</v>
      </c>
      <c r="L107" s="430">
        <f t="shared" si="6"/>
        <v>5</v>
      </c>
      <c r="M107" s="602">
        <v>11250</v>
      </c>
      <c r="N107" s="602">
        <f t="shared" si="5"/>
        <v>56250</v>
      </c>
      <c r="O107" s="430">
        <v>2</v>
      </c>
      <c r="P107" s="430">
        <v>3</v>
      </c>
      <c r="Q107" s="430">
        <v>0</v>
      </c>
      <c r="R107" s="430">
        <v>0</v>
      </c>
      <c r="S107" s="1483"/>
      <c r="T107" s="1471"/>
      <c r="U107" s="1485"/>
      <c r="V107" s="1485"/>
      <c r="W107" s="1485"/>
    </row>
    <row r="108" spans="1:23" s="60" customFormat="1" ht="21" customHeight="1">
      <c r="A108" s="1488">
        <v>95</v>
      </c>
      <c r="B108" s="860" t="s">
        <v>3486</v>
      </c>
      <c r="C108" s="1490" t="s">
        <v>3487</v>
      </c>
      <c r="D108" s="860" t="s">
        <v>34</v>
      </c>
      <c r="E108" s="1491">
        <v>12</v>
      </c>
      <c r="F108" s="860" t="s">
        <v>698</v>
      </c>
      <c r="G108" s="430">
        <v>0</v>
      </c>
      <c r="H108" s="430">
        <v>0</v>
      </c>
      <c r="I108" s="430">
        <v>2</v>
      </c>
      <c r="J108" s="430">
        <v>1</v>
      </c>
      <c r="K108" s="430">
        <v>0</v>
      </c>
      <c r="L108" s="430">
        <f t="shared" si="6"/>
        <v>1</v>
      </c>
      <c r="M108" s="602">
        <v>12400</v>
      </c>
      <c r="N108" s="602">
        <f t="shared" si="5"/>
        <v>12400</v>
      </c>
      <c r="O108" s="430">
        <v>1</v>
      </c>
      <c r="P108" s="430">
        <v>0</v>
      </c>
      <c r="Q108" s="430">
        <v>0</v>
      </c>
      <c r="R108" s="430">
        <v>0</v>
      </c>
      <c r="S108" s="1483"/>
      <c r="T108" s="1471"/>
      <c r="U108" s="1485"/>
      <c r="V108" s="1485"/>
      <c r="W108" s="1485"/>
    </row>
    <row r="109" spans="1:23" s="60" customFormat="1" ht="42.75" customHeight="1">
      <c r="A109" s="1488">
        <v>96</v>
      </c>
      <c r="B109" s="860" t="s">
        <v>3488</v>
      </c>
      <c r="C109" s="1490" t="s">
        <v>3489</v>
      </c>
      <c r="D109" s="860" t="s">
        <v>34</v>
      </c>
      <c r="E109" s="1491">
        <v>100</v>
      </c>
      <c r="F109" s="860" t="s">
        <v>725</v>
      </c>
      <c r="G109" s="430">
        <v>0</v>
      </c>
      <c r="H109" s="430">
        <v>0</v>
      </c>
      <c r="I109" s="430">
        <v>15</v>
      </c>
      <c r="J109" s="430">
        <v>70</v>
      </c>
      <c r="K109" s="430">
        <v>0</v>
      </c>
      <c r="L109" s="430">
        <v>60</v>
      </c>
      <c r="M109" s="602">
        <v>3600</v>
      </c>
      <c r="N109" s="602">
        <f t="shared" si="5"/>
        <v>216000</v>
      </c>
      <c r="O109" s="430">
        <v>30</v>
      </c>
      <c r="P109" s="430">
        <v>0</v>
      </c>
      <c r="Q109" s="430">
        <v>30</v>
      </c>
      <c r="R109" s="430">
        <v>0</v>
      </c>
      <c r="S109" s="1483"/>
      <c r="T109" s="1471"/>
      <c r="U109" s="1485"/>
      <c r="V109" s="1485"/>
      <c r="W109" s="1485"/>
    </row>
    <row r="110" spans="1:23" s="60" customFormat="1" ht="42.75" customHeight="1">
      <c r="A110" s="1488">
        <v>97</v>
      </c>
      <c r="B110" s="860" t="s">
        <v>3490</v>
      </c>
      <c r="C110" s="1490" t="s">
        <v>3491</v>
      </c>
      <c r="D110" s="860" t="s">
        <v>34</v>
      </c>
      <c r="E110" s="1491">
        <v>12</v>
      </c>
      <c r="F110" s="860" t="s">
        <v>199</v>
      </c>
      <c r="G110" s="430">
        <v>0</v>
      </c>
      <c r="H110" s="430">
        <v>0</v>
      </c>
      <c r="I110" s="430">
        <v>10</v>
      </c>
      <c r="J110" s="430">
        <v>10</v>
      </c>
      <c r="K110" s="430">
        <v>0</v>
      </c>
      <c r="L110" s="430">
        <f t="shared" si="6"/>
        <v>10</v>
      </c>
      <c r="M110" s="602">
        <v>2800</v>
      </c>
      <c r="N110" s="602">
        <f t="shared" si="5"/>
        <v>28000</v>
      </c>
      <c r="O110" s="430">
        <v>5</v>
      </c>
      <c r="P110" s="430">
        <v>5</v>
      </c>
      <c r="Q110" s="430">
        <v>0</v>
      </c>
      <c r="R110" s="430">
        <v>0</v>
      </c>
      <c r="S110" s="1483"/>
      <c r="T110" s="1471"/>
      <c r="U110" s="1485"/>
      <c r="V110" s="1485"/>
      <c r="W110" s="1485"/>
    </row>
    <row r="111" spans="1:23" s="60" customFormat="1" ht="44.25" customHeight="1">
      <c r="A111" s="1488">
        <v>98</v>
      </c>
      <c r="B111" s="860" t="s">
        <v>3492</v>
      </c>
      <c r="C111" s="1490" t="s">
        <v>3493</v>
      </c>
      <c r="D111" s="860" t="s">
        <v>34</v>
      </c>
      <c r="E111" s="1491">
        <v>30</v>
      </c>
      <c r="F111" s="860" t="s">
        <v>211</v>
      </c>
      <c r="G111" s="430">
        <v>0</v>
      </c>
      <c r="H111" s="430">
        <v>0</v>
      </c>
      <c r="I111" s="430">
        <v>10</v>
      </c>
      <c r="J111" s="430">
        <v>10</v>
      </c>
      <c r="K111" s="430">
        <v>0</v>
      </c>
      <c r="L111" s="430">
        <f t="shared" si="6"/>
        <v>10</v>
      </c>
      <c r="M111" s="602">
        <v>3540</v>
      </c>
      <c r="N111" s="602">
        <f t="shared" si="5"/>
        <v>35400</v>
      </c>
      <c r="O111" s="430">
        <v>5</v>
      </c>
      <c r="P111" s="430">
        <v>5</v>
      </c>
      <c r="Q111" s="430">
        <v>0</v>
      </c>
      <c r="R111" s="430">
        <v>0</v>
      </c>
      <c r="S111" s="1483"/>
      <c r="T111" s="1471"/>
      <c r="U111" s="1485"/>
      <c r="V111" s="1485"/>
      <c r="W111" s="1485"/>
    </row>
    <row r="112" spans="1:23" s="60" customFormat="1" ht="21" customHeight="1">
      <c r="A112" s="1488">
        <v>99</v>
      </c>
      <c r="B112" s="860" t="s">
        <v>3494</v>
      </c>
      <c r="C112" s="1490" t="s">
        <v>3495</v>
      </c>
      <c r="D112" s="860" t="s">
        <v>34</v>
      </c>
      <c r="E112" s="1491">
        <v>10</v>
      </c>
      <c r="F112" s="860" t="s">
        <v>3429</v>
      </c>
      <c r="G112" s="430">
        <v>0</v>
      </c>
      <c r="H112" s="430">
        <v>10</v>
      </c>
      <c r="I112" s="430">
        <v>30</v>
      </c>
      <c r="J112" s="430">
        <v>4</v>
      </c>
      <c r="K112" s="430">
        <v>0</v>
      </c>
      <c r="L112" s="430">
        <v>2</v>
      </c>
      <c r="M112" s="602">
        <v>3300</v>
      </c>
      <c r="N112" s="602">
        <f t="shared" si="5"/>
        <v>6600</v>
      </c>
      <c r="O112" s="430">
        <v>2</v>
      </c>
      <c r="P112" s="430">
        <v>0</v>
      </c>
      <c r="Q112" s="430">
        <v>0</v>
      </c>
      <c r="R112" s="430">
        <v>0</v>
      </c>
      <c r="S112" s="1483"/>
      <c r="T112" s="1471"/>
      <c r="U112" s="1485"/>
      <c r="V112" s="1485"/>
      <c r="W112" s="1485"/>
    </row>
    <row r="113" spans="1:23" s="60" customFormat="1" ht="43.5" customHeight="1">
      <c r="A113" s="1488">
        <v>100</v>
      </c>
      <c r="B113" s="860" t="s">
        <v>3496</v>
      </c>
      <c r="C113" s="1490" t="s">
        <v>4570</v>
      </c>
      <c r="D113" s="860" t="s">
        <v>34</v>
      </c>
      <c r="E113" s="1491">
        <v>100</v>
      </c>
      <c r="F113" s="860" t="s">
        <v>211</v>
      </c>
      <c r="G113" s="430">
        <v>0</v>
      </c>
      <c r="H113" s="430">
        <v>0</v>
      </c>
      <c r="I113" s="430">
        <v>0</v>
      </c>
      <c r="J113" s="430">
        <v>8</v>
      </c>
      <c r="K113" s="430">
        <v>0</v>
      </c>
      <c r="L113" s="430">
        <v>5</v>
      </c>
      <c r="M113" s="602">
        <v>21400</v>
      </c>
      <c r="N113" s="602">
        <f t="shared" si="5"/>
        <v>107000</v>
      </c>
      <c r="O113" s="430">
        <v>5</v>
      </c>
      <c r="P113" s="430">
        <v>0</v>
      </c>
      <c r="Q113" s="430">
        <v>0</v>
      </c>
      <c r="R113" s="430">
        <v>0</v>
      </c>
      <c r="S113" s="1483"/>
      <c r="T113" s="1471"/>
      <c r="U113" s="1485"/>
      <c r="V113" s="1485"/>
      <c r="W113" s="1485"/>
    </row>
    <row r="114" spans="1:23" s="60" customFormat="1" ht="45.75" customHeight="1">
      <c r="A114" s="1488">
        <v>101</v>
      </c>
      <c r="B114" s="860" t="s">
        <v>3497</v>
      </c>
      <c r="C114" s="1490" t="s">
        <v>3498</v>
      </c>
      <c r="D114" s="860" t="s">
        <v>34</v>
      </c>
      <c r="E114" s="1491">
        <v>100</v>
      </c>
      <c r="F114" s="860" t="s">
        <v>211</v>
      </c>
      <c r="G114" s="430">
        <v>0</v>
      </c>
      <c r="H114" s="430">
        <v>0</v>
      </c>
      <c r="I114" s="430">
        <v>0</v>
      </c>
      <c r="J114" s="430">
        <v>15</v>
      </c>
      <c r="K114" s="430">
        <v>0</v>
      </c>
      <c r="L114" s="430">
        <v>8</v>
      </c>
      <c r="M114" s="602">
        <v>16050</v>
      </c>
      <c r="N114" s="602">
        <f t="shared" si="5"/>
        <v>128400</v>
      </c>
      <c r="O114" s="430">
        <v>8</v>
      </c>
      <c r="P114" s="430">
        <v>0</v>
      </c>
      <c r="Q114" s="430">
        <v>0</v>
      </c>
      <c r="R114" s="430">
        <v>0</v>
      </c>
      <c r="S114" s="1483"/>
      <c r="T114" s="1471"/>
      <c r="U114" s="1485"/>
      <c r="V114" s="1485"/>
      <c r="W114" s="1485"/>
    </row>
    <row r="115" spans="1:23" s="60" customFormat="1" ht="43.5" customHeight="1">
      <c r="A115" s="1488">
        <v>102</v>
      </c>
      <c r="B115" s="860" t="s">
        <v>3499</v>
      </c>
      <c r="C115" s="1490" t="s">
        <v>3500</v>
      </c>
      <c r="D115" s="860" t="s">
        <v>254</v>
      </c>
      <c r="E115" s="1491">
        <v>1000</v>
      </c>
      <c r="F115" s="860" t="s">
        <v>199</v>
      </c>
      <c r="G115" s="430">
        <v>0</v>
      </c>
      <c r="H115" s="430">
        <v>6</v>
      </c>
      <c r="I115" s="430">
        <v>8</v>
      </c>
      <c r="J115" s="430">
        <v>8</v>
      </c>
      <c r="K115" s="430">
        <v>0</v>
      </c>
      <c r="L115" s="430">
        <f t="shared" si="6"/>
        <v>8</v>
      </c>
      <c r="M115" s="602">
        <v>7000</v>
      </c>
      <c r="N115" s="602">
        <f t="shared" si="5"/>
        <v>56000</v>
      </c>
      <c r="O115" s="430">
        <v>4</v>
      </c>
      <c r="P115" s="430">
        <v>4</v>
      </c>
      <c r="Q115" s="430">
        <v>0</v>
      </c>
      <c r="R115" s="430">
        <v>0</v>
      </c>
      <c r="S115" s="1483"/>
      <c r="T115" s="1471"/>
      <c r="U115" s="1485"/>
      <c r="V115" s="1485"/>
      <c r="W115" s="1485"/>
    </row>
    <row r="116" spans="1:23" s="60" customFormat="1" ht="44.25" customHeight="1">
      <c r="A116" s="1488">
        <v>103</v>
      </c>
      <c r="B116" s="860" t="s">
        <v>3501</v>
      </c>
      <c r="C116" s="1490" t="s">
        <v>3502</v>
      </c>
      <c r="D116" s="860" t="s">
        <v>254</v>
      </c>
      <c r="E116" s="1491">
        <v>1000</v>
      </c>
      <c r="F116" s="860" t="s">
        <v>199</v>
      </c>
      <c r="G116" s="430">
        <v>0</v>
      </c>
      <c r="H116" s="430">
        <v>3</v>
      </c>
      <c r="I116" s="430">
        <v>4</v>
      </c>
      <c r="J116" s="430">
        <v>4</v>
      </c>
      <c r="K116" s="430">
        <v>0</v>
      </c>
      <c r="L116" s="430">
        <v>4</v>
      </c>
      <c r="M116" s="602">
        <v>3800</v>
      </c>
      <c r="N116" s="602">
        <f t="shared" si="5"/>
        <v>15200</v>
      </c>
      <c r="O116" s="430">
        <v>4</v>
      </c>
      <c r="P116" s="430">
        <v>0</v>
      </c>
      <c r="Q116" s="430">
        <v>0</v>
      </c>
      <c r="R116" s="430">
        <v>0</v>
      </c>
      <c r="S116" s="1483"/>
      <c r="T116" s="1471"/>
      <c r="U116" s="1485"/>
      <c r="V116" s="1485"/>
      <c r="W116" s="1485"/>
    </row>
    <row r="117" spans="1:23" s="60" customFormat="1" ht="43.5" customHeight="1">
      <c r="A117" s="1488">
        <v>104</v>
      </c>
      <c r="B117" s="860" t="s">
        <v>3503</v>
      </c>
      <c r="C117" s="1490" t="s">
        <v>3504</v>
      </c>
      <c r="D117" s="860" t="s">
        <v>254</v>
      </c>
      <c r="E117" s="1491">
        <v>1000</v>
      </c>
      <c r="F117" s="860" t="s">
        <v>199</v>
      </c>
      <c r="G117" s="430">
        <v>0</v>
      </c>
      <c r="H117" s="430">
        <v>6</v>
      </c>
      <c r="I117" s="430">
        <v>8</v>
      </c>
      <c r="J117" s="430">
        <v>8</v>
      </c>
      <c r="K117" s="430">
        <v>0</v>
      </c>
      <c r="L117" s="430">
        <v>8</v>
      </c>
      <c r="M117" s="602">
        <v>7400</v>
      </c>
      <c r="N117" s="602">
        <f>L117*M117</f>
        <v>59200</v>
      </c>
      <c r="O117" s="430">
        <v>4</v>
      </c>
      <c r="P117" s="430">
        <v>4</v>
      </c>
      <c r="Q117" s="430">
        <v>0</v>
      </c>
      <c r="R117" s="430">
        <v>0</v>
      </c>
      <c r="S117" s="1483"/>
      <c r="T117" s="1471"/>
      <c r="U117" s="1485"/>
      <c r="V117" s="1485"/>
      <c r="W117" s="1485"/>
    </row>
    <row r="118" spans="1:23" s="60" customFormat="1" ht="21" customHeight="1">
      <c r="A118" s="1488">
        <v>105</v>
      </c>
      <c r="B118" s="860" t="s">
        <v>3505</v>
      </c>
      <c r="C118" s="1490" t="s">
        <v>3506</v>
      </c>
      <c r="D118" s="860" t="s">
        <v>698</v>
      </c>
      <c r="E118" s="1491">
        <v>1</v>
      </c>
      <c r="F118" s="860" t="s">
        <v>698</v>
      </c>
      <c r="G118" s="860">
        <v>0</v>
      </c>
      <c r="H118" s="860">
        <v>0</v>
      </c>
      <c r="I118" s="860">
        <v>5</v>
      </c>
      <c r="J118" s="430">
        <v>10</v>
      </c>
      <c r="K118" s="430">
        <v>0</v>
      </c>
      <c r="L118" s="430">
        <v>10</v>
      </c>
      <c r="M118" s="431">
        <v>1800</v>
      </c>
      <c r="N118" s="431">
        <f>L118*M118</f>
        <v>18000</v>
      </c>
      <c r="O118" s="430">
        <v>5</v>
      </c>
      <c r="P118" s="430">
        <v>0</v>
      </c>
      <c r="Q118" s="430">
        <v>5</v>
      </c>
      <c r="R118" s="430">
        <v>0</v>
      </c>
      <c r="S118" s="1483"/>
      <c r="T118" s="1471"/>
      <c r="U118" s="1485"/>
      <c r="V118" s="1485"/>
      <c r="W118" s="1485"/>
    </row>
    <row r="119" spans="1:23" s="60" customFormat="1" ht="21" customHeight="1">
      <c r="A119" s="1488">
        <v>106</v>
      </c>
      <c r="B119" s="860" t="s">
        <v>3507</v>
      </c>
      <c r="C119" s="1490" t="s">
        <v>3508</v>
      </c>
      <c r="D119" s="860" t="s">
        <v>254</v>
      </c>
      <c r="E119" s="1491">
        <v>100</v>
      </c>
      <c r="F119" s="860" t="s">
        <v>199</v>
      </c>
      <c r="G119" s="860">
        <v>0</v>
      </c>
      <c r="H119" s="860">
        <v>0</v>
      </c>
      <c r="I119" s="860">
        <v>0</v>
      </c>
      <c r="J119" s="430">
        <v>30</v>
      </c>
      <c r="K119" s="430">
        <v>0</v>
      </c>
      <c r="L119" s="430">
        <v>25</v>
      </c>
      <c r="M119" s="431">
        <v>2000</v>
      </c>
      <c r="N119" s="431">
        <f>L119*M119</f>
        <v>50000</v>
      </c>
      <c r="O119" s="430">
        <v>15</v>
      </c>
      <c r="P119" s="430">
        <v>10</v>
      </c>
      <c r="Q119" s="430">
        <v>0</v>
      </c>
      <c r="R119" s="430">
        <v>0</v>
      </c>
      <c r="S119" s="1483"/>
      <c r="T119" s="1471"/>
      <c r="U119" s="1485"/>
      <c r="V119" s="1485"/>
      <c r="W119" s="1485"/>
    </row>
    <row r="120" spans="1:23" s="60" customFormat="1" ht="21" customHeight="1">
      <c r="A120" s="1488">
        <v>107</v>
      </c>
      <c r="B120" s="860" t="s">
        <v>3509</v>
      </c>
      <c r="C120" s="1490" t="s">
        <v>3510</v>
      </c>
      <c r="D120" s="860" t="s">
        <v>254</v>
      </c>
      <c r="E120" s="1491">
        <v>1000</v>
      </c>
      <c r="F120" s="860" t="s">
        <v>199</v>
      </c>
      <c r="G120" s="860">
        <v>0</v>
      </c>
      <c r="H120" s="860">
        <v>0</v>
      </c>
      <c r="I120" s="860">
        <v>0</v>
      </c>
      <c r="J120" s="430">
        <v>10</v>
      </c>
      <c r="K120" s="430">
        <v>0</v>
      </c>
      <c r="L120" s="430">
        <v>6</v>
      </c>
      <c r="M120" s="431">
        <v>20000</v>
      </c>
      <c r="N120" s="431">
        <f>L120*M120</f>
        <v>120000</v>
      </c>
      <c r="O120" s="430">
        <v>6</v>
      </c>
      <c r="P120" s="430">
        <v>0</v>
      </c>
      <c r="Q120" s="430">
        <v>0</v>
      </c>
      <c r="R120" s="430">
        <v>0</v>
      </c>
      <c r="S120" s="1483"/>
      <c r="T120" s="1471"/>
      <c r="U120" s="1485"/>
      <c r="V120" s="1485"/>
      <c r="W120" s="1485"/>
    </row>
    <row r="121" spans="1:23" ht="21" customHeight="1">
      <c r="A121" s="1402"/>
      <c r="B121" s="47"/>
      <c r="C121" s="47"/>
      <c r="D121" s="44"/>
      <c r="E121" s="44"/>
      <c r="F121" s="44"/>
      <c r="G121" s="47"/>
      <c r="H121" s="47"/>
      <c r="I121" s="44"/>
      <c r="J121" s="47"/>
      <c r="K121" s="47"/>
      <c r="L121" s="47"/>
      <c r="M121" s="603"/>
      <c r="N121" s="603">
        <f>SUM(N86:N120)</f>
        <v>2999600</v>
      </c>
      <c r="O121" s="603"/>
      <c r="P121" s="603"/>
      <c r="Q121" s="603"/>
      <c r="R121" s="603"/>
      <c r="S121" s="1293"/>
      <c r="T121" s="599"/>
    </row>
    <row r="122" spans="1:23" ht="21" customHeight="1">
      <c r="A122" s="44"/>
      <c r="B122" s="47"/>
      <c r="C122" s="47"/>
      <c r="D122" s="44"/>
      <c r="E122" s="44"/>
      <c r="F122" s="44"/>
      <c r="G122" s="47"/>
      <c r="H122" s="47"/>
      <c r="I122" s="44"/>
      <c r="J122" s="47"/>
      <c r="K122" s="47"/>
      <c r="L122" s="47"/>
      <c r="M122" s="1497" t="s">
        <v>4571</v>
      </c>
      <c r="N122" s="1296"/>
      <c r="O122" s="47"/>
      <c r="P122" s="1498"/>
      <c r="Q122" s="1498"/>
      <c r="R122" s="1498"/>
      <c r="S122" s="854"/>
      <c r="T122" s="432"/>
    </row>
    <row r="123" spans="1:23" ht="21" customHeight="1">
      <c r="N123" s="1294"/>
      <c r="P123" s="83"/>
      <c r="Q123" s="83"/>
      <c r="R123" s="83"/>
    </row>
    <row r="124" spans="1:23" ht="21" customHeight="1">
      <c r="N124" s="83"/>
      <c r="P124" s="83"/>
      <c r="Q124" s="83"/>
      <c r="R124" s="83"/>
    </row>
    <row r="125" spans="1:23" ht="21" customHeight="1">
      <c r="N125" s="83"/>
      <c r="P125" s="83"/>
      <c r="Q125" s="83"/>
      <c r="R125" s="83"/>
    </row>
    <row r="126" spans="1:23" ht="21" customHeight="1">
      <c r="P126" s="83"/>
      <c r="Q126" s="83"/>
      <c r="R126" s="83"/>
    </row>
    <row r="127" spans="1:23" ht="21" customHeight="1">
      <c r="P127" s="83"/>
      <c r="Q127" s="83"/>
      <c r="R127" s="83"/>
    </row>
    <row r="128" spans="1:23" ht="21" customHeight="1">
      <c r="P128" s="83"/>
      <c r="Q128" s="83"/>
      <c r="R128" s="83"/>
    </row>
    <row r="129" spans="1:23" s="1499" customFormat="1" ht="21" customHeight="1">
      <c r="A129" s="1500"/>
      <c r="D129" s="215"/>
      <c r="E129" s="215"/>
      <c r="F129" s="215"/>
      <c r="G129" s="57"/>
      <c r="H129" s="57"/>
      <c r="I129" s="215"/>
      <c r="J129" s="57"/>
      <c r="K129" s="57"/>
      <c r="L129" s="57"/>
      <c r="M129" s="57"/>
      <c r="N129" s="57"/>
      <c r="O129" s="57"/>
      <c r="P129" s="83"/>
      <c r="Q129" s="83"/>
      <c r="R129" s="83"/>
      <c r="T129" s="60"/>
      <c r="U129" s="872"/>
      <c r="V129" s="872"/>
      <c r="W129" s="872"/>
    </row>
    <row r="130" spans="1:23" s="1499" customFormat="1" ht="21" customHeight="1">
      <c r="A130" s="1500"/>
      <c r="D130" s="215"/>
      <c r="E130" s="215"/>
      <c r="F130" s="215"/>
      <c r="G130" s="57"/>
      <c r="H130" s="57"/>
      <c r="I130" s="215"/>
      <c r="J130" s="57"/>
      <c r="K130" s="57"/>
      <c r="L130" s="57"/>
      <c r="M130" s="57"/>
      <c r="N130" s="57"/>
      <c r="O130" s="57"/>
      <c r="P130" s="83"/>
      <c r="Q130" s="83"/>
      <c r="R130" s="83"/>
      <c r="T130" s="60"/>
      <c r="U130" s="872"/>
      <c r="V130" s="872"/>
      <c r="W130" s="872"/>
    </row>
    <row r="131" spans="1:23" s="1499" customFormat="1" ht="21" customHeight="1">
      <c r="A131" s="1500"/>
      <c r="D131" s="215"/>
      <c r="E131" s="215"/>
      <c r="F131" s="215"/>
      <c r="G131" s="57"/>
      <c r="H131" s="57"/>
      <c r="I131" s="215"/>
      <c r="J131" s="57"/>
      <c r="K131" s="57"/>
      <c r="L131" s="57"/>
      <c r="M131" s="57"/>
      <c r="N131" s="57"/>
      <c r="O131" s="57"/>
      <c r="P131" s="83"/>
      <c r="Q131" s="83"/>
      <c r="R131" s="83"/>
      <c r="T131" s="60"/>
      <c r="U131" s="872"/>
      <c r="V131" s="872"/>
      <c r="W131" s="872"/>
    </row>
    <row r="132" spans="1:23" s="1499" customFormat="1" ht="21" customHeight="1">
      <c r="A132" s="1500"/>
      <c r="D132" s="215"/>
      <c r="E132" s="215"/>
      <c r="F132" s="215"/>
      <c r="G132" s="57"/>
      <c r="H132" s="57"/>
      <c r="I132" s="215"/>
      <c r="J132" s="57"/>
      <c r="K132" s="57"/>
      <c r="L132" s="57"/>
      <c r="M132" s="57"/>
      <c r="N132" s="57"/>
      <c r="O132" s="57"/>
      <c r="P132" s="83"/>
      <c r="Q132" s="83"/>
      <c r="R132" s="83"/>
      <c r="T132" s="60"/>
      <c r="U132" s="872"/>
      <c r="V132" s="872"/>
      <c r="W132" s="872"/>
    </row>
    <row r="133" spans="1:23" s="1499" customFormat="1" ht="21" customHeight="1">
      <c r="A133" s="1500"/>
      <c r="D133" s="215"/>
      <c r="E133" s="215"/>
      <c r="F133" s="215"/>
      <c r="G133" s="57"/>
      <c r="H133" s="57"/>
      <c r="I133" s="215"/>
      <c r="J133" s="57"/>
      <c r="K133" s="57"/>
      <c r="L133" s="57"/>
      <c r="M133" s="57"/>
      <c r="N133" s="57"/>
      <c r="O133" s="57"/>
      <c r="P133" s="83"/>
      <c r="Q133" s="83"/>
      <c r="R133" s="83"/>
      <c r="T133" s="60"/>
      <c r="U133" s="872"/>
      <c r="V133" s="872"/>
      <c r="W133" s="872"/>
    </row>
    <row r="134" spans="1:23" s="1499" customFormat="1" ht="21" customHeight="1">
      <c r="A134" s="1500"/>
      <c r="D134" s="215"/>
      <c r="E134" s="215"/>
      <c r="F134" s="215"/>
      <c r="G134" s="57"/>
      <c r="H134" s="57"/>
      <c r="I134" s="215"/>
      <c r="J134" s="57"/>
      <c r="K134" s="57"/>
      <c r="L134" s="57"/>
      <c r="M134" s="57"/>
      <c r="N134" s="57"/>
      <c r="O134" s="57"/>
      <c r="P134" s="83"/>
      <c r="Q134" s="83"/>
      <c r="R134" s="83"/>
      <c r="T134" s="60"/>
      <c r="U134" s="872"/>
      <c r="V134" s="872"/>
      <c r="W134" s="872"/>
    </row>
    <row r="135" spans="1:23" s="1499" customFormat="1" ht="21" customHeight="1">
      <c r="A135" s="1500"/>
      <c r="D135" s="215"/>
      <c r="E135" s="215"/>
      <c r="F135" s="215"/>
      <c r="G135" s="57"/>
      <c r="H135" s="57"/>
      <c r="I135" s="215"/>
      <c r="J135" s="57"/>
      <c r="K135" s="57"/>
      <c r="L135" s="57"/>
      <c r="M135" s="57"/>
      <c r="N135" s="57"/>
      <c r="O135" s="57"/>
      <c r="P135" s="83"/>
      <c r="Q135" s="83"/>
      <c r="R135" s="83"/>
      <c r="T135" s="60"/>
      <c r="U135" s="872"/>
      <c r="V135" s="872"/>
      <c r="W135" s="872"/>
    </row>
    <row r="136" spans="1:23" s="1499" customFormat="1" ht="21" customHeight="1">
      <c r="A136" s="1500"/>
      <c r="D136" s="215"/>
      <c r="E136" s="215"/>
      <c r="F136" s="215"/>
      <c r="G136" s="57"/>
      <c r="H136" s="57"/>
      <c r="I136" s="215"/>
      <c r="J136" s="57"/>
      <c r="K136" s="57"/>
      <c r="L136" s="57"/>
      <c r="M136" s="57"/>
      <c r="N136" s="57"/>
      <c r="O136" s="57"/>
      <c r="P136" s="83"/>
      <c r="Q136" s="83"/>
      <c r="R136" s="83"/>
      <c r="T136" s="60"/>
      <c r="U136" s="872"/>
      <c r="V136" s="872"/>
      <c r="W136" s="872"/>
    </row>
  </sheetData>
  <mergeCells count="10"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19685039370078741" right="0.19685039370078741" top="0.55000000000000004" bottom="0.28999999999999998" header="0.32" footer="0.24"/>
  <pageSetup paperSize="9" scale="75" firstPageNumber="84" orientation="landscape" useFirstPageNumber="1" r:id="rId1"/>
  <headerFooter>
    <oddHeader>&amp;R&amp;P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D22"/>
  <sheetViews>
    <sheetView topLeftCell="A7" workbookViewId="0">
      <selection activeCell="D17" sqref="D17"/>
    </sheetView>
  </sheetViews>
  <sheetFormatPr defaultRowHeight="24"/>
  <cols>
    <col min="1" max="1" width="29.5" style="611" customWidth="1"/>
    <col min="2" max="2" width="30.25" style="611" customWidth="1"/>
    <col min="3" max="3" width="29.375" style="622" customWidth="1"/>
    <col min="4" max="4" width="34.625" style="622" customWidth="1"/>
    <col min="5" max="16384" width="9" style="611"/>
  </cols>
  <sheetData>
    <row r="1" spans="1:4">
      <c r="A1" s="1501" t="s">
        <v>3938</v>
      </c>
      <c r="B1" s="1501"/>
      <c r="C1" s="1501"/>
      <c r="D1" s="1501"/>
    </row>
    <row r="2" spans="1:4">
      <c r="A2" s="1501" t="s">
        <v>3974</v>
      </c>
      <c r="B2" s="1501"/>
      <c r="C2" s="1501"/>
      <c r="D2" s="1501"/>
    </row>
    <row r="3" spans="1:4">
      <c r="A3" s="1501" t="s">
        <v>989</v>
      </c>
      <c r="B3" s="1501"/>
      <c r="C3" s="1501"/>
      <c r="D3" s="1501"/>
    </row>
    <row r="4" spans="1:4">
      <c r="A4" s="589"/>
      <c r="B4" s="595"/>
      <c r="C4" s="595"/>
      <c r="D4" s="595"/>
    </row>
    <row r="5" spans="1:4">
      <c r="A5" s="1502" t="s">
        <v>20</v>
      </c>
      <c r="B5" s="1502" t="s">
        <v>3970</v>
      </c>
      <c r="C5" s="1504" t="s">
        <v>3914</v>
      </c>
      <c r="D5" s="1505"/>
    </row>
    <row r="6" spans="1:4">
      <c r="A6" s="1503"/>
      <c r="B6" s="1503"/>
      <c r="C6" s="616" t="s">
        <v>3915</v>
      </c>
      <c r="D6" s="628" t="s">
        <v>3916</v>
      </c>
    </row>
    <row r="7" spans="1:4">
      <c r="A7" s="592" t="s">
        <v>3917</v>
      </c>
      <c r="B7" s="605" t="s">
        <v>3918</v>
      </c>
      <c r="C7" s="605">
        <v>53</v>
      </c>
      <c r="D7" s="648">
        <v>11642000</v>
      </c>
    </row>
    <row r="8" spans="1:4">
      <c r="A8" s="590"/>
      <c r="B8" s="605" t="s">
        <v>3919</v>
      </c>
      <c r="C8" s="605"/>
      <c r="D8" s="649"/>
    </row>
    <row r="9" spans="1:4">
      <c r="A9" s="592" t="s">
        <v>3920</v>
      </c>
      <c r="B9" s="605" t="s">
        <v>3918</v>
      </c>
      <c r="C9" s="605">
        <v>25</v>
      </c>
      <c r="D9" s="649">
        <v>7191700</v>
      </c>
    </row>
    <row r="10" spans="1:4">
      <c r="A10" s="590"/>
      <c r="B10" s="605" t="s">
        <v>3919</v>
      </c>
      <c r="C10" s="605"/>
      <c r="D10" s="649"/>
    </row>
    <row r="11" spans="1:4">
      <c r="A11" s="593" t="s">
        <v>3921</v>
      </c>
      <c r="B11" s="605" t="s">
        <v>3918</v>
      </c>
      <c r="C11" s="605">
        <v>34</v>
      </c>
      <c r="D11" s="649">
        <v>7995100</v>
      </c>
    </row>
    <row r="12" spans="1:4">
      <c r="A12" s="594"/>
      <c r="B12" s="605" t="s">
        <v>3919</v>
      </c>
      <c r="C12" s="605"/>
      <c r="D12" s="649"/>
    </row>
    <row r="13" spans="1:4">
      <c r="A13" s="593" t="s">
        <v>3922</v>
      </c>
      <c r="B13" s="605" t="s">
        <v>3918</v>
      </c>
      <c r="C13" s="605">
        <v>26</v>
      </c>
      <c r="D13" s="649">
        <v>6485200</v>
      </c>
    </row>
    <row r="14" spans="1:4">
      <c r="A14" s="590"/>
      <c r="B14" s="605" t="s">
        <v>3919</v>
      </c>
      <c r="C14" s="605"/>
      <c r="D14" s="647"/>
    </row>
    <row r="15" spans="1:4">
      <c r="A15" s="1502" t="s">
        <v>790</v>
      </c>
      <c r="B15" s="628" t="s">
        <v>3918</v>
      </c>
      <c r="C15" s="627">
        <f>SUM(C7:C14)</f>
        <v>138</v>
      </c>
      <c r="D15" s="650">
        <f>SUM(D7:D14)</f>
        <v>33314000</v>
      </c>
    </row>
    <row r="16" spans="1:4">
      <c r="A16" s="1503"/>
      <c r="B16" s="628" t="s">
        <v>3919</v>
      </c>
      <c r="C16" s="628"/>
      <c r="D16" s="628"/>
    </row>
    <row r="17" spans="1:4">
      <c r="B17" s="620" t="s">
        <v>3939</v>
      </c>
      <c r="C17" s="620"/>
      <c r="D17" s="650">
        <v>33314000</v>
      </c>
    </row>
    <row r="20" spans="1:4">
      <c r="A20" s="622" t="s">
        <v>3972</v>
      </c>
      <c r="B20" s="622" t="s">
        <v>3973</v>
      </c>
      <c r="C20" s="622" t="s">
        <v>3942</v>
      </c>
      <c r="D20" s="622" t="s">
        <v>3943</v>
      </c>
    </row>
    <row r="21" spans="1:4">
      <c r="A21" s="622" t="s">
        <v>3951</v>
      </c>
      <c r="B21" s="622" t="s">
        <v>3951</v>
      </c>
      <c r="C21" s="622" t="s">
        <v>3945</v>
      </c>
      <c r="D21" s="622" t="s">
        <v>3946</v>
      </c>
    </row>
    <row r="22" spans="1:4">
      <c r="A22" s="622" t="s">
        <v>3952</v>
      </c>
      <c r="B22" s="622" t="s">
        <v>3947</v>
      </c>
      <c r="C22" s="622" t="s">
        <v>3948</v>
      </c>
      <c r="D22" s="622" t="s">
        <v>3949</v>
      </c>
    </row>
  </sheetData>
  <mergeCells count="7">
    <mergeCell ref="A15:A16"/>
    <mergeCell ref="A1:D1"/>
    <mergeCell ref="A2:D2"/>
    <mergeCell ref="A3:D3"/>
    <mergeCell ref="C5:D5"/>
    <mergeCell ref="A5:A6"/>
    <mergeCell ref="B5:B6"/>
  </mergeCells>
  <pageMargins left="0.81" right="0.7" top="0.52" bottom="0.56999999999999995" header="0.3" footer="0.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/>
  </sheetPr>
  <dimension ref="A1:T75"/>
  <sheetViews>
    <sheetView zoomScale="80" zoomScaleNormal="80" workbookViewId="0">
      <pane ySplit="6" topLeftCell="A61" activePane="bottomLeft" state="frozen"/>
      <selection pane="bottomLeft" activeCell="N72" sqref="N72"/>
    </sheetView>
  </sheetViews>
  <sheetFormatPr defaultRowHeight="25.5" customHeight="1"/>
  <cols>
    <col min="1" max="1" width="5.5" style="1100" customWidth="1"/>
    <col min="2" max="2" width="8" style="450" customWidth="1"/>
    <col min="3" max="3" width="64.625" style="450" customWidth="1"/>
    <col min="4" max="4" width="5.625" style="450" customWidth="1"/>
    <col min="5" max="5" width="6" style="450" customWidth="1"/>
    <col min="6" max="6" width="5.625" style="450" customWidth="1"/>
    <col min="7" max="8" width="6.25" style="450" customWidth="1"/>
    <col min="9" max="9" width="6.25" style="458" customWidth="1"/>
    <col min="10" max="10" width="7.625" style="450" customWidth="1"/>
    <col min="11" max="11" width="7.5" style="450" customWidth="1"/>
    <col min="12" max="12" width="7.625" style="450" customWidth="1"/>
    <col min="13" max="13" width="9" style="450" customWidth="1"/>
    <col min="14" max="14" width="13.5" style="450" customWidth="1"/>
    <col min="15" max="16" width="8.25" style="450" customWidth="1"/>
    <col min="17" max="17" width="7.625" style="450" customWidth="1"/>
    <col min="18" max="18" width="8.25" style="450" customWidth="1"/>
    <col min="19" max="19" width="6.75" style="450" customWidth="1"/>
    <col min="20" max="20" width="8.5" style="450" customWidth="1"/>
    <col min="21" max="16384" width="9" style="450"/>
  </cols>
  <sheetData>
    <row r="1" spans="1:20" ht="25.5" customHeight="1">
      <c r="A1" s="1525" t="s">
        <v>988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1525"/>
      <c r="Q1" s="1525"/>
      <c r="R1" s="1525"/>
      <c r="S1" s="1525"/>
      <c r="T1" s="1525"/>
    </row>
    <row r="2" spans="1:20" ht="25.5" customHeight="1">
      <c r="A2" s="1525" t="s">
        <v>4562</v>
      </c>
      <c r="B2" s="1525"/>
      <c r="C2" s="1525"/>
      <c r="D2" s="1525"/>
      <c r="E2" s="1525"/>
      <c r="F2" s="1525"/>
      <c r="G2" s="1525"/>
      <c r="H2" s="1525"/>
      <c r="I2" s="1525"/>
      <c r="J2" s="1525"/>
      <c r="K2" s="1525"/>
      <c r="L2" s="1525"/>
      <c r="M2" s="1525"/>
      <c r="N2" s="1525"/>
      <c r="O2" s="1525"/>
      <c r="P2" s="1525"/>
      <c r="Q2" s="1525"/>
      <c r="R2" s="1525"/>
      <c r="S2" s="1525"/>
      <c r="T2" s="1525"/>
    </row>
    <row r="3" spans="1:20" ht="25.5" customHeight="1">
      <c r="A3" s="1526" t="s">
        <v>989</v>
      </c>
      <c r="B3" s="1526"/>
      <c r="C3" s="1526"/>
      <c r="D3" s="1526"/>
      <c r="E3" s="1526"/>
      <c r="F3" s="1526"/>
      <c r="G3" s="1526"/>
      <c r="H3" s="1526"/>
      <c r="I3" s="1526"/>
      <c r="J3" s="1526"/>
      <c r="K3" s="1526"/>
      <c r="L3" s="1526"/>
      <c r="M3" s="1526"/>
      <c r="N3" s="1526"/>
      <c r="O3" s="1526"/>
      <c r="P3" s="1526"/>
      <c r="Q3" s="1526"/>
      <c r="R3" s="1526"/>
      <c r="S3" s="1526"/>
      <c r="T3" s="1526"/>
    </row>
    <row r="4" spans="1:20" ht="25.5" customHeight="1">
      <c r="A4" s="1584" t="s">
        <v>0</v>
      </c>
      <c r="B4" s="473"/>
      <c r="C4" s="1530" t="s">
        <v>1</v>
      </c>
      <c r="D4" s="1533" t="s">
        <v>2</v>
      </c>
      <c r="E4" s="1533" t="s">
        <v>3</v>
      </c>
      <c r="F4" s="1527" t="s">
        <v>4</v>
      </c>
      <c r="G4" s="1534" t="s">
        <v>5</v>
      </c>
      <c r="H4" s="1534"/>
      <c r="I4" s="1535"/>
      <c r="J4" s="1331" t="s">
        <v>6</v>
      </c>
      <c r="K4" s="1331" t="s">
        <v>7</v>
      </c>
      <c r="L4" s="1332" t="s">
        <v>6</v>
      </c>
      <c r="M4" s="1331" t="s">
        <v>8</v>
      </c>
      <c r="N4" s="475" t="s">
        <v>9</v>
      </c>
      <c r="O4" s="586" t="s">
        <v>10</v>
      </c>
      <c r="P4" s="586" t="s">
        <v>11</v>
      </c>
      <c r="Q4" s="586" t="s">
        <v>12</v>
      </c>
      <c r="R4" s="586" t="s">
        <v>13</v>
      </c>
      <c r="S4" s="1536" t="s">
        <v>990</v>
      </c>
      <c r="T4" s="1536"/>
    </row>
    <row r="5" spans="1:20" ht="25.5" customHeight="1">
      <c r="A5" s="1585"/>
      <c r="B5" s="476" t="s">
        <v>15</v>
      </c>
      <c r="C5" s="1531"/>
      <c r="D5" s="1533"/>
      <c r="E5" s="1533"/>
      <c r="F5" s="1528"/>
      <c r="G5" s="477" t="s">
        <v>16</v>
      </c>
      <c r="H5" s="476" t="s">
        <v>17</v>
      </c>
      <c r="I5" s="1331" t="s">
        <v>981</v>
      </c>
      <c r="J5" s="478" t="s">
        <v>18</v>
      </c>
      <c r="K5" s="477" t="s">
        <v>19</v>
      </c>
      <c r="L5" s="461" t="s">
        <v>20</v>
      </c>
      <c r="M5" s="477" t="s">
        <v>21</v>
      </c>
      <c r="N5" s="479" t="s">
        <v>983</v>
      </c>
      <c r="O5" s="453" t="s">
        <v>991</v>
      </c>
      <c r="P5" s="453" t="s">
        <v>992</v>
      </c>
      <c r="Q5" s="453" t="s">
        <v>993</v>
      </c>
      <c r="R5" s="453" t="s">
        <v>994</v>
      </c>
      <c r="S5" s="453" t="s">
        <v>26</v>
      </c>
      <c r="T5" s="453" t="s">
        <v>995</v>
      </c>
    </row>
    <row r="6" spans="1:20" ht="25.5" customHeight="1">
      <c r="A6" s="1586"/>
      <c r="B6" s="480"/>
      <c r="C6" s="1532"/>
      <c r="D6" s="1533"/>
      <c r="E6" s="1533"/>
      <c r="F6" s="1529"/>
      <c r="G6" s="481"/>
      <c r="H6" s="480"/>
      <c r="I6" s="472"/>
      <c r="J6" s="482" t="s">
        <v>982</v>
      </c>
      <c r="K6" s="483" t="s">
        <v>28</v>
      </c>
      <c r="L6" s="463" t="s">
        <v>982</v>
      </c>
      <c r="M6" s="487" t="s">
        <v>30</v>
      </c>
      <c r="N6" s="484" t="s">
        <v>30</v>
      </c>
      <c r="O6" s="455"/>
      <c r="P6" s="455"/>
      <c r="Q6" s="455"/>
      <c r="R6" s="455"/>
      <c r="S6" s="485"/>
      <c r="T6" s="485"/>
    </row>
    <row r="7" spans="1:20" ht="25.5" customHeight="1">
      <c r="A7" s="1096"/>
      <c r="B7" s="642"/>
      <c r="C7" s="35" t="s">
        <v>3970</v>
      </c>
      <c r="D7" s="529"/>
      <c r="E7" s="529"/>
      <c r="F7" s="529"/>
      <c r="G7" s="528"/>
      <c r="H7" s="642"/>
      <c r="I7" s="530"/>
      <c r="J7" s="643"/>
      <c r="K7" s="531"/>
      <c r="L7" s="532"/>
      <c r="M7" s="531"/>
      <c r="N7" s="644"/>
      <c r="O7" s="448"/>
      <c r="P7" s="448"/>
      <c r="Q7" s="448"/>
      <c r="R7" s="448"/>
      <c r="S7" s="449"/>
      <c r="T7" s="449"/>
    </row>
    <row r="8" spans="1:20" ht="25.5" customHeight="1">
      <c r="A8" s="788">
        <v>1</v>
      </c>
      <c r="B8" s="489"/>
      <c r="C8" s="489" t="s">
        <v>3292</v>
      </c>
      <c r="D8" s="490" t="s">
        <v>34</v>
      </c>
      <c r="E8" s="488">
        <v>100</v>
      </c>
      <c r="F8" s="490" t="s">
        <v>199</v>
      </c>
      <c r="G8" s="506">
        <v>3</v>
      </c>
      <c r="H8" s="506">
        <v>15</v>
      </c>
      <c r="I8" s="491">
        <v>22</v>
      </c>
      <c r="J8" s="488">
        <v>25</v>
      </c>
      <c r="K8" s="488">
        <v>7</v>
      </c>
      <c r="L8" s="488">
        <v>25</v>
      </c>
      <c r="M8" s="521">
        <v>300</v>
      </c>
      <c r="N8" s="509">
        <f>M8*L8</f>
        <v>7500</v>
      </c>
      <c r="O8" s="488">
        <v>5</v>
      </c>
      <c r="P8" s="488">
        <v>5</v>
      </c>
      <c r="Q8" s="488">
        <v>7</v>
      </c>
      <c r="R8" s="488">
        <v>8</v>
      </c>
      <c r="S8" s="490"/>
      <c r="T8" s="490"/>
    </row>
    <row r="9" spans="1:20" ht="25.5" customHeight="1">
      <c r="A9" s="788">
        <v>2</v>
      </c>
      <c r="B9" s="489"/>
      <c r="C9" s="489" t="s">
        <v>3293</v>
      </c>
      <c r="D9" s="490" t="s">
        <v>34</v>
      </c>
      <c r="E9" s="488">
        <v>100</v>
      </c>
      <c r="F9" s="490" t="s">
        <v>199</v>
      </c>
      <c r="G9" s="506">
        <v>1</v>
      </c>
      <c r="H9" s="506">
        <v>5</v>
      </c>
      <c r="I9" s="491">
        <v>6</v>
      </c>
      <c r="J9" s="488">
        <v>7</v>
      </c>
      <c r="K9" s="488">
        <v>2</v>
      </c>
      <c r="L9" s="488">
        <v>10</v>
      </c>
      <c r="M9" s="521">
        <v>300</v>
      </c>
      <c r="N9" s="509">
        <f t="shared" ref="N9:N72" si="0">M9*L9</f>
        <v>3000</v>
      </c>
      <c r="O9" s="488">
        <v>2</v>
      </c>
      <c r="P9" s="488">
        <v>3</v>
      </c>
      <c r="Q9" s="488">
        <v>2</v>
      </c>
      <c r="R9" s="488">
        <v>3</v>
      </c>
      <c r="S9" s="490"/>
      <c r="T9" s="490"/>
    </row>
    <row r="10" spans="1:20" ht="25.5" customHeight="1">
      <c r="A10" s="788">
        <v>3</v>
      </c>
      <c r="B10" s="489"/>
      <c r="C10" s="489" t="s">
        <v>3294</v>
      </c>
      <c r="D10" s="490" t="s">
        <v>34</v>
      </c>
      <c r="E10" s="488">
        <v>100</v>
      </c>
      <c r="F10" s="490" t="s">
        <v>199</v>
      </c>
      <c r="G10" s="506">
        <v>1</v>
      </c>
      <c r="H10" s="506">
        <v>1</v>
      </c>
      <c r="I10" s="491">
        <v>1</v>
      </c>
      <c r="J10" s="488">
        <v>1</v>
      </c>
      <c r="K10" s="488">
        <v>0</v>
      </c>
      <c r="L10" s="488">
        <v>1</v>
      </c>
      <c r="M10" s="521">
        <v>200</v>
      </c>
      <c r="N10" s="509">
        <f t="shared" si="0"/>
        <v>200</v>
      </c>
      <c r="O10" s="488">
        <v>1</v>
      </c>
      <c r="P10" s="488">
        <v>0</v>
      </c>
      <c r="Q10" s="488">
        <v>0</v>
      </c>
      <c r="R10" s="488">
        <v>0</v>
      </c>
      <c r="S10" s="490"/>
      <c r="T10" s="490"/>
    </row>
    <row r="11" spans="1:20" ht="25.5" customHeight="1">
      <c r="A11" s="788">
        <v>4</v>
      </c>
      <c r="B11" s="489"/>
      <c r="C11" s="489" t="s">
        <v>3295</v>
      </c>
      <c r="D11" s="490" t="s">
        <v>34</v>
      </c>
      <c r="E11" s="488">
        <v>1</v>
      </c>
      <c r="F11" s="490" t="s">
        <v>199</v>
      </c>
      <c r="G11" s="506">
        <v>1</v>
      </c>
      <c r="H11" s="506">
        <v>15</v>
      </c>
      <c r="I11" s="491">
        <v>8</v>
      </c>
      <c r="J11" s="488">
        <v>10</v>
      </c>
      <c r="K11" s="488">
        <v>90</v>
      </c>
      <c r="L11" s="488">
        <v>0</v>
      </c>
      <c r="M11" s="521">
        <v>0</v>
      </c>
      <c r="N11" s="509">
        <f t="shared" si="0"/>
        <v>0</v>
      </c>
      <c r="O11" s="488"/>
      <c r="P11" s="488"/>
      <c r="Q11" s="488"/>
      <c r="R11" s="488"/>
      <c r="S11" s="490"/>
      <c r="T11" s="490"/>
    </row>
    <row r="12" spans="1:20" ht="25.5" customHeight="1">
      <c r="A12" s="788">
        <v>5</v>
      </c>
      <c r="B12" s="489"/>
      <c r="C12" s="489" t="s">
        <v>3296</v>
      </c>
      <c r="D12" s="490" t="s">
        <v>227</v>
      </c>
      <c r="E12" s="488">
        <v>25</v>
      </c>
      <c r="F12" s="490" t="s">
        <v>199</v>
      </c>
      <c r="G12" s="506">
        <v>70</v>
      </c>
      <c r="H12" s="506">
        <v>800</v>
      </c>
      <c r="I12" s="491">
        <v>1200</v>
      </c>
      <c r="J12" s="488">
        <v>1200</v>
      </c>
      <c r="K12" s="488">
        <v>400</v>
      </c>
      <c r="L12" s="488">
        <v>1200</v>
      </c>
      <c r="M12" s="521">
        <v>300</v>
      </c>
      <c r="N12" s="509">
        <f t="shared" si="0"/>
        <v>360000</v>
      </c>
      <c r="O12" s="488">
        <v>300</v>
      </c>
      <c r="P12" s="488">
        <v>300</v>
      </c>
      <c r="Q12" s="488">
        <v>300</v>
      </c>
      <c r="R12" s="488">
        <v>300</v>
      </c>
      <c r="S12" s="490"/>
      <c r="T12" s="490"/>
    </row>
    <row r="13" spans="1:20" ht="25.5" customHeight="1">
      <c r="A13" s="788">
        <v>6</v>
      </c>
      <c r="B13" s="489"/>
      <c r="C13" s="489" t="s">
        <v>3297</v>
      </c>
      <c r="D13" s="490" t="s">
        <v>227</v>
      </c>
      <c r="E13" s="488">
        <v>25</v>
      </c>
      <c r="F13" s="490" t="s">
        <v>199</v>
      </c>
      <c r="G13" s="506">
        <v>50</v>
      </c>
      <c r="H13" s="506">
        <v>600</v>
      </c>
      <c r="I13" s="491">
        <v>900</v>
      </c>
      <c r="J13" s="488">
        <v>1000</v>
      </c>
      <c r="K13" s="488">
        <v>150</v>
      </c>
      <c r="L13" s="488">
        <v>1000</v>
      </c>
      <c r="M13" s="521">
        <v>150</v>
      </c>
      <c r="N13" s="509">
        <f t="shared" si="0"/>
        <v>150000</v>
      </c>
      <c r="O13" s="488">
        <v>200</v>
      </c>
      <c r="P13" s="488">
        <v>300</v>
      </c>
      <c r="Q13" s="488">
        <v>200</v>
      </c>
      <c r="R13" s="488">
        <v>300</v>
      </c>
      <c r="S13" s="490"/>
      <c r="T13" s="490"/>
    </row>
    <row r="14" spans="1:20" ht="25.5" customHeight="1">
      <c r="A14" s="788">
        <v>7</v>
      </c>
      <c r="B14" s="489"/>
      <c r="C14" s="490" t="s">
        <v>3298</v>
      </c>
      <c r="D14" s="490" t="s">
        <v>34</v>
      </c>
      <c r="E14" s="488">
        <v>1</v>
      </c>
      <c r="F14" s="490" t="s">
        <v>199</v>
      </c>
      <c r="G14" s="506">
        <v>0</v>
      </c>
      <c r="H14" s="506">
        <v>1</v>
      </c>
      <c r="I14" s="491">
        <v>2</v>
      </c>
      <c r="J14" s="488">
        <v>2</v>
      </c>
      <c r="K14" s="488">
        <v>1</v>
      </c>
      <c r="L14" s="488">
        <v>2</v>
      </c>
      <c r="M14" s="521">
        <v>9000</v>
      </c>
      <c r="N14" s="509">
        <f t="shared" si="0"/>
        <v>18000</v>
      </c>
      <c r="O14" s="488">
        <v>2</v>
      </c>
      <c r="P14" s="488">
        <v>0</v>
      </c>
      <c r="Q14" s="488">
        <v>0</v>
      </c>
      <c r="R14" s="488">
        <v>0</v>
      </c>
      <c r="S14" s="490"/>
      <c r="T14" s="490"/>
    </row>
    <row r="15" spans="1:20" s="57" customFormat="1" ht="25.5" customHeight="1">
      <c r="A15" s="1357">
        <v>8</v>
      </c>
      <c r="B15" s="1358"/>
      <c r="C15" s="1358" t="s">
        <v>3299</v>
      </c>
      <c r="D15" s="1358" t="s">
        <v>34</v>
      </c>
      <c r="E15" s="1359">
        <v>1</v>
      </c>
      <c r="F15" s="1358" t="s">
        <v>43</v>
      </c>
      <c r="G15" s="1360">
        <v>0</v>
      </c>
      <c r="H15" s="1360">
        <v>22</v>
      </c>
      <c r="I15" s="1361">
        <v>40</v>
      </c>
      <c r="J15" s="1359">
        <v>40</v>
      </c>
      <c r="K15" s="1359">
        <v>0</v>
      </c>
      <c r="L15" s="1359">
        <v>40</v>
      </c>
      <c r="M15" s="1362">
        <v>68000</v>
      </c>
      <c r="N15" s="1363">
        <f t="shared" si="0"/>
        <v>2720000</v>
      </c>
      <c r="O15" s="1359">
        <v>10</v>
      </c>
      <c r="P15" s="1359">
        <v>10</v>
      </c>
      <c r="Q15" s="1359">
        <v>10</v>
      </c>
      <c r="R15" s="1359">
        <v>10</v>
      </c>
      <c r="S15" s="1358"/>
      <c r="T15" s="1358"/>
    </row>
    <row r="16" spans="1:20" ht="25.5" customHeight="1">
      <c r="A16" s="788">
        <v>9</v>
      </c>
      <c r="B16" s="489"/>
      <c r="C16" s="490" t="s">
        <v>3300</v>
      </c>
      <c r="D16" s="490" t="s">
        <v>34</v>
      </c>
      <c r="E16" s="488">
        <v>1</v>
      </c>
      <c r="F16" s="490" t="s">
        <v>43</v>
      </c>
      <c r="G16" s="506">
        <v>0</v>
      </c>
      <c r="H16" s="506">
        <v>13</v>
      </c>
      <c r="I16" s="491">
        <v>18</v>
      </c>
      <c r="J16" s="488">
        <v>20</v>
      </c>
      <c r="K16" s="488">
        <v>0</v>
      </c>
      <c r="L16" s="488">
        <v>20</v>
      </c>
      <c r="M16" s="521">
        <v>49000</v>
      </c>
      <c r="N16" s="509">
        <f t="shared" si="0"/>
        <v>980000</v>
      </c>
      <c r="O16" s="488">
        <v>20</v>
      </c>
      <c r="P16" s="488"/>
      <c r="Q16" s="488">
        <v>0</v>
      </c>
      <c r="R16" s="488"/>
      <c r="S16" s="490"/>
      <c r="T16" s="490"/>
    </row>
    <row r="17" spans="1:20" ht="25.5" customHeight="1">
      <c r="A17" s="788">
        <v>10</v>
      </c>
      <c r="B17" s="489"/>
      <c r="C17" s="490" t="s">
        <v>3301</v>
      </c>
      <c r="D17" s="490" t="s">
        <v>34</v>
      </c>
      <c r="E17" s="488">
        <v>1</v>
      </c>
      <c r="F17" s="490" t="s">
        <v>43</v>
      </c>
      <c r="G17" s="506">
        <v>18</v>
      </c>
      <c r="H17" s="506">
        <v>25</v>
      </c>
      <c r="I17" s="491">
        <v>60</v>
      </c>
      <c r="J17" s="488">
        <v>60</v>
      </c>
      <c r="K17" s="488">
        <v>31</v>
      </c>
      <c r="L17" s="488">
        <v>30</v>
      </c>
      <c r="M17" s="521">
        <v>5500</v>
      </c>
      <c r="N17" s="509">
        <f t="shared" si="0"/>
        <v>165000</v>
      </c>
      <c r="O17" s="488">
        <v>10</v>
      </c>
      <c r="P17" s="488">
        <v>0</v>
      </c>
      <c r="Q17" s="488">
        <v>10</v>
      </c>
      <c r="R17" s="488">
        <v>10</v>
      </c>
      <c r="S17" s="490"/>
      <c r="T17" s="490"/>
    </row>
    <row r="18" spans="1:20" ht="25.5" customHeight="1">
      <c r="A18" s="788">
        <v>11</v>
      </c>
      <c r="B18" s="489"/>
      <c r="C18" s="889" t="s">
        <v>3302</v>
      </c>
      <c r="D18" s="490" t="s">
        <v>34</v>
      </c>
      <c r="E18" s="488">
        <v>20</v>
      </c>
      <c r="F18" s="490" t="s">
        <v>199</v>
      </c>
      <c r="G18" s="506">
        <v>50</v>
      </c>
      <c r="H18" s="506">
        <v>150</v>
      </c>
      <c r="I18" s="491">
        <v>240</v>
      </c>
      <c r="J18" s="488">
        <v>300</v>
      </c>
      <c r="K18" s="488">
        <v>200</v>
      </c>
      <c r="L18" s="488">
        <v>100</v>
      </c>
      <c r="M18" s="521">
        <v>650</v>
      </c>
      <c r="N18" s="509">
        <f t="shared" si="0"/>
        <v>65000</v>
      </c>
      <c r="O18" s="488">
        <v>50</v>
      </c>
      <c r="P18" s="488">
        <v>0</v>
      </c>
      <c r="Q18" s="488">
        <v>50</v>
      </c>
      <c r="R18" s="488">
        <v>0</v>
      </c>
      <c r="S18" s="490"/>
      <c r="T18" s="490"/>
    </row>
    <row r="19" spans="1:20" ht="25.5" customHeight="1">
      <c r="A19" s="788">
        <v>12</v>
      </c>
      <c r="B19" s="489"/>
      <c r="C19" s="489" t="s">
        <v>3303</v>
      </c>
      <c r="D19" s="490" t="s">
        <v>34</v>
      </c>
      <c r="E19" s="488">
        <v>1</v>
      </c>
      <c r="F19" s="490" t="s">
        <v>43</v>
      </c>
      <c r="G19" s="506">
        <v>45</v>
      </c>
      <c r="H19" s="506">
        <v>250</v>
      </c>
      <c r="I19" s="491">
        <v>240</v>
      </c>
      <c r="J19" s="488">
        <v>300</v>
      </c>
      <c r="K19" s="488">
        <v>0</v>
      </c>
      <c r="L19" s="488">
        <v>300</v>
      </c>
      <c r="M19" s="521">
        <v>3200</v>
      </c>
      <c r="N19" s="509">
        <f t="shared" si="0"/>
        <v>960000</v>
      </c>
      <c r="O19" s="488">
        <v>100</v>
      </c>
      <c r="P19" s="488">
        <v>100</v>
      </c>
      <c r="Q19" s="488">
        <v>50</v>
      </c>
      <c r="R19" s="488">
        <v>50</v>
      </c>
      <c r="S19" s="490"/>
      <c r="T19" s="490"/>
    </row>
    <row r="20" spans="1:20" ht="25.5" customHeight="1">
      <c r="A20" s="788">
        <v>13</v>
      </c>
      <c r="B20" s="489"/>
      <c r="C20" s="489" t="s">
        <v>3304</v>
      </c>
      <c r="D20" s="490" t="s">
        <v>34</v>
      </c>
      <c r="E20" s="488">
        <v>1</v>
      </c>
      <c r="F20" s="490" t="s">
        <v>43</v>
      </c>
      <c r="G20" s="506">
        <v>19</v>
      </c>
      <c r="H20" s="506">
        <v>132</v>
      </c>
      <c r="I20" s="491">
        <v>240</v>
      </c>
      <c r="J20" s="488">
        <v>300</v>
      </c>
      <c r="K20" s="488">
        <v>0</v>
      </c>
      <c r="L20" s="488">
        <v>300</v>
      </c>
      <c r="M20" s="521">
        <v>1300</v>
      </c>
      <c r="N20" s="509">
        <f t="shared" si="0"/>
        <v>390000</v>
      </c>
      <c r="O20" s="488">
        <v>100</v>
      </c>
      <c r="P20" s="488">
        <v>100</v>
      </c>
      <c r="Q20" s="488">
        <v>50</v>
      </c>
      <c r="R20" s="488">
        <v>50</v>
      </c>
      <c r="S20" s="490"/>
      <c r="T20" s="490"/>
    </row>
    <row r="21" spans="1:20" ht="25.5" customHeight="1">
      <c r="A21" s="1097">
        <v>14</v>
      </c>
      <c r="B21" s="489"/>
      <c r="C21" s="889" t="s">
        <v>3305</v>
      </c>
      <c r="D21" s="490" t="s">
        <v>34</v>
      </c>
      <c r="E21" s="488">
        <v>1</v>
      </c>
      <c r="F21" s="490" t="s">
        <v>43</v>
      </c>
      <c r="G21" s="506">
        <v>0</v>
      </c>
      <c r="H21" s="506">
        <v>3</v>
      </c>
      <c r="I21" s="491">
        <v>0</v>
      </c>
      <c r="J21" s="488">
        <v>0</v>
      </c>
      <c r="K21" s="488">
        <v>0</v>
      </c>
      <c r="L21" s="488">
        <v>0</v>
      </c>
      <c r="M21" s="521">
        <v>15000</v>
      </c>
      <c r="N21" s="509">
        <f t="shared" si="0"/>
        <v>0</v>
      </c>
      <c r="O21" s="488"/>
      <c r="P21" s="488"/>
      <c r="Q21" s="488"/>
      <c r="R21" s="488"/>
      <c r="S21" s="490"/>
      <c r="T21" s="490"/>
    </row>
    <row r="22" spans="1:20" ht="25.5" customHeight="1">
      <c r="A22" s="1097">
        <v>15</v>
      </c>
      <c r="B22" s="489"/>
      <c r="C22" s="490" t="s">
        <v>3306</v>
      </c>
      <c r="D22" s="490" t="s">
        <v>34</v>
      </c>
      <c r="E22" s="488">
        <v>1</v>
      </c>
      <c r="F22" s="490" t="s">
        <v>43</v>
      </c>
      <c r="G22" s="506">
        <v>0</v>
      </c>
      <c r="H22" s="506">
        <v>0</v>
      </c>
      <c r="I22" s="491">
        <v>1</v>
      </c>
      <c r="J22" s="488">
        <v>3</v>
      </c>
      <c r="K22" s="488">
        <v>0</v>
      </c>
      <c r="L22" s="488">
        <v>3</v>
      </c>
      <c r="M22" s="521">
        <v>38000</v>
      </c>
      <c r="N22" s="509">
        <f t="shared" si="0"/>
        <v>114000</v>
      </c>
      <c r="O22" s="488">
        <v>1</v>
      </c>
      <c r="P22" s="488">
        <v>0</v>
      </c>
      <c r="Q22" s="488">
        <v>1</v>
      </c>
      <c r="R22" s="488">
        <v>1</v>
      </c>
      <c r="S22" s="490"/>
      <c r="T22" s="490"/>
    </row>
    <row r="23" spans="1:20" ht="25.5" customHeight="1">
      <c r="A23" s="1097">
        <v>16</v>
      </c>
      <c r="B23" s="489"/>
      <c r="C23" s="489" t="s">
        <v>3307</v>
      </c>
      <c r="D23" s="490" t="s">
        <v>34</v>
      </c>
      <c r="E23" s="488">
        <v>20</v>
      </c>
      <c r="F23" s="490" t="s">
        <v>100</v>
      </c>
      <c r="G23" s="506">
        <v>60</v>
      </c>
      <c r="H23" s="506">
        <v>460</v>
      </c>
      <c r="I23" s="491">
        <v>480</v>
      </c>
      <c r="J23" s="488">
        <v>500</v>
      </c>
      <c r="K23" s="488">
        <v>180</v>
      </c>
      <c r="L23" s="488">
        <v>320</v>
      </c>
      <c r="M23" s="521">
        <v>90</v>
      </c>
      <c r="N23" s="509">
        <f t="shared" si="0"/>
        <v>28800</v>
      </c>
      <c r="O23" s="488">
        <v>120</v>
      </c>
      <c r="P23" s="488">
        <v>0</v>
      </c>
      <c r="Q23" s="488">
        <v>100</v>
      </c>
      <c r="R23" s="488">
        <v>100</v>
      </c>
      <c r="S23" s="490"/>
      <c r="T23" s="490"/>
    </row>
    <row r="24" spans="1:20" ht="25.5" customHeight="1">
      <c r="A24" s="1097">
        <v>17</v>
      </c>
      <c r="B24" s="489"/>
      <c r="C24" s="489" t="s">
        <v>3308</v>
      </c>
      <c r="D24" s="490" t="s">
        <v>34</v>
      </c>
      <c r="E24" s="488">
        <v>20</v>
      </c>
      <c r="F24" s="490" t="s">
        <v>100</v>
      </c>
      <c r="G24" s="506">
        <v>100</v>
      </c>
      <c r="H24" s="506">
        <v>850</v>
      </c>
      <c r="I24" s="491">
        <v>1200</v>
      </c>
      <c r="J24" s="488">
        <v>1200</v>
      </c>
      <c r="K24" s="488">
        <v>440</v>
      </c>
      <c r="L24" s="488">
        <v>750</v>
      </c>
      <c r="M24" s="521">
        <v>90</v>
      </c>
      <c r="N24" s="509">
        <f t="shared" si="0"/>
        <v>67500</v>
      </c>
      <c r="O24" s="488">
        <v>300</v>
      </c>
      <c r="P24" s="488">
        <v>200</v>
      </c>
      <c r="Q24" s="488">
        <v>100</v>
      </c>
      <c r="R24" s="488">
        <v>150</v>
      </c>
      <c r="S24" s="490"/>
      <c r="T24" s="490"/>
    </row>
    <row r="25" spans="1:20" ht="25.5" customHeight="1">
      <c r="A25" s="1097">
        <v>18</v>
      </c>
      <c r="B25" s="489"/>
      <c r="C25" s="490" t="s">
        <v>3309</v>
      </c>
      <c r="D25" s="490" t="s">
        <v>227</v>
      </c>
      <c r="E25" s="488">
        <v>1</v>
      </c>
      <c r="F25" s="490" t="s">
        <v>725</v>
      </c>
      <c r="G25" s="506">
        <v>50</v>
      </c>
      <c r="H25" s="506">
        <v>120</v>
      </c>
      <c r="I25" s="491">
        <v>120</v>
      </c>
      <c r="J25" s="488">
        <v>120</v>
      </c>
      <c r="K25" s="488">
        <v>77</v>
      </c>
      <c r="L25" s="488">
        <v>50</v>
      </c>
      <c r="M25" s="521">
        <v>2200</v>
      </c>
      <c r="N25" s="509">
        <f t="shared" si="0"/>
        <v>110000</v>
      </c>
      <c r="O25" s="488">
        <v>25</v>
      </c>
      <c r="P25" s="488">
        <v>0</v>
      </c>
      <c r="Q25" s="488">
        <v>25</v>
      </c>
      <c r="R25" s="488">
        <v>0</v>
      </c>
      <c r="S25" s="490"/>
      <c r="T25" s="490"/>
    </row>
    <row r="26" spans="1:20" ht="25.5" customHeight="1">
      <c r="A26" s="1097">
        <v>19</v>
      </c>
      <c r="B26" s="489"/>
      <c r="C26" s="489" t="s">
        <v>3310</v>
      </c>
      <c r="D26" s="490" t="s">
        <v>3311</v>
      </c>
      <c r="E26" s="488">
        <v>1000</v>
      </c>
      <c r="F26" s="490" t="s">
        <v>199</v>
      </c>
      <c r="G26" s="506">
        <v>100</v>
      </c>
      <c r="H26" s="506">
        <v>460</v>
      </c>
      <c r="I26" s="491">
        <v>1200</v>
      </c>
      <c r="J26" s="488">
        <v>1200</v>
      </c>
      <c r="K26" s="488">
        <v>879</v>
      </c>
      <c r="L26" s="488">
        <v>1000</v>
      </c>
      <c r="M26" s="521">
        <v>20</v>
      </c>
      <c r="N26" s="509">
        <f t="shared" si="0"/>
        <v>20000</v>
      </c>
      <c r="O26" s="488">
        <v>1000</v>
      </c>
      <c r="P26" s="488"/>
      <c r="Q26" s="488"/>
      <c r="R26" s="488"/>
      <c r="S26" s="490"/>
      <c r="T26" s="490"/>
    </row>
    <row r="27" spans="1:20" ht="25.5" customHeight="1">
      <c r="A27" s="1097">
        <v>20</v>
      </c>
      <c r="B27" s="489"/>
      <c r="C27" s="489" t="s">
        <v>3312</v>
      </c>
      <c r="D27" s="490" t="s">
        <v>3311</v>
      </c>
      <c r="E27" s="488">
        <v>1000</v>
      </c>
      <c r="F27" s="490" t="s">
        <v>199</v>
      </c>
      <c r="G27" s="506">
        <v>250</v>
      </c>
      <c r="H27" s="506">
        <v>2000</v>
      </c>
      <c r="I27" s="491">
        <v>3600</v>
      </c>
      <c r="J27" s="488">
        <v>3600</v>
      </c>
      <c r="K27" s="488">
        <v>1635</v>
      </c>
      <c r="L27" s="488">
        <v>2000</v>
      </c>
      <c r="M27" s="521">
        <v>14</v>
      </c>
      <c r="N27" s="509">
        <f t="shared" si="0"/>
        <v>28000</v>
      </c>
      <c r="O27" s="488">
        <v>1000</v>
      </c>
      <c r="P27" s="488"/>
      <c r="Q27" s="488">
        <v>1000</v>
      </c>
      <c r="R27" s="488"/>
      <c r="S27" s="490"/>
      <c r="T27" s="490"/>
    </row>
    <row r="28" spans="1:20" ht="25.5" customHeight="1">
      <c r="A28" s="1097">
        <v>21</v>
      </c>
      <c r="B28" s="489"/>
      <c r="C28" s="490" t="s">
        <v>3313</v>
      </c>
      <c r="D28" s="490" t="s">
        <v>34</v>
      </c>
      <c r="E28" s="488">
        <v>1</v>
      </c>
      <c r="F28" s="490" t="s">
        <v>43</v>
      </c>
      <c r="G28" s="506">
        <v>0</v>
      </c>
      <c r="H28" s="506">
        <v>5</v>
      </c>
      <c r="I28" s="491">
        <v>0</v>
      </c>
      <c r="J28" s="488">
        <v>0</v>
      </c>
      <c r="K28" s="488">
        <v>0</v>
      </c>
      <c r="L28" s="488">
        <v>0</v>
      </c>
      <c r="M28" s="521">
        <v>52000</v>
      </c>
      <c r="N28" s="509">
        <f t="shared" si="0"/>
        <v>0</v>
      </c>
      <c r="O28" s="488"/>
      <c r="P28" s="488"/>
      <c r="Q28" s="488"/>
      <c r="R28" s="488"/>
      <c r="S28" s="490"/>
      <c r="T28" s="490"/>
    </row>
    <row r="29" spans="1:20" ht="25.5" customHeight="1">
      <c r="A29" s="1097">
        <v>22</v>
      </c>
      <c r="B29" s="489"/>
      <c r="C29" s="489" t="s">
        <v>3314</v>
      </c>
      <c r="D29" s="490" t="s">
        <v>34</v>
      </c>
      <c r="E29" s="488">
        <v>5</v>
      </c>
      <c r="F29" s="490" t="s">
        <v>100</v>
      </c>
      <c r="G29" s="506">
        <v>6</v>
      </c>
      <c r="H29" s="506">
        <v>36</v>
      </c>
      <c r="I29" s="491">
        <v>60</v>
      </c>
      <c r="J29" s="488">
        <v>60</v>
      </c>
      <c r="K29" s="488">
        <v>42</v>
      </c>
      <c r="L29" s="488">
        <v>20</v>
      </c>
      <c r="M29" s="521">
        <v>3300</v>
      </c>
      <c r="N29" s="509">
        <f t="shared" si="0"/>
        <v>66000</v>
      </c>
      <c r="O29" s="488">
        <v>10</v>
      </c>
      <c r="P29" s="488"/>
      <c r="Q29" s="488">
        <v>10</v>
      </c>
      <c r="R29" s="488"/>
      <c r="S29" s="490"/>
      <c r="T29" s="490"/>
    </row>
    <row r="30" spans="1:20" ht="25.5" customHeight="1">
      <c r="A30" s="1097">
        <v>23</v>
      </c>
      <c r="B30" s="489"/>
      <c r="C30" s="490" t="s">
        <v>3315</v>
      </c>
      <c r="D30" s="490" t="s">
        <v>34</v>
      </c>
      <c r="E30" s="488">
        <v>1</v>
      </c>
      <c r="F30" s="490" t="s">
        <v>100</v>
      </c>
      <c r="G30" s="506">
        <v>0</v>
      </c>
      <c r="H30" s="506">
        <v>57</v>
      </c>
      <c r="I30" s="491">
        <v>132</v>
      </c>
      <c r="J30" s="488">
        <v>132</v>
      </c>
      <c r="K30" s="488">
        <v>0</v>
      </c>
      <c r="L30" s="488">
        <v>135</v>
      </c>
      <c r="M30" s="521">
        <v>13000</v>
      </c>
      <c r="N30" s="509">
        <f t="shared" si="0"/>
        <v>1755000</v>
      </c>
      <c r="O30" s="488">
        <v>50</v>
      </c>
      <c r="P30" s="488"/>
      <c r="Q30" s="488">
        <v>85</v>
      </c>
      <c r="R30" s="488"/>
      <c r="S30" s="490"/>
      <c r="T30" s="490"/>
    </row>
    <row r="31" spans="1:20" s="898" customFormat="1" ht="25.5" customHeight="1">
      <c r="A31" s="1098">
        <v>24</v>
      </c>
      <c r="B31" s="890"/>
      <c r="C31" s="891" t="s">
        <v>3316</v>
      </c>
      <c r="D31" s="892" t="s">
        <v>34</v>
      </c>
      <c r="E31" s="893">
        <v>1</v>
      </c>
      <c r="F31" s="892" t="s">
        <v>100</v>
      </c>
      <c r="G31" s="894">
        <v>0</v>
      </c>
      <c r="H31" s="894">
        <v>36</v>
      </c>
      <c r="I31" s="895">
        <v>60</v>
      </c>
      <c r="J31" s="893">
        <v>160</v>
      </c>
      <c r="K31" s="893">
        <v>0</v>
      </c>
      <c r="L31" s="893">
        <v>140</v>
      </c>
      <c r="M31" s="896">
        <v>5000</v>
      </c>
      <c r="N31" s="897">
        <f t="shared" si="0"/>
        <v>700000</v>
      </c>
      <c r="O31" s="893">
        <v>40</v>
      </c>
      <c r="P31" s="893">
        <v>40</v>
      </c>
      <c r="Q31" s="893">
        <v>40</v>
      </c>
      <c r="R31" s="893">
        <v>20</v>
      </c>
      <c r="S31" s="892"/>
      <c r="T31" s="892"/>
    </row>
    <row r="32" spans="1:20" ht="25.5" customHeight="1">
      <c r="A32" s="1097">
        <v>25</v>
      </c>
      <c r="B32" s="489"/>
      <c r="C32" s="489" t="s">
        <v>3317</v>
      </c>
      <c r="D32" s="490" t="s">
        <v>227</v>
      </c>
      <c r="E32" s="488">
        <v>10</v>
      </c>
      <c r="F32" s="490" t="s">
        <v>100</v>
      </c>
      <c r="G32" s="506">
        <v>80</v>
      </c>
      <c r="H32" s="506">
        <v>800</v>
      </c>
      <c r="I32" s="491">
        <v>1200</v>
      </c>
      <c r="J32" s="488">
        <v>1200</v>
      </c>
      <c r="K32" s="488">
        <v>642</v>
      </c>
      <c r="L32" s="488">
        <v>600</v>
      </c>
      <c r="M32" s="521">
        <v>360</v>
      </c>
      <c r="N32" s="509">
        <f t="shared" si="0"/>
        <v>216000</v>
      </c>
      <c r="O32" s="488">
        <v>200</v>
      </c>
      <c r="P32" s="488">
        <v>100</v>
      </c>
      <c r="Q32" s="488">
        <v>200</v>
      </c>
      <c r="R32" s="488">
        <v>100</v>
      </c>
      <c r="S32" s="490"/>
      <c r="T32" s="490"/>
    </row>
    <row r="33" spans="1:20" ht="25.5" customHeight="1">
      <c r="A33" s="1097">
        <v>26</v>
      </c>
      <c r="B33" s="489"/>
      <c r="C33" s="490" t="s">
        <v>3318</v>
      </c>
      <c r="D33" s="490" t="s">
        <v>34</v>
      </c>
      <c r="E33" s="488">
        <v>5</v>
      </c>
      <c r="F33" s="490" t="s">
        <v>100</v>
      </c>
      <c r="G33" s="506">
        <v>0</v>
      </c>
      <c r="H33" s="506">
        <v>5</v>
      </c>
      <c r="I33" s="491">
        <v>0</v>
      </c>
      <c r="J33" s="488">
        <v>0</v>
      </c>
      <c r="K33" s="488">
        <v>0</v>
      </c>
      <c r="L33" s="488">
        <v>0</v>
      </c>
      <c r="M33" s="521">
        <v>2200</v>
      </c>
      <c r="N33" s="509">
        <f t="shared" si="0"/>
        <v>0</v>
      </c>
      <c r="O33" s="488"/>
      <c r="P33" s="488"/>
      <c r="Q33" s="488"/>
      <c r="R33" s="488"/>
      <c r="S33" s="490"/>
      <c r="T33" s="490"/>
    </row>
    <row r="34" spans="1:20" ht="25.5" customHeight="1">
      <c r="A34" s="1097">
        <v>27</v>
      </c>
      <c r="B34" s="489"/>
      <c r="C34" s="489" t="s">
        <v>3319</v>
      </c>
      <c r="D34" s="490" t="s">
        <v>34</v>
      </c>
      <c r="E34" s="488">
        <v>5</v>
      </c>
      <c r="F34" s="490" t="s">
        <v>100</v>
      </c>
      <c r="G34" s="506">
        <v>8</v>
      </c>
      <c r="H34" s="506">
        <v>20</v>
      </c>
      <c r="I34" s="491">
        <v>48</v>
      </c>
      <c r="J34" s="488">
        <v>50</v>
      </c>
      <c r="K34" s="488">
        <v>17</v>
      </c>
      <c r="L34" s="488">
        <v>30</v>
      </c>
      <c r="M34" s="521">
        <v>900</v>
      </c>
      <c r="N34" s="509">
        <f t="shared" si="0"/>
        <v>27000</v>
      </c>
      <c r="O34" s="488">
        <v>30</v>
      </c>
      <c r="P34" s="488"/>
      <c r="Q34" s="488"/>
      <c r="R34" s="488"/>
      <c r="S34" s="490"/>
      <c r="T34" s="490"/>
    </row>
    <row r="35" spans="1:20" ht="25.5" customHeight="1">
      <c r="A35" s="1097">
        <v>28</v>
      </c>
      <c r="B35" s="489"/>
      <c r="C35" s="489" t="s">
        <v>3320</v>
      </c>
      <c r="D35" s="490" t="s">
        <v>34</v>
      </c>
      <c r="E35" s="488">
        <v>5</v>
      </c>
      <c r="F35" s="490" t="s">
        <v>100</v>
      </c>
      <c r="G35" s="506">
        <v>2</v>
      </c>
      <c r="H35" s="506">
        <v>2</v>
      </c>
      <c r="I35" s="491">
        <v>24</v>
      </c>
      <c r="J35" s="488">
        <v>25</v>
      </c>
      <c r="K35" s="488">
        <v>4</v>
      </c>
      <c r="L35" s="488">
        <v>20</v>
      </c>
      <c r="M35" s="521">
        <v>1700</v>
      </c>
      <c r="N35" s="509">
        <f t="shared" si="0"/>
        <v>34000</v>
      </c>
      <c r="O35" s="488">
        <v>20</v>
      </c>
      <c r="P35" s="488"/>
      <c r="Q35" s="488"/>
      <c r="R35" s="488"/>
      <c r="S35" s="490"/>
      <c r="T35" s="490"/>
    </row>
    <row r="36" spans="1:20" s="898" customFormat="1" ht="25.5" customHeight="1">
      <c r="A36" s="1098">
        <v>29</v>
      </c>
      <c r="B36" s="890"/>
      <c r="C36" s="899" t="s">
        <v>3321</v>
      </c>
      <c r="D36" s="892" t="s">
        <v>34</v>
      </c>
      <c r="E36" s="893">
        <v>5</v>
      </c>
      <c r="F36" s="892" t="s">
        <v>100</v>
      </c>
      <c r="G36" s="894">
        <v>0</v>
      </c>
      <c r="H36" s="894">
        <v>0</v>
      </c>
      <c r="I36" s="895">
        <v>6</v>
      </c>
      <c r="J36" s="893">
        <v>5</v>
      </c>
      <c r="K36" s="893">
        <v>3</v>
      </c>
      <c r="L36" s="893">
        <v>5</v>
      </c>
      <c r="M36" s="896">
        <v>7000</v>
      </c>
      <c r="N36" s="897">
        <f t="shared" si="0"/>
        <v>35000</v>
      </c>
      <c r="O36" s="893">
        <v>5</v>
      </c>
      <c r="P36" s="893"/>
      <c r="Q36" s="893"/>
      <c r="R36" s="893"/>
      <c r="S36" s="892"/>
      <c r="T36" s="892"/>
    </row>
    <row r="37" spans="1:20" s="898" customFormat="1" ht="25.5" customHeight="1">
      <c r="A37" s="1098">
        <v>30</v>
      </c>
      <c r="B37" s="890"/>
      <c r="C37" s="899" t="s">
        <v>3322</v>
      </c>
      <c r="D37" s="892" t="s">
        <v>34</v>
      </c>
      <c r="E37" s="893">
        <v>5</v>
      </c>
      <c r="F37" s="892" t="s">
        <v>100</v>
      </c>
      <c r="G37" s="894">
        <v>60</v>
      </c>
      <c r="H37" s="894">
        <v>300</v>
      </c>
      <c r="I37" s="895">
        <v>600</v>
      </c>
      <c r="J37" s="893">
        <v>600</v>
      </c>
      <c r="K37" s="893">
        <v>0</v>
      </c>
      <c r="L37" s="893">
        <v>600</v>
      </c>
      <c r="M37" s="896">
        <v>2800</v>
      </c>
      <c r="N37" s="897">
        <f t="shared" si="0"/>
        <v>1680000</v>
      </c>
      <c r="O37" s="893">
        <v>200</v>
      </c>
      <c r="P37" s="893">
        <v>200</v>
      </c>
      <c r="Q37" s="893">
        <v>100</v>
      </c>
      <c r="R37" s="893">
        <v>100</v>
      </c>
      <c r="S37" s="892"/>
      <c r="T37" s="892"/>
    </row>
    <row r="38" spans="1:20" s="905" customFormat="1" ht="25.5" customHeight="1">
      <c r="A38" s="1099">
        <v>31</v>
      </c>
      <c r="B38" s="899"/>
      <c r="C38" s="899" t="s">
        <v>3323</v>
      </c>
      <c r="D38" s="891" t="s">
        <v>34</v>
      </c>
      <c r="E38" s="900">
        <v>5</v>
      </c>
      <c r="F38" s="891" t="s">
        <v>100</v>
      </c>
      <c r="G38" s="901">
        <v>12</v>
      </c>
      <c r="H38" s="901">
        <v>200</v>
      </c>
      <c r="I38" s="902">
        <v>240</v>
      </c>
      <c r="J38" s="900">
        <v>150</v>
      </c>
      <c r="K38" s="900">
        <v>0</v>
      </c>
      <c r="L38" s="900">
        <v>150</v>
      </c>
      <c r="M38" s="903">
        <v>2800</v>
      </c>
      <c r="N38" s="904">
        <f t="shared" si="0"/>
        <v>420000</v>
      </c>
      <c r="O38" s="900">
        <v>100</v>
      </c>
      <c r="P38" s="900">
        <v>0</v>
      </c>
      <c r="Q38" s="900">
        <v>0</v>
      </c>
      <c r="R38" s="900">
        <v>50</v>
      </c>
      <c r="S38" s="891"/>
      <c r="T38" s="891"/>
    </row>
    <row r="39" spans="1:20" s="898" customFormat="1" ht="25.5" customHeight="1">
      <c r="A39" s="1098">
        <v>32</v>
      </c>
      <c r="B39" s="890"/>
      <c r="C39" s="907" t="s">
        <v>4248</v>
      </c>
      <c r="D39" s="907" t="s">
        <v>34</v>
      </c>
      <c r="E39" s="908">
        <v>1</v>
      </c>
      <c r="F39" s="907" t="s">
        <v>43</v>
      </c>
      <c r="G39" s="909">
        <v>5</v>
      </c>
      <c r="H39" s="909">
        <v>10</v>
      </c>
      <c r="I39" s="910">
        <v>36</v>
      </c>
      <c r="J39" s="908">
        <v>40</v>
      </c>
      <c r="K39" s="908">
        <v>5</v>
      </c>
      <c r="L39" s="908">
        <v>15</v>
      </c>
      <c r="M39" s="911">
        <v>32000</v>
      </c>
      <c r="N39" s="912">
        <f t="shared" si="0"/>
        <v>480000</v>
      </c>
      <c r="O39" s="908">
        <v>5</v>
      </c>
      <c r="P39" s="908">
        <v>5</v>
      </c>
      <c r="Q39" s="908">
        <v>5</v>
      </c>
      <c r="R39" s="908"/>
      <c r="S39" s="892"/>
      <c r="T39" s="907"/>
    </row>
    <row r="40" spans="1:20" ht="25.5" customHeight="1">
      <c r="A40" s="1097">
        <v>33</v>
      </c>
      <c r="B40" s="489"/>
      <c r="C40" s="522" t="s">
        <v>3324</v>
      </c>
      <c r="D40" s="522" t="s">
        <v>34</v>
      </c>
      <c r="E40" s="523">
        <v>1</v>
      </c>
      <c r="F40" s="522" t="s">
        <v>43</v>
      </c>
      <c r="G40" s="524">
        <v>2</v>
      </c>
      <c r="H40" s="524">
        <v>48</v>
      </c>
      <c r="I40" s="525">
        <v>36</v>
      </c>
      <c r="J40" s="523">
        <v>40</v>
      </c>
      <c r="K40" s="523">
        <v>40</v>
      </c>
      <c r="L40" s="523">
        <v>0</v>
      </c>
      <c r="M40" s="526">
        <v>27000</v>
      </c>
      <c r="N40" s="527">
        <f t="shared" si="0"/>
        <v>0</v>
      </c>
      <c r="O40" s="523"/>
      <c r="P40" s="523"/>
      <c r="Q40" s="523"/>
      <c r="R40" s="523"/>
      <c r="S40" s="490"/>
      <c r="T40" s="522"/>
    </row>
    <row r="41" spans="1:20" ht="25.5" customHeight="1">
      <c r="A41" s="1097">
        <v>34</v>
      </c>
      <c r="B41" s="489"/>
      <c r="C41" s="522" t="s">
        <v>3325</v>
      </c>
      <c r="D41" s="522" t="s">
        <v>34</v>
      </c>
      <c r="E41" s="523">
        <v>5</v>
      </c>
      <c r="F41" s="522" t="s">
        <v>199</v>
      </c>
      <c r="G41" s="524">
        <v>74</v>
      </c>
      <c r="H41" s="524">
        <v>660</v>
      </c>
      <c r="I41" s="525">
        <v>1000</v>
      </c>
      <c r="J41" s="523">
        <v>1000</v>
      </c>
      <c r="K41" s="523">
        <v>100</v>
      </c>
      <c r="L41" s="523">
        <v>1000</v>
      </c>
      <c r="M41" s="526">
        <v>600</v>
      </c>
      <c r="N41" s="527">
        <f t="shared" si="0"/>
        <v>600000</v>
      </c>
      <c r="O41" s="523">
        <v>300</v>
      </c>
      <c r="P41" s="523">
        <v>200</v>
      </c>
      <c r="Q41" s="523">
        <v>300</v>
      </c>
      <c r="R41" s="523">
        <v>200</v>
      </c>
      <c r="S41" s="490"/>
      <c r="T41" s="522"/>
    </row>
    <row r="42" spans="1:20" ht="25.5" customHeight="1">
      <c r="A42" s="1097">
        <v>35</v>
      </c>
      <c r="B42" s="489"/>
      <c r="C42" s="489" t="s">
        <v>3326</v>
      </c>
      <c r="D42" s="490" t="s">
        <v>34</v>
      </c>
      <c r="E42" s="488">
        <v>5</v>
      </c>
      <c r="F42" s="490" t="s">
        <v>199</v>
      </c>
      <c r="G42" s="506">
        <v>0</v>
      </c>
      <c r="H42" s="506">
        <v>20</v>
      </c>
      <c r="I42" s="491">
        <v>0</v>
      </c>
      <c r="J42" s="488">
        <v>20</v>
      </c>
      <c r="K42" s="488">
        <v>40</v>
      </c>
      <c r="L42" s="488">
        <v>0</v>
      </c>
      <c r="M42" s="521">
        <v>1200</v>
      </c>
      <c r="N42" s="509">
        <f t="shared" si="0"/>
        <v>0</v>
      </c>
      <c r="O42" s="488"/>
      <c r="P42" s="488"/>
      <c r="Q42" s="488"/>
      <c r="R42" s="488"/>
      <c r="S42" s="490"/>
      <c r="T42" s="522"/>
    </row>
    <row r="43" spans="1:20" ht="25.5" customHeight="1">
      <c r="A43" s="1097">
        <v>36</v>
      </c>
      <c r="B43" s="489"/>
      <c r="C43" s="489" t="s">
        <v>3327</v>
      </c>
      <c r="D43" s="490" t="s">
        <v>34</v>
      </c>
      <c r="E43" s="488">
        <v>5</v>
      </c>
      <c r="F43" s="490" t="s">
        <v>199</v>
      </c>
      <c r="G43" s="506">
        <v>6</v>
      </c>
      <c r="H43" s="506">
        <v>10</v>
      </c>
      <c r="I43" s="491">
        <v>60</v>
      </c>
      <c r="J43" s="488">
        <v>60</v>
      </c>
      <c r="K43" s="488">
        <v>10</v>
      </c>
      <c r="L43" s="488">
        <v>50</v>
      </c>
      <c r="M43" s="521">
        <v>1700</v>
      </c>
      <c r="N43" s="509">
        <f t="shared" si="0"/>
        <v>85000</v>
      </c>
      <c r="O43" s="488">
        <v>50</v>
      </c>
      <c r="P43" s="488"/>
      <c r="Q43" s="488"/>
      <c r="R43" s="488"/>
      <c r="S43" s="490"/>
      <c r="T43" s="522"/>
    </row>
    <row r="44" spans="1:20" ht="25.5" customHeight="1">
      <c r="A44" s="1097">
        <v>37</v>
      </c>
      <c r="B44" s="489"/>
      <c r="C44" s="489" t="s">
        <v>3328</v>
      </c>
      <c r="D44" s="490" t="s">
        <v>34</v>
      </c>
      <c r="E44" s="488">
        <v>1</v>
      </c>
      <c r="F44" s="490" t="s">
        <v>199</v>
      </c>
      <c r="G44" s="506">
        <v>3</v>
      </c>
      <c r="H44" s="506">
        <v>6</v>
      </c>
      <c r="I44" s="491">
        <v>7</v>
      </c>
      <c r="J44" s="488">
        <v>15</v>
      </c>
      <c r="K44" s="488">
        <v>13</v>
      </c>
      <c r="L44" s="488">
        <v>5</v>
      </c>
      <c r="M44" s="521">
        <v>5900</v>
      </c>
      <c r="N44" s="509">
        <f t="shared" si="0"/>
        <v>29500</v>
      </c>
      <c r="O44" s="488">
        <v>5</v>
      </c>
      <c r="P44" s="488"/>
      <c r="Q44" s="488"/>
      <c r="R44" s="488"/>
      <c r="S44" s="490"/>
      <c r="T44" s="522"/>
    </row>
    <row r="45" spans="1:20" s="898" customFormat="1" ht="25.5" customHeight="1">
      <c r="A45" s="1098">
        <v>38</v>
      </c>
      <c r="B45" s="890"/>
      <c r="C45" s="899" t="s">
        <v>3329</v>
      </c>
      <c r="D45" s="892" t="s">
        <v>34</v>
      </c>
      <c r="E45" s="893">
        <v>1</v>
      </c>
      <c r="F45" s="892" t="s">
        <v>43</v>
      </c>
      <c r="G45" s="894">
        <v>20</v>
      </c>
      <c r="H45" s="894">
        <v>100</v>
      </c>
      <c r="I45" s="895">
        <v>100</v>
      </c>
      <c r="J45" s="893">
        <v>100</v>
      </c>
      <c r="K45" s="893">
        <v>100</v>
      </c>
      <c r="L45" s="893">
        <v>30</v>
      </c>
      <c r="M45" s="896">
        <v>15000</v>
      </c>
      <c r="N45" s="897">
        <f t="shared" si="0"/>
        <v>450000</v>
      </c>
      <c r="O45" s="893">
        <v>10</v>
      </c>
      <c r="P45" s="893">
        <v>10</v>
      </c>
      <c r="Q45" s="893">
        <v>10</v>
      </c>
      <c r="R45" s="893"/>
      <c r="S45" s="892"/>
      <c r="T45" s="907"/>
    </row>
    <row r="46" spans="1:20" s="898" customFormat="1" ht="25.5" customHeight="1">
      <c r="A46" s="1098">
        <v>39</v>
      </c>
      <c r="B46" s="890"/>
      <c r="C46" s="906" t="s">
        <v>3842</v>
      </c>
      <c r="D46" s="907" t="s">
        <v>34</v>
      </c>
      <c r="E46" s="908">
        <v>1</v>
      </c>
      <c r="F46" s="907" t="s">
        <v>100</v>
      </c>
      <c r="G46" s="909">
        <v>25</v>
      </c>
      <c r="H46" s="909">
        <v>46</v>
      </c>
      <c r="I46" s="910">
        <v>120</v>
      </c>
      <c r="J46" s="908">
        <v>120</v>
      </c>
      <c r="K46" s="908">
        <v>0</v>
      </c>
      <c r="L46" s="908">
        <v>100</v>
      </c>
      <c r="M46" s="911">
        <v>31500</v>
      </c>
      <c r="N46" s="912">
        <f t="shared" si="0"/>
        <v>3150000</v>
      </c>
      <c r="O46" s="908">
        <v>25</v>
      </c>
      <c r="P46" s="908">
        <v>25</v>
      </c>
      <c r="Q46" s="908">
        <v>25</v>
      </c>
      <c r="R46" s="908">
        <v>25</v>
      </c>
      <c r="S46" s="892"/>
      <c r="T46" s="907"/>
    </row>
    <row r="47" spans="1:20" s="898" customFormat="1" ht="25.5" customHeight="1">
      <c r="A47" s="1098">
        <v>40</v>
      </c>
      <c r="B47" s="890"/>
      <c r="C47" s="906" t="s">
        <v>3843</v>
      </c>
      <c r="D47" s="907" t="s">
        <v>34</v>
      </c>
      <c r="E47" s="908">
        <v>1</v>
      </c>
      <c r="F47" s="907" t="s">
        <v>100</v>
      </c>
      <c r="G47" s="909">
        <v>25</v>
      </c>
      <c r="H47" s="909">
        <v>59</v>
      </c>
      <c r="I47" s="910">
        <v>140</v>
      </c>
      <c r="J47" s="908">
        <v>140</v>
      </c>
      <c r="K47" s="908">
        <v>0</v>
      </c>
      <c r="L47" s="908">
        <v>100</v>
      </c>
      <c r="M47" s="911">
        <v>31500</v>
      </c>
      <c r="N47" s="912">
        <f t="shared" si="0"/>
        <v>3150000</v>
      </c>
      <c r="O47" s="908">
        <v>25</v>
      </c>
      <c r="P47" s="908">
        <v>25</v>
      </c>
      <c r="Q47" s="908">
        <v>25</v>
      </c>
      <c r="R47" s="908">
        <v>25</v>
      </c>
      <c r="S47" s="892"/>
      <c r="T47" s="907"/>
    </row>
    <row r="48" spans="1:20" s="898" customFormat="1" ht="25.5" customHeight="1">
      <c r="A48" s="1098">
        <v>41</v>
      </c>
      <c r="B48" s="890"/>
      <c r="C48" s="913" t="s">
        <v>3330</v>
      </c>
      <c r="D48" s="907" t="s">
        <v>34</v>
      </c>
      <c r="E48" s="908">
        <v>1</v>
      </c>
      <c r="F48" s="907" t="s">
        <v>100</v>
      </c>
      <c r="G48" s="909">
        <v>10</v>
      </c>
      <c r="H48" s="909">
        <v>14</v>
      </c>
      <c r="I48" s="910">
        <v>5</v>
      </c>
      <c r="J48" s="908">
        <v>15</v>
      </c>
      <c r="K48" s="908">
        <v>0</v>
      </c>
      <c r="L48" s="908">
        <v>15</v>
      </c>
      <c r="M48" s="911">
        <v>31500</v>
      </c>
      <c r="N48" s="912">
        <f t="shared" si="0"/>
        <v>472500</v>
      </c>
      <c r="O48" s="908">
        <v>15</v>
      </c>
      <c r="P48" s="908"/>
      <c r="Q48" s="908"/>
      <c r="R48" s="908"/>
      <c r="S48" s="892"/>
      <c r="T48" s="907"/>
    </row>
    <row r="49" spans="1:20" s="898" customFormat="1" ht="25.5" customHeight="1">
      <c r="A49" s="1098">
        <v>42</v>
      </c>
      <c r="B49" s="890"/>
      <c r="C49" s="906" t="s">
        <v>3331</v>
      </c>
      <c r="D49" s="907" t="s">
        <v>34</v>
      </c>
      <c r="E49" s="908">
        <v>1</v>
      </c>
      <c r="F49" s="907" t="s">
        <v>100</v>
      </c>
      <c r="G49" s="909">
        <v>13</v>
      </c>
      <c r="H49" s="909">
        <v>63</v>
      </c>
      <c r="I49" s="910">
        <v>150</v>
      </c>
      <c r="J49" s="908">
        <v>150</v>
      </c>
      <c r="K49" s="908">
        <v>0</v>
      </c>
      <c r="L49" s="908">
        <v>150</v>
      </c>
      <c r="M49" s="911">
        <v>7000</v>
      </c>
      <c r="N49" s="912">
        <f t="shared" si="0"/>
        <v>1050000</v>
      </c>
      <c r="O49" s="908">
        <v>30</v>
      </c>
      <c r="P49" s="908">
        <v>30</v>
      </c>
      <c r="Q49" s="908">
        <v>40</v>
      </c>
      <c r="R49" s="908">
        <v>50</v>
      </c>
      <c r="S49" s="892"/>
      <c r="T49" s="892"/>
    </row>
    <row r="50" spans="1:20" s="898" customFormat="1" ht="25.5" customHeight="1">
      <c r="A50" s="1098">
        <v>43</v>
      </c>
      <c r="B50" s="890"/>
      <c r="C50" s="906" t="s">
        <v>3844</v>
      </c>
      <c r="D50" s="907" t="s">
        <v>34</v>
      </c>
      <c r="E50" s="908">
        <v>1</v>
      </c>
      <c r="F50" s="907" t="s">
        <v>100</v>
      </c>
      <c r="G50" s="909">
        <v>59</v>
      </c>
      <c r="H50" s="909">
        <v>399</v>
      </c>
      <c r="I50" s="910">
        <v>360</v>
      </c>
      <c r="J50" s="908">
        <v>400</v>
      </c>
      <c r="K50" s="908">
        <v>0</v>
      </c>
      <c r="L50" s="908">
        <v>400</v>
      </c>
      <c r="M50" s="911">
        <v>7000</v>
      </c>
      <c r="N50" s="912">
        <f t="shared" si="0"/>
        <v>2800000</v>
      </c>
      <c r="O50" s="908">
        <v>100</v>
      </c>
      <c r="P50" s="908">
        <v>100</v>
      </c>
      <c r="Q50" s="908">
        <v>100</v>
      </c>
      <c r="R50" s="908">
        <v>100</v>
      </c>
      <c r="S50" s="892"/>
      <c r="T50" s="907"/>
    </row>
    <row r="51" spans="1:20" s="898" customFormat="1" ht="25.5" customHeight="1">
      <c r="A51" s="1098">
        <v>44</v>
      </c>
      <c r="B51" s="890"/>
      <c r="C51" s="906" t="s">
        <v>3845</v>
      </c>
      <c r="D51" s="907" t="s">
        <v>34</v>
      </c>
      <c r="E51" s="908">
        <v>1</v>
      </c>
      <c r="F51" s="907" t="s">
        <v>100</v>
      </c>
      <c r="G51" s="909">
        <v>63</v>
      </c>
      <c r="H51" s="909">
        <v>423</v>
      </c>
      <c r="I51" s="910">
        <v>420</v>
      </c>
      <c r="J51" s="908">
        <v>450</v>
      </c>
      <c r="K51" s="908">
        <v>0</v>
      </c>
      <c r="L51" s="908">
        <v>450</v>
      </c>
      <c r="M51" s="911">
        <v>6000</v>
      </c>
      <c r="N51" s="912">
        <f t="shared" si="0"/>
        <v>2700000</v>
      </c>
      <c r="O51" s="908">
        <v>150</v>
      </c>
      <c r="P51" s="908">
        <v>100</v>
      </c>
      <c r="Q51" s="908">
        <v>100</v>
      </c>
      <c r="R51" s="908">
        <v>100</v>
      </c>
      <c r="S51" s="892"/>
      <c r="T51" s="907"/>
    </row>
    <row r="52" spans="1:20" ht="25.5" customHeight="1">
      <c r="A52" s="1097">
        <v>45</v>
      </c>
      <c r="B52" s="489"/>
      <c r="C52" s="522" t="s">
        <v>3332</v>
      </c>
      <c r="D52" s="522" t="s">
        <v>34</v>
      </c>
      <c r="E52" s="523">
        <v>1</v>
      </c>
      <c r="F52" s="522" t="s">
        <v>100</v>
      </c>
      <c r="G52" s="524">
        <v>0</v>
      </c>
      <c r="H52" s="524">
        <v>0</v>
      </c>
      <c r="I52" s="525">
        <v>0</v>
      </c>
      <c r="J52" s="523">
        <v>30</v>
      </c>
      <c r="K52" s="523">
        <v>0</v>
      </c>
      <c r="L52" s="523">
        <v>30</v>
      </c>
      <c r="M52" s="526">
        <v>7000</v>
      </c>
      <c r="N52" s="527">
        <f t="shared" si="0"/>
        <v>210000</v>
      </c>
      <c r="O52" s="523">
        <v>30</v>
      </c>
      <c r="P52" s="523">
        <v>0</v>
      </c>
      <c r="Q52" s="523">
        <v>0</v>
      </c>
      <c r="R52" s="523">
        <v>0</v>
      </c>
      <c r="S52" s="490"/>
      <c r="T52" s="522"/>
    </row>
    <row r="53" spans="1:20" s="898" customFormat="1" ht="25.5" customHeight="1">
      <c r="A53" s="1098">
        <v>46</v>
      </c>
      <c r="B53" s="890"/>
      <c r="C53" s="899" t="s">
        <v>3333</v>
      </c>
      <c r="D53" s="892" t="s">
        <v>34</v>
      </c>
      <c r="E53" s="893">
        <v>1</v>
      </c>
      <c r="F53" s="892" t="s">
        <v>100</v>
      </c>
      <c r="G53" s="894">
        <v>0</v>
      </c>
      <c r="H53" s="894">
        <v>2</v>
      </c>
      <c r="I53" s="895">
        <v>2</v>
      </c>
      <c r="J53" s="893">
        <v>2</v>
      </c>
      <c r="K53" s="893">
        <v>6</v>
      </c>
      <c r="L53" s="893">
        <v>0</v>
      </c>
      <c r="M53" s="896">
        <v>18000</v>
      </c>
      <c r="N53" s="897">
        <f t="shared" si="0"/>
        <v>0</v>
      </c>
      <c r="O53" s="893"/>
      <c r="P53" s="893"/>
      <c r="Q53" s="893"/>
      <c r="R53" s="893"/>
      <c r="S53" s="892"/>
      <c r="T53" s="892"/>
    </row>
    <row r="54" spans="1:20" s="898" customFormat="1" ht="25.5" customHeight="1">
      <c r="A54" s="1098">
        <v>47</v>
      </c>
      <c r="B54" s="890"/>
      <c r="C54" s="899" t="s">
        <v>3334</v>
      </c>
      <c r="D54" s="892" t="s">
        <v>34</v>
      </c>
      <c r="E54" s="893">
        <v>1</v>
      </c>
      <c r="F54" s="892" t="s">
        <v>100</v>
      </c>
      <c r="G54" s="894">
        <v>0</v>
      </c>
      <c r="H54" s="894">
        <v>2</v>
      </c>
      <c r="I54" s="895">
        <v>2</v>
      </c>
      <c r="J54" s="893">
        <v>2</v>
      </c>
      <c r="K54" s="893">
        <v>7</v>
      </c>
      <c r="L54" s="893">
        <v>0</v>
      </c>
      <c r="M54" s="896">
        <v>18000</v>
      </c>
      <c r="N54" s="897">
        <f t="shared" si="0"/>
        <v>0</v>
      </c>
      <c r="O54" s="893"/>
      <c r="P54" s="893"/>
      <c r="Q54" s="893"/>
      <c r="R54" s="893"/>
      <c r="S54" s="892"/>
      <c r="T54" s="892"/>
    </row>
    <row r="55" spans="1:20" s="898" customFormat="1" ht="25.5" customHeight="1">
      <c r="A55" s="1098">
        <v>48</v>
      </c>
      <c r="B55" s="890"/>
      <c r="C55" s="891" t="s">
        <v>3335</v>
      </c>
      <c r="D55" s="892" t="s">
        <v>34</v>
      </c>
      <c r="E55" s="893">
        <v>1</v>
      </c>
      <c r="F55" s="892" t="s">
        <v>43</v>
      </c>
      <c r="G55" s="894">
        <v>0</v>
      </c>
      <c r="H55" s="894">
        <v>0</v>
      </c>
      <c r="I55" s="895">
        <v>1</v>
      </c>
      <c r="J55" s="893">
        <v>2</v>
      </c>
      <c r="K55" s="893">
        <v>2</v>
      </c>
      <c r="L55" s="893">
        <v>3</v>
      </c>
      <c r="M55" s="896">
        <v>70000</v>
      </c>
      <c r="N55" s="897">
        <f t="shared" si="0"/>
        <v>210000</v>
      </c>
      <c r="O55" s="893">
        <v>3</v>
      </c>
      <c r="P55" s="893"/>
      <c r="Q55" s="893"/>
      <c r="R55" s="893"/>
      <c r="S55" s="892"/>
      <c r="T55" s="892"/>
    </row>
    <row r="56" spans="1:20" s="898" customFormat="1" ht="25.5" customHeight="1">
      <c r="A56" s="1098">
        <v>49</v>
      </c>
      <c r="B56" s="890"/>
      <c r="C56" s="891" t="s">
        <v>3336</v>
      </c>
      <c r="D56" s="892" t="s">
        <v>34</v>
      </c>
      <c r="E56" s="893">
        <v>1</v>
      </c>
      <c r="F56" s="892" t="s">
        <v>43</v>
      </c>
      <c r="G56" s="894">
        <v>0</v>
      </c>
      <c r="H56" s="894">
        <v>1</v>
      </c>
      <c r="I56" s="895">
        <v>0</v>
      </c>
      <c r="J56" s="893">
        <v>0</v>
      </c>
      <c r="K56" s="893">
        <v>0</v>
      </c>
      <c r="L56" s="893">
        <v>0</v>
      </c>
      <c r="M56" s="896">
        <v>3000</v>
      </c>
      <c r="N56" s="897">
        <f t="shared" si="0"/>
        <v>0</v>
      </c>
      <c r="O56" s="893"/>
      <c r="P56" s="893"/>
      <c r="Q56" s="893"/>
      <c r="R56" s="893"/>
      <c r="S56" s="892"/>
      <c r="T56" s="892"/>
    </row>
    <row r="57" spans="1:20" ht="25.5" customHeight="1">
      <c r="A57" s="1097">
        <v>50</v>
      </c>
      <c r="B57" s="489"/>
      <c r="C57" s="489" t="s">
        <v>3337</v>
      </c>
      <c r="D57" s="490" t="s">
        <v>34</v>
      </c>
      <c r="E57" s="488">
        <v>5</v>
      </c>
      <c r="F57" s="490" t="s">
        <v>43</v>
      </c>
      <c r="G57" s="506">
        <v>30</v>
      </c>
      <c r="H57" s="506">
        <v>290</v>
      </c>
      <c r="I57" s="491">
        <v>240</v>
      </c>
      <c r="J57" s="488">
        <v>250</v>
      </c>
      <c r="K57" s="488">
        <v>155</v>
      </c>
      <c r="L57" s="488">
        <v>100</v>
      </c>
      <c r="M57" s="521">
        <v>1800</v>
      </c>
      <c r="N57" s="509">
        <f t="shared" si="0"/>
        <v>180000</v>
      </c>
      <c r="O57" s="488">
        <v>50</v>
      </c>
      <c r="P57" s="488">
        <v>0</v>
      </c>
      <c r="Q57" s="488">
        <v>50</v>
      </c>
      <c r="R57" s="488">
        <v>0</v>
      </c>
      <c r="S57" s="490"/>
      <c r="T57" s="490"/>
    </row>
    <row r="58" spans="1:20" ht="25.5" customHeight="1">
      <c r="A58" s="1097">
        <v>51</v>
      </c>
      <c r="B58" s="489"/>
      <c r="C58" s="489" t="s">
        <v>3338</v>
      </c>
      <c r="D58" s="490" t="s">
        <v>34</v>
      </c>
      <c r="E58" s="488">
        <v>1</v>
      </c>
      <c r="F58" s="490" t="s">
        <v>43</v>
      </c>
      <c r="G58" s="506">
        <v>3</v>
      </c>
      <c r="H58" s="506">
        <v>20</v>
      </c>
      <c r="I58" s="491">
        <v>48</v>
      </c>
      <c r="J58" s="488">
        <v>50</v>
      </c>
      <c r="K58" s="488">
        <v>30</v>
      </c>
      <c r="L58" s="488">
        <v>20</v>
      </c>
      <c r="M58" s="521">
        <v>25000</v>
      </c>
      <c r="N58" s="509">
        <f t="shared" si="0"/>
        <v>500000</v>
      </c>
      <c r="O58" s="488">
        <v>20</v>
      </c>
      <c r="P58" s="488">
        <v>0</v>
      </c>
      <c r="Q58" s="488">
        <v>0</v>
      </c>
      <c r="R58" s="488">
        <v>0</v>
      </c>
      <c r="S58" s="490"/>
      <c r="T58" s="490"/>
    </row>
    <row r="59" spans="1:20" s="898" customFormat="1" ht="25.5" customHeight="1">
      <c r="A59" s="1098">
        <v>52</v>
      </c>
      <c r="B59" s="890"/>
      <c r="C59" s="899" t="s">
        <v>3339</v>
      </c>
      <c r="D59" s="892" t="s">
        <v>34</v>
      </c>
      <c r="E59" s="893">
        <v>5</v>
      </c>
      <c r="F59" s="892" t="s">
        <v>100</v>
      </c>
      <c r="G59" s="894">
        <v>30</v>
      </c>
      <c r="H59" s="894">
        <v>124</v>
      </c>
      <c r="I59" s="895">
        <v>118</v>
      </c>
      <c r="J59" s="893">
        <v>0</v>
      </c>
      <c r="K59" s="893">
        <v>40</v>
      </c>
      <c r="L59" s="893">
        <v>0</v>
      </c>
      <c r="M59" s="896">
        <v>2600</v>
      </c>
      <c r="N59" s="897">
        <f t="shared" si="0"/>
        <v>0</v>
      </c>
      <c r="O59" s="893"/>
      <c r="P59" s="893"/>
      <c r="Q59" s="893"/>
      <c r="R59" s="893"/>
      <c r="S59" s="892"/>
      <c r="T59" s="892"/>
    </row>
    <row r="60" spans="1:20" s="898" customFormat="1" ht="25.5" customHeight="1">
      <c r="A60" s="1098">
        <v>53</v>
      </c>
      <c r="B60" s="890"/>
      <c r="C60" s="899" t="s">
        <v>3340</v>
      </c>
      <c r="D60" s="892" t="s">
        <v>34</v>
      </c>
      <c r="E60" s="893">
        <v>5</v>
      </c>
      <c r="F60" s="892" t="s">
        <v>100</v>
      </c>
      <c r="G60" s="894">
        <v>30</v>
      </c>
      <c r="H60" s="894">
        <v>330</v>
      </c>
      <c r="I60" s="895">
        <v>480</v>
      </c>
      <c r="J60" s="893">
        <v>500</v>
      </c>
      <c r="K60" s="893">
        <v>0</v>
      </c>
      <c r="L60" s="893">
        <v>500</v>
      </c>
      <c r="M60" s="896">
        <v>2600</v>
      </c>
      <c r="N60" s="897">
        <f t="shared" si="0"/>
        <v>1300000</v>
      </c>
      <c r="O60" s="893">
        <v>100</v>
      </c>
      <c r="P60" s="893">
        <v>200</v>
      </c>
      <c r="Q60" s="893">
        <v>100</v>
      </c>
      <c r="R60" s="893">
        <v>100</v>
      </c>
      <c r="S60" s="892"/>
      <c r="T60" s="892"/>
    </row>
    <row r="61" spans="1:20" s="898" customFormat="1" ht="25.5" customHeight="1">
      <c r="A61" s="1098">
        <v>54</v>
      </c>
      <c r="B61" s="890"/>
      <c r="C61" s="906" t="s">
        <v>3341</v>
      </c>
      <c r="D61" s="907" t="s">
        <v>34</v>
      </c>
      <c r="E61" s="908">
        <v>5</v>
      </c>
      <c r="F61" s="907" t="s">
        <v>100</v>
      </c>
      <c r="G61" s="909">
        <v>10</v>
      </c>
      <c r="H61" s="909">
        <v>30</v>
      </c>
      <c r="I61" s="910">
        <v>60</v>
      </c>
      <c r="J61" s="908">
        <v>50</v>
      </c>
      <c r="K61" s="908">
        <v>0</v>
      </c>
      <c r="L61" s="908">
        <v>50</v>
      </c>
      <c r="M61" s="911">
        <v>2600</v>
      </c>
      <c r="N61" s="912">
        <f t="shared" si="0"/>
        <v>130000</v>
      </c>
      <c r="O61" s="908">
        <v>50</v>
      </c>
      <c r="P61" s="908"/>
      <c r="Q61" s="908"/>
      <c r="R61" s="908"/>
      <c r="S61" s="907"/>
      <c r="T61" s="907"/>
    </row>
    <row r="62" spans="1:20" ht="25.5" customHeight="1">
      <c r="A62" s="1097">
        <v>55</v>
      </c>
      <c r="B62" s="489"/>
      <c r="C62" s="522" t="s">
        <v>3342</v>
      </c>
      <c r="D62" s="522" t="s">
        <v>34</v>
      </c>
      <c r="E62" s="523">
        <v>1</v>
      </c>
      <c r="F62" s="522" t="s">
        <v>199</v>
      </c>
      <c r="G62" s="524">
        <v>0</v>
      </c>
      <c r="H62" s="524">
        <v>1</v>
      </c>
      <c r="I62" s="525">
        <v>2</v>
      </c>
      <c r="J62" s="523">
        <v>2</v>
      </c>
      <c r="K62" s="523">
        <v>3</v>
      </c>
      <c r="L62" s="523">
        <v>0</v>
      </c>
      <c r="M62" s="526">
        <v>9000</v>
      </c>
      <c r="N62" s="527">
        <f t="shared" si="0"/>
        <v>0</v>
      </c>
      <c r="O62" s="523"/>
      <c r="P62" s="523"/>
      <c r="Q62" s="523"/>
      <c r="R62" s="523"/>
      <c r="S62" s="522"/>
      <c r="T62" s="522"/>
    </row>
    <row r="63" spans="1:20" s="898" customFormat="1" ht="25.5" customHeight="1">
      <c r="A63" s="1098">
        <v>56</v>
      </c>
      <c r="B63" s="890"/>
      <c r="C63" s="906" t="s">
        <v>3343</v>
      </c>
      <c r="D63" s="907" t="s">
        <v>34</v>
      </c>
      <c r="E63" s="908">
        <v>1</v>
      </c>
      <c r="F63" s="907" t="s">
        <v>100</v>
      </c>
      <c r="G63" s="909">
        <v>0</v>
      </c>
      <c r="H63" s="909">
        <v>0</v>
      </c>
      <c r="I63" s="910">
        <v>0</v>
      </c>
      <c r="J63" s="908">
        <v>0</v>
      </c>
      <c r="K63" s="908">
        <v>2</v>
      </c>
      <c r="L63" s="908">
        <v>2</v>
      </c>
      <c r="M63" s="911">
        <v>80000</v>
      </c>
      <c r="N63" s="912">
        <f t="shared" si="0"/>
        <v>160000</v>
      </c>
      <c r="O63" s="908">
        <v>2</v>
      </c>
      <c r="P63" s="908"/>
      <c r="Q63" s="908"/>
      <c r="R63" s="908"/>
      <c r="S63" s="907"/>
      <c r="T63" s="907"/>
    </row>
    <row r="64" spans="1:20" ht="25.5" customHeight="1">
      <c r="A64" s="1097">
        <v>57</v>
      </c>
      <c r="B64" s="489"/>
      <c r="C64" s="522" t="s">
        <v>3344</v>
      </c>
      <c r="D64" s="522" t="s">
        <v>34</v>
      </c>
      <c r="E64" s="523">
        <v>5</v>
      </c>
      <c r="F64" s="522" t="s">
        <v>100</v>
      </c>
      <c r="G64" s="524">
        <v>193</v>
      </c>
      <c r="H64" s="524">
        <v>1900</v>
      </c>
      <c r="I64" s="525">
        <v>2400</v>
      </c>
      <c r="J64" s="523">
        <v>2500</v>
      </c>
      <c r="K64" s="523">
        <v>500</v>
      </c>
      <c r="L64" s="523">
        <v>2400</v>
      </c>
      <c r="M64" s="526">
        <v>600</v>
      </c>
      <c r="N64" s="527">
        <f t="shared" si="0"/>
        <v>1440000</v>
      </c>
      <c r="O64" s="523">
        <v>900</v>
      </c>
      <c r="P64" s="523">
        <v>500</v>
      </c>
      <c r="Q64" s="523">
        <v>500</v>
      </c>
      <c r="R64" s="523">
        <v>500</v>
      </c>
      <c r="S64" s="522"/>
      <c r="T64" s="522"/>
    </row>
    <row r="65" spans="1:20" s="898" customFormat="1" ht="25.5" customHeight="1">
      <c r="A65" s="1098">
        <v>58</v>
      </c>
      <c r="B65" s="890"/>
      <c r="C65" s="906" t="s">
        <v>3345</v>
      </c>
      <c r="D65" s="907" t="s">
        <v>34</v>
      </c>
      <c r="E65" s="908">
        <v>1</v>
      </c>
      <c r="F65" s="907" t="s">
        <v>100</v>
      </c>
      <c r="G65" s="909">
        <v>0</v>
      </c>
      <c r="H65" s="909">
        <v>9</v>
      </c>
      <c r="I65" s="910">
        <v>15</v>
      </c>
      <c r="J65" s="908">
        <v>40</v>
      </c>
      <c r="K65" s="908">
        <v>0</v>
      </c>
      <c r="L65" s="908">
        <v>35</v>
      </c>
      <c r="M65" s="911">
        <v>28000</v>
      </c>
      <c r="N65" s="912">
        <f t="shared" si="0"/>
        <v>980000</v>
      </c>
      <c r="O65" s="908">
        <v>10</v>
      </c>
      <c r="P65" s="908">
        <v>10</v>
      </c>
      <c r="Q65" s="908">
        <v>10</v>
      </c>
      <c r="R65" s="908">
        <v>5</v>
      </c>
      <c r="S65" s="907"/>
      <c r="T65" s="907"/>
    </row>
    <row r="66" spans="1:20" s="898" customFormat="1" ht="25.5" customHeight="1">
      <c r="A66" s="1098">
        <v>59</v>
      </c>
      <c r="B66" s="890"/>
      <c r="C66" s="906" t="s">
        <v>3346</v>
      </c>
      <c r="D66" s="907" t="s">
        <v>34</v>
      </c>
      <c r="E66" s="908">
        <v>1</v>
      </c>
      <c r="F66" s="907" t="s">
        <v>100</v>
      </c>
      <c r="G66" s="909">
        <v>0</v>
      </c>
      <c r="H66" s="909">
        <v>27</v>
      </c>
      <c r="I66" s="910">
        <v>45</v>
      </c>
      <c r="J66" s="908">
        <v>120</v>
      </c>
      <c r="K66" s="908">
        <v>0</v>
      </c>
      <c r="L66" s="908">
        <v>120</v>
      </c>
      <c r="M66" s="911">
        <v>16000</v>
      </c>
      <c r="N66" s="912">
        <f t="shared" si="0"/>
        <v>1920000</v>
      </c>
      <c r="O66" s="908">
        <v>30</v>
      </c>
      <c r="P66" s="908">
        <v>30</v>
      </c>
      <c r="Q66" s="908">
        <v>30</v>
      </c>
      <c r="R66" s="908">
        <v>30</v>
      </c>
      <c r="S66" s="907"/>
      <c r="T66" s="907"/>
    </row>
    <row r="67" spans="1:20" ht="25.5" customHeight="1">
      <c r="A67" s="1097">
        <v>60</v>
      </c>
      <c r="B67" s="489"/>
      <c r="C67" s="522" t="s">
        <v>3347</v>
      </c>
      <c r="D67" s="522" t="s">
        <v>34</v>
      </c>
      <c r="E67" s="523">
        <v>1</v>
      </c>
      <c r="F67" s="522" t="s">
        <v>100</v>
      </c>
      <c r="G67" s="524">
        <v>9</v>
      </c>
      <c r="H67" s="524">
        <v>10</v>
      </c>
      <c r="I67" s="525">
        <v>1</v>
      </c>
      <c r="J67" s="523">
        <v>10</v>
      </c>
      <c r="K67" s="523">
        <v>10</v>
      </c>
      <c r="L67" s="523">
        <v>0</v>
      </c>
      <c r="M67" s="526">
        <v>9700</v>
      </c>
      <c r="N67" s="527">
        <f t="shared" si="0"/>
        <v>0</v>
      </c>
      <c r="O67" s="523"/>
      <c r="P67" s="523"/>
      <c r="Q67" s="523"/>
      <c r="R67" s="523"/>
      <c r="S67" s="522"/>
      <c r="T67" s="522"/>
    </row>
    <row r="68" spans="1:20" ht="25.5" customHeight="1">
      <c r="A68" s="1097">
        <v>61</v>
      </c>
      <c r="B68" s="489"/>
      <c r="C68" s="522" t="s">
        <v>3348</v>
      </c>
      <c r="D68" s="522" t="s">
        <v>34</v>
      </c>
      <c r="E68" s="523">
        <v>1</v>
      </c>
      <c r="F68" s="522" t="s">
        <v>100</v>
      </c>
      <c r="G68" s="524">
        <v>4</v>
      </c>
      <c r="H68" s="524">
        <v>9</v>
      </c>
      <c r="I68" s="525">
        <v>10</v>
      </c>
      <c r="J68" s="523">
        <v>10</v>
      </c>
      <c r="K68" s="523">
        <v>7</v>
      </c>
      <c r="L68" s="523">
        <v>5</v>
      </c>
      <c r="M68" s="526">
        <v>15000</v>
      </c>
      <c r="N68" s="527">
        <f t="shared" si="0"/>
        <v>75000</v>
      </c>
      <c r="O68" s="523">
        <v>5</v>
      </c>
      <c r="P68" s="523"/>
      <c r="Q68" s="523"/>
      <c r="R68" s="523"/>
      <c r="S68" s="522"/>
      <c r="T68" s="522"/>
    </row>
    <row r="69" spans="1:20" ht="25.5" customHeight="1">
      <c r="A69" s="1097">
        <v>62</v>
      </c>
      <c r="B69" s="489"/>
      <c r="C69" s="522" t="s">
        <v>3349</v>
      </c>
      <c r="D69" s="522" t="s">
        <v>34</v>
      </c>
      <c r="E69" s="523">
        <v>95</v>
      </c>
      <c r="F69" s="522" t="s">
        <v>199</v>
      </c>
      <c r="G69" s="524">
        <v>10</v>
      </c>
      <c r="H69" s="524">
        <v>50</v>
      </c>
      <c r="I69" s="525">
        <v>45</v>
      </c>
      <c r="J69" s="523">
        <v>50</v>
      </c>
      <c r="K69" s="523">
        <v>10</v>
      </c>
      <c r="L69" s="523">
        <v>95</v>
      </c>
      <c r="M69" s="526">
        <v>100</v>
      </c>
      <c r="N69" s="527">
        <f t="shared" si="0"/>
        <v>9500</v>
      </c>
      <c r="O69" s="523">
        <v>95</v>
      </c>
      <c r="P69" s="523">
        <v>0</v>
      </c>
      <c r="Q69" s="523">
        <v>0</v>
      </c>
      <c r="R69" s="523">
        <v>0</v>
      </c>
      <c r="S69" s="522"/>
      <c r="T69" s="522"/>
    </row>
    <row r="70" spans="1:20" ht="25.5" customHeight="1">
      <c r="A70" s="1097">
        <v>63</v>
      </c>
      <c r="B70" s="489"/>
      <c r="C70" s="489" t="s">
        <v>3350</v>
      </c>
      <c r="D70" s="490" t="s">
        <v>34</v>
      </c>
      <c r="E70" s="488">
        <v>12</v>
      </c>
      <c r="F70" s="490" t="s">
        <v>199</v>
      </c>
      <c r="G70" s="506">
        <v>2</v>
      </c>
      <c r="H70" s="506">
        <v>25</v>
      </c>
      <c r="I70" s="491">
        <v>25</v>
      </c>
      <c r="J70" s="488">
        <v>30</v>
      </c>
      <c r="K70" s="488">
        <v>19</v>
      </c>
      <c r="L70" s="488">
        <v>15</v>
      </c>
      <c r="M70" s="521">
        <v>900</v>
      </c>
      <c r="N70" s="509">
        <f t="shared" si="0"/>
        <v>13500</v>
      </c>
      <c r="O70" s="488">
        <v>5</v>
      </c>
      <c r="P70" s="488">
        <v>5</v>
      </c>
      <c r="Q70" s="488">
        <v>5</v>
      </c>
      <c r="R70" s="488"/>
      <c r="S70" s="490"/>
      <c r="T70" s="490"/>
    </row>
    <row r="71" spans="1:20" ht="25.5" customHeight="1">
      <c r="A71" s="1097">
        <v>64</v>
      </c>
      <c r="B71" s="489"/>
      <c r="C71" s="490" t="s">
        <v>3351</v>
      </c>
      <c r="D71" s="490" t="s">
        <v>34</v>
      </c>
      <c r="E71" s="488">
        <v>1</v>
      </c>
      <c r="F71" s="490" t="s">
        <v>199</v>
      </c>
      <c r="G71" s="506">
        <v>0</v>
      </c>
      <c r="H71" s="506">
        <v>3</v>
      </c>
      <c r="I71" s="491">
        <v>0</v>
      </c>
      <c r="J71" s="488">
        <v>3</v>
      </c>
      <c r="K71" s="488">
        <v>7</v>
      </c>
      <c r="L71" s="488">
        <v>0</v>
      </c>
      <c r="M71" s="521">
        <v>45400</v>
      </c>
      <c r="N71" s="509">
        <f t="shared" si="0"/>
        <v>0</v>
      </c>
      <c r="O71" s="488"/>
      <c r="P71" s="488"/>
      <c r="Q71" s="488"/>
      <c r="R71" s="488"/>
      <c r="S71" s="490"/>
      <c r="T71" s="490"/>
    </row>
    <row r="72" spans="1:20" ht="25.5" customHeight="1">
      <c r="A72" s="788">
        <v>65</v>
      </c>
      <c r="B72" s="489"/>
      <c r="C72" s="489" t="s">
        <v>3352</v>
      </c>
      <c r="D72" s="490" t="s">
        <v>34</v>
      </c>
      <c r="E72" s="488">
        <v>1</v>
      </c>
      <c r="F72" s="490" t="s">
        <v>199</v>
      </c>
      <c r="G72" s="506">
        <v>5</v>
      </c>
      <c r="H72" s="506">
        <v>5</v>
      </c>
      <c r="I72" s="491">
        <v>10</v>
      </c>
      <c r="J72" s="488">
        <v>10</v>
      </c>
      <c r="K72" s="488">
        <v>0</v>
      </c>
      <c r="L72" s="488">
        <v>10</v>
      </c>
      <c r="M72" s="521">
        <v>7200</v>
      </c>
      <c r="N72" s="509">
        <f t="shared" si="0"/>
        <v>72000</v>
      </c>
      <c r="O72" s="488">
        <v>10</v>
      </c>
      <c r="P72" s="488"/>
      <c r="Q72" s="488"/>
      <c r="R72" s="488"/>
      <c r="S72" s="490"/>
      <c r="T72" s="490"/>
    </row>
    <row r="73" spans="1:20" ht="25.5" customHeight="1">
      <c r="A73" s="788">
        <v>66</v>
      </c>
      <c r="B73" s="489"/>
      <c r="C73" s="489" t="s">
        <v>3353</v>
      </c>
      <c r="D73" s="490" t="s">
        <v>34</v>
      </c>
      <c r="E73" s="488">
        <v>5</v>
      </c>
      <c r="F73" s="490" t="s">
        <v>199</v>
      </c>
      <c r="G73" s="506">
        <v>40</v>
      </c>
      <c r="H73" s="506">
        <v>30</v>
      </c>
      <c r="I73" s="491">
        <v>48</v>
      </c>
      <c r="J73" s="488">
        <v>50</v>
      </c>
      <c r="K73" s="488">
        <v>96</v>
      </c>
      <c r="L73" s="488">
        <v>50</v>
      </c>
      <c r="M73" s="521">
        <v>540</v>
      </c>
      <c r="N73" s="509">
        <f t="shared" ref="N73" si="1">M73*L73</f>
        <v>27000</v>
      </c>
      <c r="O73" s="488">
        <v>10</v>
      </c>
      <c r="P73" s="488">
        <v>20</v>
      </c>
      <c r="Q73" s="488">
        <v>10</v>
      </c>
      <c r="R73" s="488">
        <v>10</v>
      </c>
      <c r="S73" s="490"/>
      <c r="T73" s="490"/>
    </row>
    <row r="74" spans="1:20" ht="25.5" customHeight="1">
      <c r="A74" s="788"/>
      <c r="B74" s="130"/>
      <c r="C74" s="130"/>
      <c r="D74" s="130"/>
      <c r="E74" s="130"/>
      <c r="F74" s="130"/>
      <c r="G74" s="130"/>
      <c r="H74" s="130"/>
      <c r="I74" s="129"/>
      <c r="J74" s="130"/>
      <c r="K74" s="130"/>
      <c r="L74" s="130"/>
      <c r="M74" s="130"/>
      <c r="N74" s="520">
        <f>SUM(N8:N73)</f>
        <v>33314000</v>
      </c>
      <c r="O74" s="488"/>
      <c r="P74" s="488"/>
      <c r="Q74" s="488"/>
      <c r="R74" s="488"/>
      <c r="S74" s="490"/>
      <c r="T74" s="130"/>
    </row>
    <row r="75" spans="1:20" ht="25.5" customHeight="1">
      <c r="S75" s="504"/>
    </row>
  </sheetData>
  <mergeCells count="10"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45" right="0.23622047244094491" top="0.47244094488188981" bottom="0.43307086614173229" header="0.31496062992125984" footer="0.31496062992125984"/>
  <pageSetup paperSize="9" scale="65" firstPageNumber="90" orientation="landscape" useFirstPageNumber="1" r:id="rId1"/>
  <headerFooter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D22"/>
  <sheetViews>
    <sheetView workbookViewId="0">
      <selection activeCell="A2" sqref="A2:D2"/>
    </sheetView>
  </sheetViews>
  <sheetFormatPr defaultRowHeight="24"/>
  <cols>
    <col min="1" max="1" width="31.125" style="589" customWidth="1"/>
    <col min="2" max="2" width="27.375" style="595" customWidth="1"/>
    <col min="3" max="3" width="30.625" style="589" customWidth="1"/>
    <col min="4" max="4" width="30.875" style="589" customWidth="1"/>
    <col min="5" max="16384" width="9" style="589"/>
  </cols>
  <sheetData>
    <row r="1" spans="1:4">
      <c r="A1" s="1501" t="s">
        <v>3977</v>
      </c>
      <c r="B1" s="1501"/>
      <c r="C1" s="1501"/>
      <c r="D1" s="1501"/>
    </row>
    <row r="2" spans="1:4">
      <c r="A2" s="1501" t="s">
        <v>3978</v>
      </c>
      <c r="B2" s="1501"/>
      <c r="C2" s="1501"/>
      <c r="D2" s="1501"/>
    </row>
    <row r="3" spans="1:4">
      <c r="A3" s="1501" t="s">
        <v>989</v>
      </c>
      <c r="B3" s="1501"/>
      <c r="C3" s="1501"/>
      <c r="D3" s="1501"/>
    </row>
    <row r="5" spans="1:4">
      <c r="A5" s="1502" t="s">
        <v>20</v>
      </c>
      <c r="B5" s="1502" t="s">
        <v>3976</v>
      </c>
      <c r="C5" s="1504" t="s">
        <v>3914</v>
      </c>
      <c r="D5" s="1505"/>
    </row>
    <row r="6" spans="1:4">
      <c r="A6" s="1503"/>
      <c r="B6" s="1503"/>
      <c r="C6" s="616" t="s">
        <v>3915</v>
      </c>
      <c r="D6" s="651" t="s">
        <v>3916</v>
      </c>
    </row>
    <row r="7" spans="1:4">
      <c r="A7" s="592" t="s">
        <v>3917</v>
      </c>
      <c r="B7" s="605" t="s">
        <v>3918</v>
      </c>
      <c r="C7" s="605">
        <v>87</v>
      </c>
      <c r="D7" s="653">
        <v>2246220</v>
      </c>
    </row>
    <row r="8" spans="1:4">
      <c r="A8" s="590"/>
      <c r="B8" s="605" t="s">
        <v>3919</v>
      </c>
      <c r="C8" s="605"/>
      <c r="D8" s="653"/>
    </row>
    <row r="9" spans="1:4">
      <c r="A9" s="592" t="s">
        <v>3920</v>
      </c>
      <c r="B9" s="605" t="s">
        <v>3918</v>
      </c>
      <c r="C9" s="605">
        <v>66</v>
      </c>
      <c r="D9" s="653">
        <v>1450024</v>
      </c>
    </row>
    <row r="10" spans="1:4">
      <c r="A10" s="590"/>
      <c r="B10" s="605" t="s">
        <v>3919</v>
      </c>
      <c r="C10" s="605"/>
      <c r="D10" s="653"/>
    </row>
    <row r="11" spans="1:4">
      <c r="A11" s="593" t="s">
        <v>3921</v>
      </c>
      <c r="B11" s="605" t="s">
        <v>3918</v>
      </c>
      <c r="C11" s="605">
        <v>69</v>
      </c>
      <c r="D11" s="653">
        <v>1450222</v>
      </c>
    </row>
    <row r="12" spans="1:4">
      <c r="A12" s="594"/>
      <c r="B12" s="605" t="s">
        <v>3919</v>
      </c>
      <c r="C12" s="605"/>
      <c r="D12" s="653"/>
    </row>
    <row r="13" spans="1:4">
      <c r="A13" s="593" t="s">
        <v>3922</v>
      </c>
      <c r="B13" s="605" t="s">
        <v>3918</v>
      </c>
      <c r="C13" s="605">
        <v>48</v>
      </c>
      <c r="D13" s="653">
        <v>1134600</v>
      </c>
    </row>
    <row r="14" spans="1:4">
      <c r="A14" s="590"/>
      <c r="B14" s="605" t="s">
        <v>3919</v>
      </c>
      <c r="C14" s="605"/>
      <c r="D14" s="652"/>
    </row>
    <row r="15" spans="1:4">
      <c r="A15" s="1502" t="s">
        <v>790</v>
      </c>
      <c r="B15" s="651" t="s">
        <v>3918</v>
      </c>
      <c r="C15" s="654">
        <f>SUM(C7:C14)</f>
        <v>270</v>
      </c>
      <c r="D15" s="655">
        <f>SUM(D7:D14)</f>
        <v>6281066</v>
      </c>
    </row>
    <row r="16" spans="1:4">
      <c r="A16" s="1503"/>
      <c r="B16" s="651" t="s">
        <v>3919</v>
      </c>
      <c r="C16" s="656"/>
      <c r="D16" s="656"/>
    </row>
    <row r="17" spans="1:4">
      <c r="B17" s="651" t="s">
        <v>3939</v>
      </c>
      <c r="C17" s="647"/>
      <c r="D17" s="655">
        <v>6281066</v>
      </c>
    </row>
    <row r="20" spans="1:4" s="611" customFormat="1">
      <c r="A20" s="622" t="s">
        <v>3975</v>
      </c>
      <c r="B20" s="622" t="s">
        <v>3973</v>
      </c>
      <c r="C20" s="622" t="s">
        <v>3942</v>
      </c>
      <c r="D20" s="622" t="s">
        <v>3943</v>
      </c>
    </row>
    <row r="21" spans="1:4" s="611" customFormat="1">
      <c r="A21" s="622" t="s">
        <v>3951</v>
      </c>
      <c r="B21" s="622" t="s">
        <v>3951</v>
      </c>
      <c r="C21" s="622" t="s">
        <v>3945</v>
      </c>
      <c r="D21" s="622" t="s">
        <v>3946</v>
      </c>
    </row>
    <row r="22" spans="1:4" s="611" customFormat="1">
      <c r="A22" s="622" t="s">
        <v>3952</v>
      </c>
      <c r="B22" s="622" t="s">
        <v>3947</v>
      </c>
      <c r="C22" s="622" t="s">
        <v>3948</v>
      </c>
      <c r="D22" s="622" t="s">
        <v>3949</v>
      </c>
    </row>
  </sheetData>
  <mergeCells count="7">
    <mergeCell ref="A1:D1"/>
    <mergeCell ref="A2:D2"/>
    <mergeCell ref="A3:D3"/>
    <mergeCell ref="C5:D5"/>
    <mergeCell ref="A15:A16"/>
    <mergeCell ref="B5:B6"/>
    <mergeCell ref="A5:A6"/>
  </mergeCells>
  <pageMargins left="0.93" right="0.7" top="0.51" bottom="0.47" header="0.3" footer="0.3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T96"/>
  <sheetViews>
    <sheetView zoomScale="70" zoomScaleNormal="70" workbookViewId="0">
      <pane ySplit="6" topLeftCell="A7" activePane="bottomLeft" state="frozen"/>
      <selection pane="bottomLeft" activeCell="O91" sqref="O91"/>
    </sheetView>
  </sheetViews>
  <sheetFormatPr defaultRowHeight="21.75"/>
  <cols>
    <col min="1" max="1" width="5.375" style="1100" customWidth="1"/>
    <col min="2" max="2" width="9" style="450" customWidth="1"/>
    <col min="3" max="3" width="59.75" style="450" customWidth="1"/>
    <col min="4" max="8" width="5.625" style="450" customWidth="1"/>
    <col min="9" max="9" width="5.625" style="458" customWidth="1"/>
    <col min="10" max="10" width="8.125" style="450" customWidth="1"/>
    <col min="11" max="11" width="7.25" style="450" customWidth="1"/>
    <col min="12" max="12" width="8.75" style="450" customWidth="1"/>
    <col min="13" max="13" width="9.375" style="450" customWidth="1"/>
    <col min="14" max="14" width="12.375" style="450" customWidth="1"/>
    <col min="15" max="18" width="7.875" style="450" customWidth="1"/>
    <col min="19" max="19" width="7.25" style="450" customWidth="1"/>
    <col min="20" max="20" width="8.375" style="450" customWidth="1"/>
    <col min="21" max="16384" width="9" style="450"/>
  </cols>
  <sheetData>
    <row r="1" spans="1:20">
      <c r="A1" s="1525" t="s">
        <v>988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1525"/>
      <c r="Q1" s="1525"/>
      <c r="R1" s="1525"/>
      <c r="S1" s="1525"/>
      <c r="T1" s="1525"/>
    </row>
    <row r="2" spans="1:20">
      <c r="A2" s="1525" t="s">
        <v>3963</v>
      </c>
      <c r="B2" s="1525"/>
      <c r="C2" s="1525"/>
      <c r="D2" s="1525"/>
      <c r="E2" s="1525"/>
      <c r="F2" s="1525"/>
      <c r="G2" s="1525"/>
      <c r="H2" s="1525"/>
      <c r="I2" s="1525"/>
      <c r="J2" s="1525"/>
      <c r="K2" s="1525"/>
      <c r="L2" s="1525"/>
      <c r="M2" s="1525"/>
      <c r="N2" s="1525"/>
      <c r="O2" s="1525"/>
      <c r="P2" s="1525"/>
      <c r="Q2" s="1525"/>
      <c r="R2" s="1525"/>
      <c r="S2" s="1525"/>
      <c r="T2" s="1525"/>
    </row>
    <row r="3" spans="1:20">
      <c r="A3" s="1526" t="s">
        <v>989</v>
      </c>
      <c r="B3" s="1526"/>
      <c r="C3" s="1526"/>
      <c r="D3" s="1526"/>
      <c r="E3" s="1526"/>
      <c r="F3" s="1526"/>
      <c r="G3" s="1526"/>
      <c r="H3" s="1526"/>
      <c r="I3" s="1526"/>
      <c r="J3" s="1526"/>
      <c r="K3" s="1526"/>
      <c r="L3" s="1526"/>
      <c r="M3" s="1526"/>
      <c r="N3" s="1526"/>
      <c r="O3" s="1526"/>
      <c r="P3" s="1526"/>
      <c r="Q3" s="1526"/>
      <c r="R3" s="1526"/>
      <c r="S3" s="1526"/>
      <c r="T3" s="1526"/>
    </row>
    <row r="4" spans="1:20">
      <c r="A4" s="1584" t="s">
        <v>0</v>
      </c>
      <c r="B4" s="473"/>
      <c r="C4" s="1530" t="s">
        <v>1</v>
      </c>
      <c r="D4" s="1533" t="s">
        <v>2</v>
      </c>
      <c r="E4" s="1533" t="s">
        <v>3</v>
      </c>
      <c r="F4" s="1527" t="s">
        <v>4</v>
      </c>
      <c r="G4" s="1534" t="s">
        <v>5</v>
      </c>
      <c r="H4" s="1534"/>
      <c r="I4" s="1535"/>
      <c r="J4" s="474" t="s">
        <v>6</v>
      </c>
      <c r="K4" s="474" t="s">
        <v>7</v>
      </c>
      <c r="L4" s="486" t="s">
        <v>6</v>
      </c>
      <c r="M4" s="474" t="s">
        <v>8</v>
      </c>
      <c r="N4" s="475" t="s">
        <v>9</v>
      </c>
      <c r="O4" s="451" t="s">
        <v>10</v>
      </c>
      <c r="P4" s="451" t="s">
        <v>11</v>
      </c>
      <c r="Q4" s="451" t="s">
        <v>12</v>
      </c>
      <c r="R4" s="451" t="s">
        <v>13</v>
      </c>
      <c r="S4" s="1536" t="s">
        <v>990</v>
      </c>
      <c r="T4" s="1536"/>
    </row>
    <row r="5" spans="1:20">
      <c r="A5" s="1585"/>
      <c r="B5" s="476" t="s">
        <v>15</v>
      </c>
      <c r="C5" s="1531"/>
      <c r="D5" s="1533"/>
      <c r="E5" s="1533"/>
      <c r="F5" s="1528"/>
      <c r="G5" s="477" t="s">
        <v>16</v>
      </c>
      <c r="H5" s="476" t="s">
        <v>17</v>
      </c>
      <c r="I5" s="474" t="s">
        <v>981</v>
      </c>
      <c r="J5" s="478" t="s">
        <v>18</v>
      </c>
      <c r="K5" s="477" t="s">
        <v>19</v>
      </c>
      <c r="L5" s="461" t="s">
        <v>20</v>
      </c>
      <c r="M5" s="477" t="s">
        <v>21</v>
      </c>
      <c r="N5" s="479" t="s">
        <v>983</v>
      </c>
      <c r="O5" s="453" t="s">
        <v>991</v>
      </c>
      <c r="P5" s="453" t="s">
        <v>992</v>
      </c>
      <c r="Q5" s="453" t="s">
        <v>993</v>
      </c>
      <c r="R5" s="453" t="s">
        <v>994</v>
      </c>
      <c r="S5" s="453" t="s">
        <v>26</v>
      </c>
      <c r="T5" s="453" t="s">
        <v>995</v>
      </c>
    </row>
    <row r="6" spans="1:20">
      <c r="A6" s="1586"/>
      <c r="B6" s="480"/>
      <c r="C6" s="1532"/>
      <c r="D6" s="1533"/>
      <c r="E6" s="1533"/>
      <c r="F6" s="1529"/>
      <c r="G6" s="481"/>
      <c r="H6" s="480"/>
      <c r="I6" s="472"/>
      <c r="J6" s="482" t="s">
        <v>982</v>
      </c>
      <c r="K6" s="483" t="s">
        <v>28</v>
      </c>
      <c r="L6" s="463" t="s">
        <v>982</v>
      </c>
      <c r="M6" s="487" t="s">
        <v>30</v>
      </c>
      <c r="N6" s="484" t="s">
        <v>30</v>
      </c>
      <c r="O6" s="455"/>
      <c r="P6" s="455"/>
      <c r="Q6" s="455"/>
      <c r="R6" s="455"/>
      <c r="S6" s="485"/>
      <c r="T6" s="485"/>
    </row>
    <row r="7" spans="1:20">
      <c r="A7" s="1105"/>
      <c r="B7" s="642"/>
      <c r="C7" s="35" t="s">
        <v>3976</v>
      </c>
      <c r="D7" s="529"/>
      <c r="E7" s="529"/>
      <c r="F7" s="529"/>
      <c r="G7" s="528"/>
      <c r="H7" s="642"/>
      <c r="I7" s="530"/>
      <c r="J7" s="643"/>
      <c r="K7" s="531"/>
      <c r="L7" s="532"/>
      <c r="M7" s="531"/>
      <c r="N7" s="644"/>
      <c r="O7" s="448"/>
      <c r="P7" s="448"/>
      <c r="Q7" s="448"/>
      <c r="R7" s="448"/>
      <c r="S7" s="449"/>
      <c r="T7" s="449"/>
    </row>
    <row r="8" spans="1:20">
      <c r="A8" s="788">
        <v>1</v>
      </c>
      <c r="B8" s="490"/>
      <c r="C8" s="490" t="s">
        <v>3204</v>
      </c>
      <c r="D8" s="488" t="s">
        <v>34</v>
      </c>
      <c r="E8" s="488">
        <v>2</v>
      </c>
      <c r="F8" s="490" t="s">
        <v>199</v>
      </c>
      <c r="G8" s="488">
        <v>2</v>
      </c>
      <c r="H8" s="488">
        <v>2</v>
      </c>
      <c r="I8" s="491">
        <v>3</v>
      </c>
      <c r="J8" s="488">
        <v>6</v>
      </c>
      <c r="K8" s="488">
        <v>1</v>
      </c>
      <c r="L8" s="488">
        <v>6</v>
      </c>
      <c r="M8" s="490">
        <v>2600</v>
      </c>
      <c r="N8" s="490">
        <f>L8*M8</f>
        <v>15600</v>
      </c>
      <c r="O8" s="488">
        <v>2</v>
      </c>
      <c r="P8" s="1106">
        <v>2</v>
      </c>
      <c r="Q8" s="488">
        <v>2</v>
      </c>
      <c r="R8" s="488"/>
      <c r="S8" s="488"/>
      <c r="T8" s="488"/>
    </row>
    <row r="9" spans="1:20">
      <c r="A9" s="788">
        <v>2</v>
      </c>
      <c r="B9" s="490"/>
      <c r="C9" s="490" t="s">
        <v>3205</v>
      </c>
      <c r="D9" s="488" t="s">
        <v>34</v>
      </c>
      <c r="E9" s="488">
        <v>2</v>
      </c>
      <c r="F9" s="490" t="s">
        <v>199</v>
      </c>
      <c r="G9" s="488">
        <v>0</v>
      </c>
      <c r="H9" s="488">
        <v>1</v>
      </c>
      <c r="I9" s="491">
        <v>1</v>
      </c>
      <c r="J9" s="488">
        <v>1</v>
      </c>
      <c r="K9" s="488">
        <v>1</v>
      </c>
      <c r="L9" s="488">
        <v>2</v>
      </c>
      <c r="M9" s="490">
        <v>12600</v>
      </c>
      <c r="N9" s="490">
        <f t="shared" ref="N9:N72" si="0">L9*M9</f>
        <v>25200</v>
      </c>
      <c r="O9" s="488">
        <v>1</v>
      </c>
      <c r="P9" s="488">
        <v>1</v>
      </c>
      <c r="Q9" s="490"/>
      <c r="R9" s="488"/>
      <c r="S9" s="488"/>
      <c r="T9" s="488"/>
    </row>
    <row r="10" spans="1:20">
      <c r="A10" s="788">
        <v>3</v>
      </c>
      <c r="B10" s="490"/>
      <c r="C10" s="490" t="s">
        <v>3206</v>
      </c>
      <c r="D10" s="488" t="s">
        <v>34</v>
      </c>
      <c r="E10" s="488">
        <v>10</v>
      </c>
      <c r="F10" s="490" t="s">
        <v>199</v>
      </c>
      <c r="G10" s="488">
        <v>0</v>
      </c>
      <c r="H10" s="488">
        <v>1</v>
      </c>
      <c r="I10" s="491">
        <v>1</v>
      </c>
      <c r="J10" s="488">
        <v>1</v>
      </c>
      <c r="K10" s="488">
        <v>1</v>
      </c>
      <c r="L10" s="488">
        <v>2</v>
      </c>
      <c r="M10" s="490">
        <v>13900</v>
      </c>
      <c r="N10" s="490">
        <f t="shared" si="0"/>
        <v>27800</v>
      </c>
      <c r="O10" s="488">
        <v>1</v>
      </c>
      <c r="P10" s="488">
        <v>1</v>
      </c>
      <c r="Q10" s="490">
        <v>0</v>
      </c>
      <c r="R10" s="488"/>
      <c r="S10" s="488"/>
      <c r="T10" s="488"/>
    </row>
    <row r="11" spans="1:20">
      <c r="A11" s="788">
        <v>4</v>
      </c>
      <c r="B11" s="490"/>
      <c r="C11" s="490" t="s">
        <v>3207</v>
      </c>
      <c r="D11" s="488" t="s">
        <v>34</v>
      </c>
      <c r="E11" s="488">
        <v>1</v>
      </c>
      <c r="F11" s="488" t="s">
        <v>283</v>
      </c>
      <c r="G11" s="488">
        <v>2</v>
      </c>
      <c r="H11" s="488">
        <v>2</v>
      </c>
      <c r="I11" s="491">
        <v>2</v>
      </c>
      <c r="J11" s="488">
        <v>2</v>
      </c>
      <c r="K11" s="488">
        <v>1</v>
      </c>
      <c r="L11" s="488">
        <v>2</v>
      </c>
      <c r="M11" s="490">
        <v>3000</v>
      </c>
      <c r="N11" s="490">
        <f t="shared" si="0"/>
        <v>6000</v>
      </c>
      <c r="O11" s="488">
        <v>1</v>
      </c>
      <c r="P11" s="488">
        <v>0</v>
      </c>
      <c r="Q11" s="488">
        <v>1</v>
      </c>
      <c r="R11" s="488">
        <v>0</v>
      </c>
      <c r="S11" s="488"/>
      <c r="T11" s="488"/>
    </row>
    <row r="12" spans="1:20">
      <c r="A12" s="788">
        <v>5</v>
      </c>
      <c r="B12" s="490"/>
      <c r="C12" s="490" t="s">
        <v>3208</v>
      </c>
      <c r="D12" s="488" t="s">
        <v>34</v>
      </c>
      <c r="E12" s="488">
        <v>2</v>
      </c>
      <c r="F12" s="488" t="s">
        <v>283</v>
      </c>
      <c r="G12" s="488">
        <v>100</v>
      </c>
      <c r="H12" s="488">
        <v>144</v>
      </c>
      <c r="I12" s="491">
        <v>224</v>
      </c>
      <c r="J12" s="488">
        <v>224</v>
      </c>
      <c r="K12" s="488">
        <v>60</v>
      </c>
      <c r="L12" s="488">
        <v>224</v>
      </c>
      <c r="M12" s="490">
        <v>2500</v>
      </c>
      <c r="N12" s="490">
        <f t="shared" si="0"/>
        <v>560000</v>
      </c>
      <c r="O12" s="488">
        <v>56</v>
      </c>
      <c r="P12" s="488">
        <v>56</v>
      </c>
      <c r="Q12" s="488">
        <v>56</v>
      </c>
      <c r="R12" s="488">
        <v>56</v>
      </c>
      <c r="S12" s="488"/>
      <c r="T12" s="488"/>
    </row>
    <row r="13" spans="1:20">
      <c r="A13" s="788">
        <v>6</v>
      </c>
      <c r="B13" s="490"/>
      <c r="C13" s="490" t="s">
        <v>3209</v>
      </c>
      <c r="D13" s="488" t="s">
        <v>34</v>
      </c>
      <c r="E13" s="488">
        <v>1</v>
      </c>
      <c r="F13" s="488" t="s">
        <v>43</v>
      </c>
      <c r="G13" s="488">
        <v>150</v>
      </c>
      <c r="H13" s="488">
        <v>250</v>
      </c>
      <c r="I13" s="491">
        <v>400</v>
      </c>
      <c r="J13" s="488">
        <v>400</v>
      </c>
      <c r="K13" s="488">
        <v>50</v>
      </c>
      <c r="L13" s="488">
        <v>400</v>
      </c>
      <c r="M13" s="490">
        <v>2500</v>
      </c>
      <c r="N13" s="490">
        <f t="shared" si="0"/>
        <v>1000000</v>
      </c>
      <c r="O13" s="488">
        <v>100</v>
      </c>
      <c r="P13" s="488">
        <v>100</v>
      </c>
      <c r="Q13" s="488">
        <v>100</v>
      </c>
      <c r="R13" s="488">
        <v>100</v>
      </c>
      <c r="S13" s="488"/>
      <c r="T13" s="488"/>
    </row>
    <row r="14" spans="1:20">
      <c r="A14" s="788">
        <v>7</v>
      </c>
      <c r="B14" s="490"/>
      <c r="C14" s="490" t="s">
        <v>3210</v>
      </c>
      <c r="D14" s="488" t="s">
        <v>34</v>
      </c>
      <c r="E14" s="488">
        <v>10</v>
      </c>
      <c r="F14" s="490" t="s">
        <v>199</v>
      </c>
      <c r="G14" s="488">
        <v>0</v>
      </c>
      <c r="H14" s="488">
        <v>0</v>
      </c>
      <c r="I14" s="491">
        <v>0</v>
      </c>
      <c r="J14" s="488">
        <v>5</v>
      </c>
      <c r="K14" s="488">
        <v>0</v>
      </c>
      <c r="L14" s="488">
        <v>5</v>
      </c>
      <c r="M14" s="490">
        <v>19800</v>
      </c>
      <c r="N14" s="490">
        <f t="shared" si="0"/>
        <v>99000</v>
      </c>
      <c r="O14" s="488">
        <v>2</v>
      </c>
      <c r="P14" s="488">
        <v>1</v>
      </c>
      <c r="Q14" s="488">
        <v>1</v>
      </c>
      <c r="R14" s="488">
        <v>1</v>
      </c>
      <c r="S14" s="488"/>
      <c r="T14" s="488"/>
    </row>
    <row r="15" spans="1:20">
      <c r="A15" s="788">
        <v>8</v>
      </c>
      <c r="B15" s="490"/>
      <c r="C15" s="490" t="s">
        <v>3211</v>
      </c>
      <c r="D15" s="488" t="s">
        <v>34</v>
      </c>
      <c r="E15" s="488">
        <v>10</v>
      </c>
      <c r="F15" s="490" t="s">
        <v>199</v>
      </c>
      <c r="G15" s="488">
        <v>5</v>
      </c>
      <c r="H15" s="488">
        <v>6</v>
      </c>
      <c r="I15" s="491">
        <v>20</v>
      </c>
      <c r="J15" s="488">
        <v>50</v>
      </c>
      <c r="K15" s="488">
        <v>10</v>
      </c>
      <c r="L15" s="488">
        <v>50</v>
      </c>
      <c r="M15" s="490">
        <v>3500</v>
      </c>
      <c r="N15" s="490">
        <f t="shared" si="0"/>
        <v>175000</v>
      </c>
      <c r="O15" s="488">
        <v>20</v>
      </c>
      <c r="P15" s="488">
        <v>10</v>
      </c>
      <c r="Q15" s="488">
        <v>10</v>
      </c>
      <c r="R15" s="488">
        <v>10</v>
      </c>
      <c r="S15" s="488"/>
      <c r="T15" s="488"/>
    </row>
    <row r="16" spans="1:20">
      <c r="A16" s="788">
        <v>9</v>
      </c>
      <c r="B16" s="490"/>
      <c r="C16" s="490" t="s">
        <v>3212</v>
      </c>
      <c r="D16" s="488" t="s">
        <v>34</v>
      </c>
      <c r="E16" s="488">
        <v>10</v>
      </c>
      <c r="F16" s="490" t="s">
        <v>199</v>
      </c>
      <c r="G16" s="488">
        <v>0</v>
      </c>
      <c r="H16" s="488">
        <v>0</v>
      </c>
      <c r="I16" s="491">
        <v>0</v>
      </c>
      <c r="J16" s="488">
        <v>10</v>
      </c>
      <c r="K16" s="488">
        <v>0</v>
      </c>
      <c r="L16" s="488">
        <v>10</v>
      </c>
      <c r="M16" s="490">
        <v>19800</v>
      </c>
      <c r="N16" s="490">
        <f t="shared" si="0"/>
        <v>198000</v>
      </c>
      <c r="O16" s="488">
        <v>4</v>
      </c>
      <c r="P16" s="488">
        <v>2</v>
      </c>
      <c r="Q16" s="488">
        <v>2</v>
      </c>
      <c r="R16" s="488">
        <v>2</v>
      </c>
      <c r="S16" s="488"/>
      <c r="T16" s="488"/>
    </row>
    <row r="17" spans="1:20">
      <c r="A17" s="788">
        <v>10</v>
      </c>
      <c r="B17" s="490"/>
      <c r="C17" s="490" t="s">
        <v>3213</v>
      </c>
      <c r="D17" s="488" t="s">
        <v>34</v>
      </c>
      <c r="E17" s="488">
        <v>10</v>
      </c>
      <c r="F17" s="490" t="s">
        <v>199</v>
      </c>
      <c r="G17" s="488">
        <v>0</v>
      </c>
      <c r="H17" s="488">
        <v>0</v>
      </c>
      <c r="I17" s="491">
        <v>1</v>
      </c>
      <c r="J17" s="488">
        <v>10</v>
      </c>
      <c r="K17" s="488">
        <v>1</v>
      </c>
      <c r="L17" s="488">
        <v>10</v>
      </c>
      <c r="M17" s="490">
        <v>3500</v>
      </c>
      <c r="N17" s="490">
        <f t="shared" si="0"/>
        <v>35000</v>
      </c>
      <c r="O17" s="488">
        <v>4</v>
      </c>
      <c r="P17" s="488">
        <v>2</v>
      </c>
      <c r="Q17" s="488">
        <v>2</v>
      </c>
      <c r="R17" s="488">
        <v>2</v>
      </c>
      <c r="S17" s="488"/>
      <c r="T17" s="488"/>
    </row>
    <row r="18" spans="1:20">
      <c r="A18" s="788">
        <v>11</v>
      </c>
      <c r="B18" s="490"/>
      <c r="C18" s="490" t="s">
        <v>3214</v>
      </c>
      <c r="D18" s="488" t="s">
        <v>34</v>
      </c>
      <c r="E18" s="488">
        <v>1</v>
      </c>
      <c r="F18" s="488" t="s">
        <v>199</v>
      </c>
      <c r="G18" s="488">
        <v>1</v>
      </c>
      <c r="H18" s="488">
        <v>2</v>
      </c>
      <c r="I18" s="491">
        <v>9</v>
      </c>
      <c r="J18" s="488">
        <v>10</v>
      </c>
      <c r="K18" s="488">
        <v>4</v>
      </c>
      <c r="L18" s="488">
        <v>10</v>
      </c>
      <c r="M18" s="490">
        <v>2400</v>
      </c>
      <c r="N18" s="490">
        <f t="shared" si="0"/>
        <v>24000</v>
      </c>
      <c r="O18" s="488">
        <v>4</v>
      </c>
      <c r="P18" s="488">
        <v>2</v>
      </c>
      <c r="Q18" s="488">
        <v>2</v>
      </c>
      <c r="R18" s="488">
        <v>2</v>
      </c>
      <c r="S18" s="488"/>
      <c r="T18" s="488"/>
    </row>
    <row r="19" spans="1:20">
      <c r="A19" s="788">
        <v>12</v>
      </c>
      <c r="B19" s="490"/>
      <c r="C19" s="490" t="s">
        <v>3215</v>
      </c>
      <c r="D19" s="488" t="s">
        <v>34</v>
      </c>
      <c r="E19" s="488">
        <v>1</v>
      </c>
      <c r="F19" s="488" t="s">
        <v>199</v>
      </c>
      <c r="G19" s="488">
        <v>20</v>
      </c>
      <c r="H19" s="488">
        <v>20</v>
      </c>
      <c r="I19" s="491">
        <v>160</v>
      </c>
      <c r="J19" s="488">
        <v>50</v>
      </c>
      <c r="K19" s="488">
        <v>25</v>
      </c>
      <c r="L19" s="488">
        <v>50</v>
      </c>
      <c r="M19" s="490">
        <v>200</v>
      </c>
      <c r="N19" s="490">
        <f t="shared" si="0"/>
        <v>10000</v>
      </c>
      <c r="O19" s="488">
        <v>30</v>
      </c>
      <c r="P19" s="488">
        <v>20</v>
      </c>
      <c r="Q19" s="488">
        <v>0</v>
      </c>
      <c r="R19" s="488">
        <v>0</v>
      </c>
      <c r="S19" s="488"/>
      <c r="T19" s="488"/>
    </row>
    <row r="20" spans="1:20">
      <c r="A20" s="788">
        <v>13</v>
      </c>
      <c r="B20" s="490"/>
      <c r="C20" s="490" t="s">
        <v>3216</v>
      </c>
      <c r="D20" s="488" t="s">
        <v>34</v>
      </c>
      <c r="E20" s="488">
        <v>1</v>
      </c>
      <c r="F20" s="488" t="s">
        <v>199</v>
      </c>
      <c r="G20" s="488">
        <v>5</v>
      </c>
      <c r="H20" s="488">
        <v>10</v>
      </c>
      <c r="I20" s="491">
        <v>30</v>
      </c>
      <c r="J20" s="488">
        <v>20</v>
      </c>
      <c r="K20" s="488">
        <v>10</v>
      </c>
      <c r="L20" s="488">
        <v>20</v>
      </c>
      <c r="M20" s="490">
        <v>2700</v>
      </c>
      <c r="N20" s="490">
        <f t="shared" si="0"/>
        <v>54000</v>
      </c>
      <c r="O20" s="488">
        <v>5</v>
      </c>
      <c r="P20" s="488">
        <v>5</v>
      </c>
      <c r="Q20" s="488">
        <v>5</v>
      </c>
      <c r="R20" s="488">
        <v>5</v>
      </c>
      <c r="S20" s="488"/>
      <c r="T20" s="488"/>
    </row>
    <row r="21" spans="1:20">
      <c r="A21" s="788">
        <v>14</v>
      </c>
      <c r="B21" s="490"/>
      <c r="C21" s="490" t="s">
        <v>3217</v>
      </c>
      <c r="D21" s="488" t="s">
        <v>34</v>
      </c>
      <c r="E21" s="488">
        <v>1</v>
      </c>
      <c r="F21" s="488" t="s">
        <v>199</v>
      </c>
      <c r="G21" s="488">
        <v>2</v>
      </c>
      <c r="H21" s="488">
        <v>10</v>
      </c>
      <c r="I21" s="491">
        <v>30</v>
      </c>
      <c r="J21" s="488">
        <v>20</v>
      </c>
      <c r="K21" s="488">
        <v>9</v>
      </c>
      <c r="L21" s="488">
        <v>20</v>
      </c>
      <c r="M21" s="490">
        <v>500</v>
      </c>
      <c r="N21" s="490">
        <f t="shared" si="0"/>
        <v>10000</v>
      </c>
      <c r="O21" s="488">
        <v>5</v>
      </c>
      <c r="P21" s="488">
        <v>5</v>
      </c>
      <c r="Q21" s="488">
        <v>5</v>
      </c>
      <c r="R21" s="488">
        <v>5</v>
      </c>
      <c r="S21" s="488"/>
      <c r="T21" s="488"/>
    </row>
    <row r="22" spans="1:20">
      <c r="A22" s="1101">
        <v>15</v>
      </c>
      <c r="B22" s="493"/>
      <c r="C22" s="493" t="s">
        <v>3218</v>
      </c>
      <c r="D22" s="492" t="s">
        <v>214</v>
      </c>
      <c r="E22" s="492">
        <v>1</v>
      </c>
      <c r="F22" s="492" t="s">
        <v>214</v>
      </c>
      <c r="G22" s="492">
        <v>0</v>
      </c>
      <c r="H22" s="492">
        <v>0</v>
      </c>
      <c r="I22" s="494">
        <v>10</v>
      </c>
      <c r="J22" s="492">
        <v>20</v>
      </c>
      <c r="K22" s="492">
        <v>6</v>
      </c>
      <c r="L22" s="492">
        <v>20</v>
      </c>
      <c r="M22" s="493">
        <v>800</v>
      </c>
      <c r="N22" s="490">
        <f t="shared" si="0"/>
        <v>16000</v>
      </c>
      <c r="O22" s="492">
        <v>5</v>
      </c>
      <c r="P22" s="492">
        <v>5</v>
      </c>
      <c r="Q22" s="492">
        <v>5</v>
      </c>
      <c r="R22" s="492">
        <v>5</v>
      </c>
      <c r="S22" s="492"/>
      <c r="T22" s="488"/>
    </row>
    <row r="23" spans="1:20">
      <c r="A23" s="1102">
        <v>16</v>
      </c>
      <c r="B23" s="489"/>
      <c r="C23" s="489" t="s">
        <v>3219</v>
      </c>
      <c r="D23" s="496" t="s">
        <v>34</v>
      </c>
      <c r="E23" s="496">
        <v>1</v>
      </c>
      <c r="F23" s="496" t="s">
        <v>199</v>
      </c>
      <c r="G23" s="496">
        <v>0</v>
      </c>
      <c r="H23" s="496">
        <v>0</v>
      </c>
      <c r="I23" s="497">
        <v>0</v>
      </c>
      <c r="J23" s="496">
        <v>400</v>
      </c>
      <c r="K23" s="496">
        <v>0</v>
      </c>
      <c r="L23" s="496">
        <v>400</v>
      </c>
      <c r="M23" s="489">
        <v>800</v>
      </c>
      <c r="N23" s="489">
        <f t="shared" si="0"/>
        <v>320000</v>
      </c>
      <c r="O23" s="496">
        <v>100</v>
      </c>
      <c r="P23" s="496">
        <v>100</v>
      </c>
      <c r="Q23" s="496">
        <v>100</v>
      </c>
      <c r="R23" s="496">
        <v>100</v>
      </c>
      <c r="S23" s="496"/>
      <c r="T23" s="496"/>
    </row>
    <row r="24" spans="1:20">
      <c r="A24" s="788">
        <v>17</v>
      </c>
      <c r="B24" s="490"/>
      <c r="C24" s="490" t="s">
        <v>3220</v>
      </c>
      <c r="D24" s="488" t="s">
        <v>34</v>
      </c>
      <c r="E24" s="488">
        <v>10</v>
      </c>
      <c r="F24" s="496" t="s">
        <v>199</v>
      </c>
      <c r="G24" s="488">
        <v>5</v>
      </c>
      <c r="H24" s="488">
        <v>12</v>
      </c>
      <c r="I24" s="491">
        <v>60</v>
      </c>
      <c r="J24" s="488">
        <v>50</v>
      </c>
      <c r="K24" s="488">
        <v>20</v>
      </c>
      <c r="L24" s="488">
        <v>50</v>
      </c>
      <c r="M24" s="490">
        <v>6500</v>
      </c>
      <c r="N24" s="490">
        <f t="shared" si="0"/>
        <v>325000</v>
      </c>
      <c r="O24" s="488">
        <v>20</v>
      </c>
      <c r="P24" s="488">
        <v>10</v>
      </c>
      <c r="Q24" s="488">
        <v>10</v>
      </c>
      <c r="R24" s="488">
        <v>10</v>
      </c>
      <c r="S24" s="488"/>
      <c r="T24" s="488"/>
    </row>
    <row r="25" spans="1:20">
      <c r="A25" s="788">
        <v>18</v>
      </c>
      <c r="B25" s="490"/>
      <c r="C25" s="490" t="s">
        <v>3221</v>
      </c>
      <c r="D25" s="488" t="s">
        <v>34</v>
      </c>
      <c r="E25" s="488">
        <v>10</v>
      </c>
      <c r="F25" s="496" t="s">
        <v>199</v>
      </c>
      <c r="G25" s="488">
        <v>0</v>
      </c>
      <c r="H25" s="488">
        <v>1</v>
      </c>
      <c r="I25" s="491">
        <v>1</v>
      </c>
      <c r="J25" s="488">
        <v>10</v>
      </c>
      <c r="K25" s="488">
        <v>1</v>
      </c>
      <c r="L25" s="488">
        <v>10</v>
      </c>
      <c r="M25" s="490">
        <v>6500</v>
      </c>
      <c r="N25" s="490">
        <f t="shared" si="0"/>
        <v>65000</v>
      </c>
      <c r="O25" s="488">
        <v>4</v>
      </c>
      <c r="P25" s="488">
        <v>2</v>
      </c>
      <c r="Q25" s="488">
        <v>2</v>
      </c>
      <c r="R25" s="488">
        <v>2</v>
      </c>
      <c r="S25" s="488"/>
      <c r="T25" s="488"/>
    </row>
    <row r="26" spans="1:20">
      <c r="A26" s="788">
        <v>19</v>
      </c>
      <c r="B26" s="490"/>
      <c r="C26" s="490" t="s">
        <v>3222</v>
      </c>
      <c r="D26" s="488" t="s">
        <v>34</v>
      </c>
      <c r="E26" s="488">
        <v>1</v>
      </c>
      <c r="F26" s="488" t="s">
        <v>199</v>
      </c>
      <c r="G26" s="488">
        <v>1</v>
      </c>
      <c r="H26" s="488">
        <v>1</v>
      </c>
      <c r="I26" s="491">
        <v>20</v>
      </c>
      <c r="J26" s="488">
        <v>10</v>
      </c>
      <c r="K26" s="488">
        <v>5</v>
      </c>
      <c r="L26" s="488">
        <v>10</v>
      </c>
      <c r="M26" s="490">
        <v>17500</v>
      </c>
      <c r="N26" s="490">
        <f t="shared" si="0"/>
        <v>175000</v>
      </c>
      <c r="O26" s="488">
        <v>4</v>
      </c>
      <c r="P26" s="488">
        <v>2</v>
      </c>
      <c r="Q26" s="488">
        <v>2</v>
      </c>
      <c r="R26" s="488">
        <v>2</v>
      </c>
      <c r="S26" s="488"/>
      <c r="T26" s="488"/>
    </row>
    <row r="27" spans="1:20">
      <c r="A27" s="788">
        <v>20</v>
      </c>
      <c r="B27" s="490"/>
      <c r="C27" s="490" t="s">
        <v>3223</v>
      </c>
      <c r="D27" s="488" t="s">
        <v>34</v>
      </c>
      <c r="E27" s="488">
        <v>1</v>
      </c>
      <c r="F27" s="488" t="s">
        <v>199</v>
      </c>
      <c r="G27" s="488">
        <v>1</v>
      </c>
      <c r="H27" s="488">
        <v>1</v>
      </c>
      <c r="I27" s="491">
        <v>10</v>
      </c>
      <c r="J27" s="488">
        <v>10</v>
      </c>
      <c r="K27" s="488">
        <v>4</v>
      </c>
      <c r="L27" s="488">
        <v>10</v>
      </c>
      <c r="M27" s="490">
        <v>17500</v>
      </c>
      <c r="N27" s="490">
        <f t="shared" si="0"/>
        <v>175000</v>
      </c>
      <c r="O27" s="488">
        <v>4</v>
      </c>
      <c r="P27" s="488">
        <v>2</v>
      </c>
      <c r="Q27" s="488">
        <v>2</v>
      </c>
      <c r="R27" s="488">
        <v>2</v>
      </c>
      <c r="S27" s="488"/>
      <c r="T27" s="488"/>
    </row>
    <row r="28" spans="1:20">
      <c r="A28" s="788">
        <v>21</v>
      </c>
      <c r="B28" s="490"/>
      <c r="C28" s="490" t="s">
        <v>3224</v>
      </c>
      <c r="D28" s="488" t="s">
        <v>34</v>
      </c>
      <c r="E28" s="488">
        <v>10</v>
      </c>
      <c r="F28" s="488" t="s">
        <v>199</v>
      </c>
      <c r="G28" s="488">
        <v>0</v>
      </c>
      <c r="H28" s="488">
        <v>4</v>
      </c>
      <c r="I28" s="491">
        <v>10</v>
      </c>
      <c r="J28" s="488">
        <v>10</v>
      </c>
      <c r="K28" s="488">
        <v>5</v>
      </c>
      <c r="L28" s="488">
        <v>10</v>
      </c>
      <c r="M28" s="490">
        <v>1500</v>
      </c>
      <c r="N28" s="490">
        <f t="shared" si="0"/>
        <v>15000</v>
      </c>
      <c r="O28" s="488">
        <v>4</v>
      </c>
      <c r="P28" s="488">
        <v>2</v>
      </c>
      <c r="Q28" s="488">
        <v>2</v>
      </c>
      <c r="R28" s="488">
        <v>2</v>
      </c>
      <c r="S28" s="488"/>
      <c r="T28" s="488"/>
    </row>
    <row r="29" spans="1:20">
      <c r="A29" s="788">
        <v>22</v>
      </c>
      <c r="B29" s="490"/>
      <c r="C29" s="490" t="s">
        <v>3225</v>
      </c>
      <c r="D29" s="488" t="s">
        <v>34</v>
      </c>
      <c r="E29" s="488">
        <v>10</v>
      </c>
      <c r="F29" s="488" t="s">
        <v>199</v>
      </c>
      <c r="G29" s="488">
        <v>0</v>
      </c>
      <c r="H29" s="488">
        <v>2</v>
      </c>
      <c r="I29" s="491">
        <v>10</v>
      </c>
      <c r="J29" s="488">
        <v>10</v>
      </c>
      <c r="K29" s="488">
        <v>6</v>
      </c>
      <c r="L29" s="488">
        <v>10</v>
      </c>
      <c r="M29" s="490">
        <v>1500</v>
      </c>
      <c r="N29" s="490">
        <f t="shared" si="0"/>
        <v>15000</v>
      </c>
      <c r="O29" s="488">
        <v>4</v>
      </c>
      <c r="P29" s="488">
        <v>2</v>
      </c>
      <c r="Q29" s="488">
        <v>2</v>
      </c>
      <c r="R29" s="488">
        <v>2</v>
      </c>
      <c r="S29" s="488"/>
      <c r="T29" s="488"/>
    </row>
    <row r="30" spans="1:20">
      <c r="A30" s="788">
        <v>23</v>
      </c>
      <c r="B30" s="490"/>
      <c r="C30" s="490" t="s">
        <v>3226</v>
      </c>
      <c r="D30" s="488" t="s">
        <v>34</v>
      </c>
      <c r="E30" s="488">
        <v>10</v>
      </c>
      <c r="F30" s="488" t="s">
        <v>199</v>
      </c>
      <c r="G30" s="488">
        <v>0</v>
      </c>
      <c r="H30" s="488">
        <v>3</v>
      </c>
      <c r="I30" s="491">
        <v>10</v>
      </c>
      <c r="J30" s="488">
        <v>10</v>
      </c>
      <c r="K30" s="488">
        <v>5</v>
      </c>
      <c r="L30" s="488">
        <v>10</v>
      </c>
      <c r="M30" s="490">
        <v>1500</v>
      </c>
      <c r="N30" s="490">
        <f t="shared" si="0"/>
        <v>15000</v>
      </c>
      <c r="O30" s="488">
        <v>4</v>
      </c>
      <c r="P30" s="488">
        <v>2</v>
      </c>
      <c r="Q30" s="488">
        <v>2</v>
      </c>
      <c r="R30" s="488">
        <v>2</v>
      </c>
      <c r="S30" s="488"/>
      <c r="T30" s="488"/>
    </row>
    <row r="31" spans="1:20">
      <c r="A31" s="788">
        <v>24</v>
      </c>
      <c r="B31" s="490"/>
      <c r="C31" s="490" t="s">
        <v>3227</v>
      </c>
      <c r="D31" s="488" t="s">
        <v>34</v>
      </c>
      <c r="E31" s="488">
        <v>10</v>
      </c>
      <c r="F31" s="488" t="s">
        <v>199</v>
      </c>
      <c r="G31" s="488">
        <v>0</v>
      </c>
      <c r="H31" s="488">
        <v>0</v>
      </c>
      <c r="I31" s="491">
        <v>10</v>
      </c>
      <c r="J31" s="488">
        <v>5</v>
      </c>
      <c r="K31" s="488">
        <v>1</v>
      </c>
      <c r="L31" s="488">
        <v>5</v>
      </c>
      <c r="M31" s="490">
        <v>8000</v>
      </c>
      <c r="N31" s="490">
        <f t="shared" si="0"/>
        <v>40000</v>
      </c>
      <c r="O31" s="488">
        <v>3</v>
      </c>
      <c r="P31" s="488">
        <v>2</v>
      </c>
      <c r="Q31" s="488">
        <v>0</v>
      </c>
      <c r="R31" s="488">
        <v>0</v>
      </c>
      <c r="S31" s="488"/>
      <c r="T31" s="488"/>
    </row>
    <row r="32" spans="1:20">
      <c r="A32" s="788">
        <v>25</v>
      </c>
      <c r="B32" s="490"/>
      <c r="C32" s="490" t="s">
        <v>3228</v>
      </c>
      <c r="D32" s="488" t="s">
        <v>34</v>
      </c>
      <c r="E32" s="488">
        <v>1</v>
      </c>
      <c r="F32" s="488" t="s">
        <v>199</v>
      </c>
      <c r="G32" s="488">
        <v>0</v>
      </c>
      <c r="H32" s="488">
        <v>0</v>
      </c>
      <c r="I32" s="491">
        <v>0</v>
      </c>
      <c r="J32" s="488">
        <v>4</v>
      </c>
      <c r="K32" s="488">
        <v>0</v>
      </c>
      <c r="L32" s="488">
        <v>4</v>
      </c>
      <c r="M32" s="490">
        <v>14000</v>
      </c>
      <c r="N32" s="490">
        <f t="shared" si="0"/>
        <v>56000</v>
      </c>
      <c r="O32" s="488">
        <v>1</v>
      </c>
      <c r="P32" s="488">
        <v>1</v>
      </c>
      <c r="Q32" s="488">
        <v>1</v>
      </c>
      <c r="R32" s="488">
        <v>1</v>
      </c>
      <c r="S32" s="488"/>
      <c r="T32" s="488"/>
    </row>
    <row r="33" spans="1:20">
      <c r="A33" s="788">
        <v>26</v>
      </c>
      <c r="B33" s="490"/>
      <c r="C33" s="490" t="s">
        <v>3229</v>
      </c>
      <c r="D33" s="488" t="s">
        <v>156</v>
      </c>
      <c r="E33" s="488">
        <v>1</v>
      </c>
      <c r="F33" s="488" t="s">
        <v>156</v>
      </c>
      <c r="G33" s="488">
        <v>0</v>
      </c>
      <c r="H33" s="488">
        <v>1</v>
      </c>
      <c r="I33" s="491">
        <v>0</v>
      </c>
      <c r="J33" s="488">
        <v>2</v>
      </c>
      <c r="K33" s="488">
        <v>0</v>
      </c>
      <c r="L33" s="488">
        <v>2</v>
      </c>
      <c r="M33" s="490">
        <v>4500</v>
      </c>
      <c r="N33" s="490">
        <f t="shared" si="0"/>
        <v>9000</v>
      </c>
      <c r="O33" s="488">
        <v>1</v>
      </c>
      <c r="P33" s="488">
        <v>0</v>
      </c>
      <c r="Q33" s="488">
        <v>1</v>
      </c>
      <c r="R33" s="488">
        <v>0</v>
      </c>
      <c r="S33" s="488"/>
      <c r="T33" s="488"/>
    </row>
    <row r="34" spans="1:20">
      <c r="A34" s="788">
        <v>27</v>
      </c>
      <c r="B34" s="493"/>
      <c r="C34" s="493" t="s">
        <v>3230</v>
      </c>
      <c r="D34" s="492" t="s">
        <v>156</v>
      </c>
      <c r="E34" s="492">
        <v>1</v>
      </c>
      <c r="F34" s="492" t="s">
        <v>156</v>
      </c>
      <c r="G34" s="492">
        <v>0</v>
      </c>
      <c r="H34" s="492">
        <v>1</v>
      </c>
      <c r="I34" s="494">
        <v>0</v>
      </c>
      <c r="J34" s="492">
        <v>2</v>
      </c>
      <c r="K34" s="492">
        <v>0</v>
      </c>
      <c r="L34" s="492">
        <v>2</v>
      </c>
      <c r="M34" s="493">
        <v>4500</v>
      </c>
      <c r="N34" s="490">
        <f t="shared" si="0"/>
        <v>9000</v>
      </c>
      <c r="O34" s="492">
        <v>1</v>
      </c>
      <c r="P34" s="492">
        <v>0</v>
      </c>
      <c r="Q34" s="492">
        <v>1</v>
      </c>
      <c r="R34" s="492">
        <v>0</v>
      </c>
      <c r="S34" s="492"/>
      <c r="T34" s="488"/>
    </row>
    <row r="35" spans="1:20">
      <c r="A35" s="788">
        <v>28</v>
      </c>
      <c r="B35" s="490"/>
      <c r="C35" s="490" t="s">
        <v>3231</v>
      </c>
      <c r="D35" s="488" t="s">
        <v>34</v>
      </c>
      <c r="E35" s="488">
        <v>1</v>
      </c>
      <c r="F35" s="488" t="s">
        <v>199</v>
      </c>
      <c r="G35" s="488">
        <v>2</v>
      </c>
      <c r="H35" s="488">
        <v>2</v>
      </c>
      <c r="I35" s="491">
        <v>2</v>
      </c>
      <c r="J35" s="488">
        <v>2</v>
      </c>
      <c r="K35" s="488">
        <v>1</v>
      </c>
      <c r="L35" s="488">
        <v>2</v>
      </c>
      <c r="M35" s="490">
        <v>16050</v>
      </c>
      <c r="N35" s="490">
        <f t="shared" si="0"/>
        <v>32100</v>
      </c>
      <c r="O35" s="488">
        <v>1</v>
      </c>
      <c r="P35" s="488">
        <v>1</v>
      </c>
      <c r="Q35" s="488">
        <v>0</v>
      </c>
      <c r="R35" s="488">
        <v>0</v>
      </c>
      <c r="S35" s="488"/>
      <c r="T35" s="488"/>
    </row>
    <row r="36" spans="1:20">
      <c r="A36" s="788">
        <v>29</v>
      </c>
      <c r="B36" s="490"/>
      <c r="C36" s="490" t="s">
        <v>3232</v>
      </c>
      <c r="D36" s="488" t="s">
        <v>34</v>
      </c>
      <c r="E36" s="488">
        <v>1</v>
      </c>
      <c r="F36" s="488" t="s">
        <v>199</v>
      </c>
      <c r="G36" s="488">
        <v>2</v>
      </c>
      <c r="H36" s="488">
        <v>2</v>
      </c>
      <c r="I36" s="491">
        <v>3</v>
      </c>
      <c r="J36" s="488">
        <v>6</v>
      </c>
      <c r="K36" s="488">
        <v>1</v>
      </c>
      <c r="L36" s="488">
        <v>6</v>
      </c>
      <c r="M36" s="490">
        <v>19046</v>
      </c>
      <c r="N36" s="490">
        <f t="shared" si="0"/>
        <v>114276</v>
      </c>
      <c r="O36" s="488">
        <v>2</v>
      </c>
      <c r="P36" s="488">
        <v>2</v>
      </c>
      <c r="Q36" s="488">
        <v>2</v>
      </c>
      <c r="R36" s="488">
        <v>0</v>
      </c>
      <c r="S36" s="488"/>
      <c r="T36" s="488"/>
    </row>
    <row r="37" spans="1:20">
      <c r="A37" s="788">
        <v>30</v>
      </c>
      <c r="B37" s="490"/>
      <c r="C37" s="490" t="s">
        <v>3233</v>
      </c>
      <c r="D37" s="488" t="s">
        <v>34</v>
      </c>
      <c r="E37" s="488">
        <v>1</v>
      </c>
      <c r="F37" s="488" t="s">
        <v>199</v>
      </c>
      <c r="G37" s="488">
        <v>2</v>
      </c>
      <c r="H37" s="488">
        <v>3</v>
      </c>
      <c r="I37" s="491">
        <v>3</v>
      </c>
      <c r="J37" s="488">
        <v>6</v>
      </c>
      <c r="K37" s="488">
        <v>1</v>
      </c>
      <c r="L37" s="488">
        <v>6</v>
      </c>
      <c r="M37" s="490">
        <v>12840</v>
      </c>
      <c r="N37" s="490">
        <f t="shared" si="0"/>
        <v>77040</v>
      </c>
      <c r="O37" s="488">
        <v>2</v>
      </c>
      <c r="P37" s="488">
        <v>2</v>
      </c>
      <c r="Q37" s="488">
        <v>2</v>
      </c>
      <c r="R37" s="488">
        <v>0</v>
      </c>
      <c r="S37" s="488"/>
      <c r="T37" s="488"/>
    </row>
    <row r="38" spans="1:20">
      <c r="A38" s="788">
        <v>31</v>
      </c>
      <c r="B38" s="490"/>
      <c r="C38" s="490" t="s">
        <v>3234</v>
      </c>
      <c r="D38" s="488" t="s">
        <v>34</v>
      </c>
      <c r="E38" s="488">
        <v>50</v>
      </c>
      <c r="F38" s="488" t="s">
        <v>199</v>
      </c>
      <c r="G38" s="488">
        <v>5</v>
      </c>
      <c r="H38" s="488">
        <v>15</v>
      </c>
      <c r="I38" s="491">
        <v>20</v>
      </c>
      <c r="J38" s="488">
        <v>20</v>
      </c>
      <c r="K38" s="488">
        <v>8</v>
      </c>
      <c r="L38" s="488">
        <v>20</v>
      </c>
      <c r="M38" s="490">
        <v>7500</v>
      </c>
      <c r="N38" s="490">
        <f t="shared" si="0"/>
        <v>150000</v>
      </c>
      <c r="O38" s="488">
        <v>5</v>
      </c>
      <c r="P38" s="488">
        <v>5</v>
      </c>
      <c r="Q38" s="488">
        <v>5</v>
      </c>
      <c r="R38" s="488">
        <v>5</v>
      </c>
      <c r="S38" s="488"/>
      <c r="T38" s="488"/>
    </row>
    <row r="39" spans="1:20">
      <c r="A39" s="788">
        <v>32</v>
      </c>
      <c r="B39" s="490"/>
      <c r="C39" s="490" t="s">
        <v>3235</v>
      </c>
      <c r="D39" s="488" t="s">
        <v>34</v>
      </c>
      <c r="E39" s="488">
        <v>10</v>
      </c>
      <c r="F39" s="488" t="s">
        <v>199</v>
      </c>
      <c r="G39" s="488">
        <v>5</v>
      </c>
      <c r="H39" s="488">
        <v>10</v>
      </c>
      <c r="I39" s="491">
        <v>60</v>
      </c>
      <c r="J39" s="488">
        <v>10</v>
      </c>
      <c r="K39" s="488">
        <v>6</v>
      </c>
      <c r="L39" s="488">
        <v>10</v>
      </c>
      <c r="M39" s="490">
        <v>900</v>
      </c>
      <c r="N39" s="490">
        <f t="shared" si="0"/>
        <v>9000</v>
      </c>
      <c r="O39" s="488">
        <v>5</v>
      </c>
      <c r="P39" s="488">
        <v>5</v>
      </c>
      <c r="Q39" s="488">
        <v>0</v>
      </c>
      <c r="R39" s="488">
        <v>0</v>
      </c>
      <c r="S39" s="488"/>
      <c r="T39" s="488"/>
    </row>
    <row r="40" spans="1:20">
      <c r="A40" s="788">
        <v>33</v>
      </c>
      <c r="B40" s="490"/>
      <c r="C40" s="490" t="s">
        <v>3236</v>
      </c>
      <c r="D40" s="488" t="s">
        <v>34</v>
      </c>
      <c r="E40" s="488">
        <v>100</v>
      </c>
      <c r="F40" s="488" t="s">
        <v>199</v>
      </c>
      <c r="G40" s="488">
        <v>2</v>
      </c>
      <c r="H40" s="488">
        <v>2</v>
      </c>
      <c r="I40" s="491">
        <v>2</v>
      </c>
      <c r="J40" s="488">
        <v>2</v>
      </c>
      <c r="K40" s="488">
        <v>1</v>
      </c>
      <c r="L40" s="488">
        <v>2</v>
      </c>
      <c r="M40" s="490">
        <v>16050</v>
      </c>
      <c r="N40" s="490">
        <f t="shared" si="0"/>
        <v>32100</v>
      </c>
      <c r="O40" s="488">
        <v>1</v>
      </c>
      <c r="P40" s="488">
        <v>0</v>
      </c>
      <c r="Q40" s="488">
        <v>1</v>
      </c>
      <c r="R40" s="488">
        <v>0</v>
      </c>
      <c r="S40" s="488"/>
      <c r="T40" s="488"/>
    </row>
    <row r="41" spans="1:20">
      <c r="A41" s="788">
        <v>34</v>
      </c>
      <c r="B41" s="490"/>
      <c r="C41" s="490" t="s">
        <v>3237</v>
      </c>
      <c r="D41" s="488" t="s">
        <v>34</v>
      </c>
      <c r="E41" s="488">
        <v>100</v>
      </c>
      <c r="F41" s="488" t="s">
        <v>199</v>
      </c>
      <c r="G41" s="488">
        <v>2</v>
      </c>
      <c r="H41" s="488">
        <v>2</v>
      </c>
      <c r="I41" s="491">
        <v>2</v>
      </c>
      <c r="J41" s="488">
        <v>2</v>
      </c>
      <c r="K41" s="488">
        <v>1</v>
      </c>
      <c r="L41" s="488">
        <v>2</v>
      </c>
      <c r="M41" s="490">
        <v>21400</v>
      </c>
      <c r="N41" s="490">
        <f t="shared" si="0"/>
        <v>42800</v>
      </c>
      <c r="O41" s="488">
        <v>1</v>
      </c>
      <c r="P41" s="488">
        <v>0</v>
      </c>
      <c r="Q41" s="488">
        <v>1</v>
      </c>
      <c r="R41" s="488">
        <v>0</v>
      </c>
      <c r="S41" s="488"/>
      <c r="T41" s="488"/>
    </row>
    <row r="42" spans="1:20">
      <c r="A42" s="788">
        <v>35</v>
      </c>
      <c r="B42" s="490"/>
      <c r="C42" s="490" t="s">
        <v>3238</v>
      </c>
      <c r="D42" s="488" t="s">
        <v>34</v>
      </c>
      <c r="E42" s="488">
        <v>100</v>
      </c>
      <c r="F42" s="488" t="s">
        <v>199</v>
      </c>
      <c r="G42" s="488">
        <v>0</v>
      </c>
      <c r="H42" s="488">
        <v>0</v>
      </c>
      <c r="I42" s="491">
        <v>0</v>
      </c>
      <c r="J42" s="488">
        <v>2</v>
      </c>
      <c r="K42" s="488">
        <v>0</v>
      </c>
      <c r="L42" s="488">
        <v>2</v>
      </c>
      <c r="M42" s="490">
        <v>11700</v>
      </c>
      <c r="N42" s="490">
        <f t="shared" si="0"/>
        <v>23400</v>
      </c>
      <c r="O42" s="488">
        <v>1</v>
      </c>
      <c r="P42" s="488">
        <v>0</v>
      </c>
      <c r="Q42" s="488">
        <v>1</v>
      </c>
      <c r="R42" s="488">
        <v>0</v>
      </c>
      <c r="S42" s="488"/>
      <c r="T42" s="488"/>
    </row>
    <row r="43" spans="1:20">
      <c r="A43" s="788">
        <v>36</v>
      </c>
      <c r="B43" s="490"/>
      <c r="C43" s="490" t="s">
        <v>3239</v>
      </c>
      <c r="D43" s="488" t="s">
        <v>34</v>
      </c>
      <c r="E43" s="488">
        <v>50</v>
      </c>
      <c r="F43" s="488" t="s">
        <v>199</v>
      </c>
      <c r="G43" s="488">
        <v>0</v>
      </c>
      <c r="H43" s="488">
        <v>0</v>
      </c>
      <c r="I43" s="491">
        <v>2</v>
      </c>
      <c r="J43" s="488">
        <v>2</v>
      </c>
      <c r="K43" s="488">
        <v>1</v>
      </c>
      <c r="L43" s="488">
        <v>2</v>
      </c>
      <c r="M43" s="490">
        <v>27500</v>
      </c>
      <c r="N43" s="490">
        <f t="shared" si="0"/>
        <v>55000</v>
      </c>
      <c r="O43" s="488">
        <v>1</v>
      </c>
      <c r="P43" s="488">
        <v>0</v>
      </c>
      <c r="Q43" s="488">
        <v>1</v>
      </c>
      <c r="R43" s="488">
        <v>0</v>
      </c>
      <c r="S43" s="488"/>
      <c r="T43" s="488"/>
    </row>
    <row r="44" spans="1:20">
      <c r="A44" s="788">
        <v>37</v>
      </c>
      <c r="B44" s="490"/>
      <c r="C44" s="490" t="s">
        <v>3240</v>
      </c>
      <c r="D44" s="488" t="s">
        <v>34</v>
      </c>
      <c r="E44" s="488">
        <v>1</v>
      </c>
      <c r="F44" s="488" t="s">
        <v>199</v>
      </c>
      <c r="G44" s="488">
        <v>15</v>
      </c>
      <c r="H44" s="488">
        <v>20</v>
      </c>
      <c r="I44" s="491">
        <v>35</v>
      </c>
      <c r="J44" s="488">
        <v>100</v>
      </c>
      <c r="K44" s="488">
        <v>12</v>
      </c>
      <c r="L44" s="488">
        <v>100</v>
      </c>
      <c r="M44" s="490">
        <v>50</v>
      </c>
      <c r="N44" s="490">
        <f t="shared" si="0"/>
        <v>5000</v>
      </c>
      <c r="O44" s="488">
        <v>25</v>
      </c>
      <c r="P44" s="488">
        <v>25</v>
      </c>
      <c r="Q44" s="488">
        <v>25</v>
      </c>
      <c r="R44" s="488">
        <v>25</v>
      </c>
      <c r="S44" s="488"/>
      <c r="T44" s="488"/>
    </row>
    <row r="45" spans="1:20">
      <c r="A45" s="788">
        <v>38</v>
      </c>
      <c r="B45" s="490"/>
      <c r="C45" s="490" t="s">
        <v>3241</v>
      </c>
      <c r="D45" s="488" t="s">
        <v>34</v>
      </c>
      <c r="E45" s="488">
        <v>1</v>
      </c>
      <c r="F45" s="488" t="s">
        <v>199</v>
      </c>
      <c r="G45" s="488">
        <v>10</v>
      </c>
      <c r="H45" s="488">
        <v>15</v>
      </c>
      <c r="I45" s="491">
        <v>20</v>
      </c>
      <c r="J45" s="488">
        <v>100</v>
      </c>
      <c r="K45" s="488">
        <v>20</v>
      </c>
      <c r="L45" s="488">
        <v>100</v>
      </c>
      <c r="M45" s="490">
        <v>70</v>
      </c>
      <c r="N45" s="490">
        <f t="shared" si="0"/>
        <v>7000</v>
      </c>
      <c r="O45" s="488">
        <v>25</v>
      </c>
      <c r="P45" s="488">
        <v>25</v>
      </c>
      <c r="Q45" s="488">
        <v>25</v>
      </c>
      <c r="R45" s="488">
        <v>25</v>
      </c>
      <c r="S45" s="488"/>
      <c r="T45" s="488"/>
    </row>
    <row r="46" spans="1:20">
      <c r="A46" s="788">
        <v>39</v>
      </c>
      <c r="B46" s="490"/>
      <c r="C46" s="490" t="s">
        <v>3242</v>
      </c>
      <c r="D46" s="488" t="s">
        <v>34</v>
      </c>
      <c r="E46" s="488">
        <v>20</v>
      </c>
      <c r="F46" s="488" t="s">
        <v>199</v>
      </c>
      <c r="G46" s="488">
        <v>0</v>
      </c>
      <c r="H46" s="488">
        <v>0</v>
      </c>
      <c r="I46" s="491">
        <v>3</v>
      </c>
      <c r="J46" s="488">
        <v>3</v>
      </c>
      <c r="K46" s="488">
        <v>1</v>
      </c>
      <c r="L46" s="488">
        <v>3</v>
      </c>
      <c r="M46" s="490">
        <v>4300</v>
      </c>
      <c r="N46" s="490">
        <f t="shared" si="0"/>
        <v>12900</v>
      </c>
      <c r="O46" s="488">
        <v>1</v>
      </c>
      <c r="P46" s="488">
        <v>1</v>
      </c>
      <c r="Q46" s="488">
        <v>1</v>
      </c>
      <c r="R46" s="488">
        <v>0</v>
      </c>
      <c r="S46" s="488"/>
      <c r="T46" s="488"/>
    </row>
    <row r="47" spans="1:20">
      <c r="A47" s="788">
        <v>40</v>
      </c>
      <c r="B47" s="490"/>
      <c r="C47" s="490" t="s">
        <v>3243</v>
      </c>
      <c r="D47" s="488" t="s">
        <v>34</v>
      </c>
      <c r="E47" s="488">
        <v>1</v>
      </c>
      <c r="F47" s="488" t="s">
        <v>43</v>
      </c>
      <c r="G47" s="488">
        <v>0</v>
      </c>
      <c r="H47" s="488">
        <v>0</v>
      </c>
      <c r="I47" s="491">
        <v>4</v>
      </c>
      <c r="J47" s="488">
        <v>4</v>
      </c>
      <c r="K47" s="488">
        <v>4</v>
      </c>
      <c r="L47" s="488">
        <v>4</v>
      </c>
      <c r="M47" s="490">
        <v>4200</v>
      </c>
      <c r="N47" s="490">
        <f t="shared" si="0"/>
        <v>16800</v>
      </c>
      <c r="O47" s="488">
        <v>2</v>
      </c>
      <c r="P47" s="488">
        <v>2</v>
      </c>
      <c r="Q47" s="488">
        <v>0</v>
      </c>
      <c r="R47" s="488">
        <v>0</v>
      </c>
      <c r="S47" s="488"/>
      <c r="T47" s="488"/>
    </row>
    <row r="48" spans="1:20">
      <c r="A48" s="1101">
        <v>42</v>
      </c>
      <c r="B48" s="493"/>
      <c r="C48" s="493" t="s">
        <v>3244</v>
      </c>
      <c r="D48" s="492" t="s">
        <v>34</v>
      </c>
      <c r="E48" s="492">
        <v>1</v>
      </c>
      <c r="F48" s="492" t="s">
        <v>43</v>
      </c>
      <c r="G48" s="492">
        <v>0</v>
      </c>
      <c r="H48" s="492">
        <v>0</v>
      </c>
      <c r="I48" s="494">
        <v>4</v>
      </c>
      <c r="J48" s="492">
        <v>4</v>
      </c>
      <c r="K48" s="492">
        <v>2</v>
      </c>
      <c r="L48" s="492">
        <v>4</v>
      </c>
      <c r="M48" s="493">
        <v>19000</v>
      </c>
      <c r="N48" s="490">
        <f t="shared" si="0"/>
        <v>76000</v>
      </c>
      <c r="O48" s="492">
        <v>1</v>
      </c>
      <c r="P48" s="492">
        <v>1</v>
      </c>
      <c r="Q48" s="492">
        <v>1</v>
      </c>
      <c r="R48" s="492">
        <v>1</v>
      </c>
      <c r="S48" s="492"/>
      <c r="T48" s="488"/>
    </row>
    <row r="49" spans="1:20">
      <c r="A49" s="788">
        <v>43</v>
      </c>
      <c r="B49" s="490"/>
      <c r="C49" s="490" t="s">
        <v>3245</v>
      </c>
      <c r="D49" s="488" t="s">
        <v>34</v>
      </c>
      <c r="E49" s="488">
        <v>10</v>
      </c>
      <c r="F49" s="488" t="s">
        <v>199</v>
      </c>
      <c r="G49" s="488">
        <v>0</v>
      </c>
      <c r="H49" s="488">
        <v>0</v>
      </c>
      <c r="I49" s="491">
        <v>2</v>
      </c>
      <c r="J49" s="488">
        <v>2</v>
      </c>
      <c r="K49" s="488">
        <v>1</v>
      </c>
      <c r="L49" s="488">
        <v>2</v>
      </c>
      <c r="M49" s="490">
        <v>7500</v>
      </c>
      <c r="N49" s="490">
        <f t="shared" si="0"/>
        <v>15000</v>
      </c>
      <c r="O49" s="488">
        <v>1</v>
      </c>
      <c r="P49" s="488">
        <v>1</v>
      </c>
      <c r="Q49" s="488">
        <v>0</v>
      </c>
      <c r="R49" s="488">
        <v>0</v>
      </c>
      <c r="S49" s="488"/>
      <c r="T49" s="488"/>
    </row>
    <row r="50" spans="1:20">
      <c r="A50" s="1102">
        <v>44</v>
      </c>
      <c r="B50" s="489"/>
      <c r="C50" s="489" t="s">
        <v>3246</v>
      </c>
      <c r="D50" s="492" t="s">
        <v>34</v>
      </c>
      <c r="E50" s="496">
        <v>1</v>
      </c>
      <c r="F50" s="496" t="s">
        <v>199</v>
      </c>
      <c r="G50" s="496">
        <v>0</v>
      </c>
      <c r="H50" s="496">
        <v>0</v>
      </c>
      <c r="I50" s="497">
        <v>1</v>
      </c>
      <c r="J50" s="496">
        <v>10</v>
      </c>
      <c r="K50" s="496">
        <v>1</v>
      </c>
      <c r="L50" s="496">
        <v>10</v>
      </c>
      <c r="M50" s="489">
        <v>5800</v>
      </c>
      <c r="N50" s="489">
        <f t="shared" si="0"/>
        <v>58000</v>
      </c>
      <c r="O50" s="496">
        <v>4</v>
      </c>
      <c r="P50" s="496">
        <v>2</v>
      </c>
      <c r="Q50" s="496">
        <v>2</v>
      </c>
      <c r="R50" s="496">
        <v>2</v>
      </c>
      <c r="S50" s="496"/>
      <c r="T50" s="496"/>
    </row>
    <row r="51" spans="1:20">
      <c r="A51" s="1102">
        <v>45</v>
      </c>
      <c r="B51" s="489"/>
      <c r="C51" s="489" t="s">
        <v>3247</v>
      </c>
      <c r="D51" s="492" t="s">
        <v>34</v>
      </c>
      <c r="E51" s="496">
        <v>1</v>
      </c>
      <c r="F51" s="496" t="s">
        <v>199</v>
      </c>
      <c r="G51" s="496">
        <v>0</v>
      </c>
      <c r="H51" s="496">
        <v>0</v>
      </c>
      <c r="I51" s="497">
        <v>1</v>
      </c>
      <c r="J51" s="496">
        <v>10</v>
      </c>
      <c r="K51" s="496">
        <v>1</v>
      </c>
      <c r="L51" s="496">
        <v>10</v>
      </c>
      <c r="M51" s="489">
        <v>5800</v>
      </c>
      <c r="N51" s="489">
        <f t="shared" si="0"/>
        <v>58000</v>
      </c>
      <c r="O51" s="496">
        <v>4</v>
      </c>
      <c r="P51" s="496">
        <v>2</v>
      </c>
      <c r="Q51" s="496">
        <v>2</v>
      </c>
      <c r="R51" s="496">
        <v>2</v>
      </c>
      <c r="S51" s="496"/>
      <c r="T51" s="496"/>
    </row>
    <row r="52" spans="1:20">
      <c r="A52" s="1102">
        <v>46</v>
      </c>
      <c r="B52" s="489"/>
      <c r="C52" s="489" t="s">
        <v>3248</v>
      </c>
      <c r="D52" s="492" t="s">
        <v>34</v>
      </c>
      <c r="E52" s="496">
        <v>1</v>
      </c>
      <c r="F52" s="496" t="s">
        <v>199</v>
      </c>
      <c r="G52" s="496">
        <v>0</v>
      </c>
      <c r="H52" s="496">
        <v>0</v>
      </c>
      <c r="I52" s="497">
        <v>1</v>
      </c>
      <c r="J52" s="496">
        <v>10</v>
      </c>
      <c r="K52" s="496">
        <v>1</v>
      </c>
      <c r="L52" s="496">
        <v>10</v>
      </c>
      <c r="M52" s="489">
        <v>5800</v>
      </c>
      <c r="N52" s="489">
        <f t="shared" si="0"/>
        <v>58000</v>
      </c>
      <c r="O52" s="496">
        <v>4</v>
      </c>
      <c r="P52" s="496">
        <v>2</v>
      </c>
      <c r="Q52" s="496">
        <v>2</v>
      </c>
      <c r="R52" s="496">
        <v>2</v>
      </c>
      <c r="S52" s="496"/>
      <c r="T52" s="496"/>
    </row>
    <row r="53" spans="1:20">
      <c r="A53" s="1102">
        <v>47</v>
      </c>
      <c r="B53" s="489"/>
      <c r="C53" s="489" t="s">
        <v>3249</v>
      </c>
      <c r="D53" s="492" t="s">
        <v>34</v>
      </c>
      <c r="E53" s="496">
        <v>1</v>
      </c>
      <c r="F53" s="496" t="s">
        <v>199</v>
      </c>
      <c r="G53" s="496">
        <v>0</v>
      </c>
      <c r="H53" s="496">
        <v>0</v>
      </c>
      <c r="I53" s="497">
        <v>1</v>
      </c>
      <c r="J53" s="496">
        <v>10</v>
      </c>
      <c r="K53" s="496">
        <v>1</v>
      </c>
      <c r="L53" s="496">
        <v>10</v>
      </c>
      <c r="M53" s="489">
        <v>5800</v>
      </c>
      <c r="N53" s="489">
        <f t="shared" si="0"/>
        <v>58000</v>
      </c>
      <c r="O53" s="496">
        <v>4</v>
      </c>
      <c r="P53" s="496">
        <v>2</v>
      </c>
      <c r="Q53" s="496">
        <v>2</v>
      </c>
      <c r="R53" s="496">
        <v>2</v>
      </c>
      <c r="S53" s="496"/>
      <c r="T53" s="496"/>
    </row>
    <row r="54" spans="1:20">
      <c r="A54" s="1102">
        <v>48</v>
      </c>
      <c r="B54" s="489"/>
      <c r="C54" s="489" t="s">
        <v>3250</v>
      </c>
      <c r="D54" s="492" t="s">
        <v>34</v>
      </c>
      <c r="E54" s="496">
        <v>1</v>
      </c>
      <c r="F54" s="496" t="s">
        <v>199</v>
      </c>
      <c r="G54" s="496">
        <v>0</v>
      </c>
      <c r="H54" s="496">
        <v>0</v>
      </c>
      <c r="I54" s="497">
        <v>1</v>
      </c>
      <c r="J54" s="496">
        <v>10</v>
      </c>
      <c r="K54" s="496">
        <v>1</v>
      </c>
      <c r="L54" s="496">
        <v>10</v>
      </c>
      <c r="M54" s="489">
        <v>5800</v>
      </c>
      <c r="N54" s="489">
        <f t="shared" si="0"/>
        <v>58000</v>
      </c>
      <c r="O54" s="496">
        <v>4</v>
      </c>
      <c r="P54" s="496">
        <v>2</v>
      </c>
      <c r="Q54" s="496">
        <v>2</v>
      </c>
      <c r="R54" s="496">
        <v>2</v>
      </c>
      <c r="S54" s="496"/>
      <c r="T54" s="496"/>
    </row>
    <row r="55" spans="1:20">
      <c r="A55" s="1102">
        <v>49</v>
      </c>
      <c r="B55" s="489"/>
      <c r="C55" s="1107" t="s">
        <v>3251</v>
      </c>
      <c r="D55" s="492" t="s">
        <v>34</v>
      </c>
      <c r="E55" s="496">
        <v>1</v>
      </c>
      <c r="F55" s="496" t="s">
        <v>199</v>
      </c>
      <c r="G55" s="496">
        <f>SUM(O49:O57)</f>
        <v>24</v>
      </c>
      <c r="H55" s="496">
        <v>0</v>
      </c>
      <c r="I55" s="497">
        <v>0</v>
      </c>
      <c r="J55" s="496">
        <v>4</v>
      </c>
      <c r="K55" s="496">
        <v>1</v>
      </c>
      <c r="L55" s="496">
        <v>4</v>
      </c>
      <c r="M55" s="489">
        <v>5800</v>
      </c>
      <c r="N55" s="489">
        <f t="shared" si="0"/>
        <v>23200</v>
      </c>
      <c r="O55" s="496">
        <v>1</v>
      </c>
      <c r="P55" s="496">
        <v>1</v>
      </c>
      <c r="Q55" s="496">
        <v>1</v>
      </c>
      <c r="R55" s="496">
        <v>1</v>
      </c>
      <c r="S55" s="496"/>
      <c r="T55" s="496"/>
    </row>
    <row r="56" spans="1:20">
      <c r="A56" s="1102">
        <v>50</v>
      </c>
      <c r="B56" s="489"/>
      <c r="C56" s="1107" t="s">
        <v>3252</v>
      </c>
      <c r="D56" s="492" t="s">
        <v>34</v>
      </c>
      <c r="E56" s="496">
        <v>1</v>
      </c>
      <c r="F56" s="496" t="s">
        <v>199</v>
      </c>
      <c r="G56" s="496">
        <v>0</v>
      </c>
      <c r="H56" s="496">
        <v>0</v>
      </c>
      <c r="I56" s="497">
        <v>0</v>
      </c>
      <c r="J56" s="496">
        <v>4</v>
      </c>
      <c r="K56" s="496">
        <v>1</v>
      </c>
      <c r="L56" s="496">
        <v>4</v>
      </c>
      <c r="M56" s="489">
        <v>5800</v>
      </c>
      <c r="N56" s="489">
        <f t="shared" si="0"/>
        <v>23200</v>
      </c>
      <c r="O56" s="496">
        <v>1</v>
      </c>
      <c r="P56" s="496">
        <v>1</v>
      </c>
      <c r="Q56" s="496">
        <v>1</v>
      </c>
      <c r="R56" s="496">
        <v>1</v>
      </c>
      <c r="S56" s="496"/>
      <c r="T56" s="496"/>
    </row>
    <row r="57" spans="1:20">
      <c r="A57" s="1103">
        <v>51</v>
      </c>
      <c r="B57" s="499"/>
      <c r="C57" s="1108" t="s">
        <v>3253</v>
      </c>
      <c r="D57" s="492" t="s">
        <v>34</v>
      </c>
      <c r="E57" s="498">
        <v>1</v>
      </c>
      <c r="F57" s="498" t="s">
        <v>199</v>
      </c>
      <c r="G57" s="498">
        <v>0</v>
      </c>
      <c r="H57" s="498">
        <v>0</v>
      </c>
      <c r="I57" s="500">
        <v>0</v>
      </c>
      <c r="J57" s="498">
        <v>4</v>
      </c>
      <c r="K57" s="498">
        <v>1</v>
      </c>
      <c r="L57" s="498">
        <v>4</v>
      </c>
      <c r="M57" s="489">
        <v>5800</v>
      </c>
      <c r="N57" s="489">
        <f t="shared" si="0"/>
        <v>23200</v>
      </c>
      <c r="O57" s="498">
        <v>1</v>
      </c>
      <c r="P57" s="498">
        <v>1</v>
      </c>
      <c r="Q57" s="498">
        <v>1</v>
      </c>
      <c r="R57" s="498">
        <v>1</v>
      </c>
      <c r="S57" s="498"/>
      <c r="T57" s="496"/>
    </row>
    <row r="58" spans="1:20">
      <c r="A58" s="1102">
        <v>52</v>
      </c>
      <c r="B58" s="489"/>
      <c r="C58" s="1107" t="s">
        <v>3254</v>
      </c>
      <c r="D58" s="492" t="s">
        <v>34</v>
      </c>
      <c r="E58" s="496">
        <v>1</v>
      </c>
      <c r="F58" s="496" t="s">
        <v>199</v>
      </c>
      <c r="G58" s="496">
        <v>0</v>
      </c>
      <c r="H58" s="496">
        <v>0</v>
      </c>
      <c r="I58" s="497">
        <v>1</v>
      </c>
      <c r="J58" s="496">
        <v>4</v>
      </c>
      <c r="K58" s="496">
        <v>1</v>
      </c>
      <c r="L58" s="496">
        <v>4</v>
      </c>
      <c r="M58" s="489">
        <v>5800</v>
      </c>
      <c r="N58" s="489">
        <f t="shared" si="0"/>
        <v>23200</v>
      </c>
      <c r="O58" s="496">
        <v>1</v>
      </c>
      <c r="P58" s="496">
        <v>1</v>
      </c>
      <c r="Q58" s="496">
        <v>1</v>
      </c>
      <c r="R58" s="496">
        <v>1</v>
      </c>
      <c r="S58" s="496"/>
      <c r="T58" s="496"/>
    </row>
    <row r="59" spans="1:20">
      <c r="A59" s="1104">
        <v>53</v>
      </c>
      <c r="B59" s="502"/>
      <c r="C59" s="1109" t="s">
        <v>3255</v>
      </c>
      <c r="D59" s="492" t="s">
        <v>34</v>
      </c>
      <c r="E59" s="501">
        <v>1</v>
      </c>
      <c r="F59" s="501" t="s">
        <v>199</v>
      </c>
      <c r="G59" s="501">
        <v>0</v>
      </c>
      <c r="H59" s="501">
        <v>0</v>
      </c>
      <c r="I59" s="503">
        <v>1</v>
      </c>
      <c r="J59" s="501">
        <v>4</v>
      </c>
      <c r="K59" s="501">
        <v>1</v>
      </c>
      <c r="L59" s="501">
        <v>4</v>
      </c>
      <c r="M59" s="502">
        <v>5800</v>
      </c>
      <c r="N59" s="489">
        <f t="shared" si="0"/>
        <v>23200</v>
      </c>
      <c r="O59" s="501">
        <v>1</v>
      </c>
      <c r="P59" s="501">
        <v>1</v>
      </c>
      <c r="Q59" s="501">
        <v>1</v>
      </c>
      <c r="R59" s="501">
        <v>1</v>
      </c>
      <c r="S59" s="501"/>
      <c r="T59" s="496"/>
    </row>
    <row r="60" spans="1:20">
      <c r="A60" s="1102">
        <v>54</v>
      </c>
      <c r="B60" s="489"/>
      <c r="C60" s="489" t="s">
        <v>3256</v>
      </c>
      <c r="D60" s="492" t="s">
        <v>34</v>
      </c>
      <c r="E60" s="496">
        <v>1</v>
      </c>
      <c r="F60" s="496" t="s">
        <v>199</v>
      </c>
      <c r="G60" s="496">
        <v>0</v>
      </c>
      <c r="H60" s="496">
        <v>0</v>
      </c>
      <c r="I60" s="497">
        <v>1</v>
      </c>
      <c r="J60" s="496">
        <v>2</v>
      </c>
      <c r="K60" s="496">
        <v>0</v>
      </c>
      <c r="L60" s="496">
        <v>2</v>
      </c>
      <c r="M60" s="489">
        <v>21400</v>
      </c>
      <c r="N60" s="489">
        <f t="shared" si="0"/>
        <v>42800</v>
      </c>
      <c r="O60" s="496">
        <v>1</v>
      </c>
      <c r="P60" s="496">
        <v>0</v>
      </c>
      <c r="Q60" s="496">
        <v>1</v>
      </c>
      <c r="R60" s="496">
        <v>0</v>
      </c>
      <c r="S60" s="496"/>
      <c r="T60" s="496"/>
    </row>
    <row r="61" spans="1:20">
      <c r="A61" s="788">
        <v>55</v>
      </c>
      <c r="B61" s="490"/>
      <c r="C61" s="490" t="s">
        <v>3257</v>
      </c>
      <c r="D61" s="488" t="s">
        <v>34</v>
      </c>
      <c r="E61" s="488">
        <v>5</v>
      </c>
      <c r="F61" s="488" t="s">
        <v>199</v>
      </c>
      <c r="G61" s="488">
        <v>0</v>
      </c>
      <c r="H61" s="488">
        <v>0</v>
      </c>
      <c r="I61" s="491">
        <v>5</v>
      </c>
      <c r="J61" s="488">
        <v>20</v>
      </c>
      <c r="K61" s="488">
        <v>1</v>
      </c>
      <c r="L61" s="488">
        <v>20</v>
      </c>
      <c r="M61" s="490">
        <v>1800</v>
      </c>
      <c r="N61" s="490">
        <f t="shared" si="0"/>
        <v>36000</v>
      </c>
      <c r="O61" s="488">
        <v>5</v>
      </c>
      <c r="P61" s="488">
        <v>5</v>
      </c>
      <c r="Q61" s="488">
        <v>5</v>
      </c>
      <c r="R61" s="488">
        <v>5</v>
      </c>
      <c r="S61" s="488"/>
      <c r="T61" s="488"/>
    </row>
    <row r="62" spans="1:20">
      <c r="A62" s="788">
        <v>55</v>
      </c>
      <c r="B62" s="490"/>
      <c r="C62" s="490" t="s">
        <v>3258</v>
      </c>
      <c r="D62" s="492" t="s">
        <v>34</v>
      </c>
      <c r="E62" s="488">
        <v>1</v>
      </c>
      <c r="F62" s="492" t="s">
        <v>43</v>
      </c>
      <c r="G62" s="488">
        <v>0</v>
      </c>
      <c r="H62" s="488">
        <v>0</v>
      </c>
      <c r="I62" s="491">
        <v>0</v>
      </c>
      <c r="J62" s="488">
        <v>4</v>
      </c>
      <c r="K62" s="488">
        <v>0</v>
      </c>
      <c r="L62" s="488">
        <v>4</v>
      </c>
      <c r="M62" s="490">
        <v>34000</v>
      </c>
      <c r="N62" s="490">
        <f t="shared" si="0"/>
        <v>136000</v>
      </c>
      <c r="O62" s="488">
        <v>2</v>
      </c>
      <c r="P62" s="488">
        <v>2</v>
      </c>
      <c r="Q62" s="488">
        <v>0</v>
      </c>
      <c r="R62" s="488">
        <v>0</v>
      </c>
      <c r="S62" s="488"/>
      <c r="T62" s="488"/>
    </row>
    <row r="63" spans="1:20">
      <c r="A63" s="788">
        <v>56</v>
      </c>
      <c r="B63" s="490"/>
      <c r="C63" s="490" t="s">
        <v>3259</v>
      </c>
      <c r="D63" s="488" t="s">
        <v>34</v>
      </c>
      <c r="E63" s="488">
        <v>1</v>
      </c>
      <c r="F63" s="488" t="s">
        <v>43</v>
      </c>
      <c r="G63" s="488">
        <v>0</v>
      </c>
      <c r="H63" s="488">
        <v>0</v>
      </c>
      <c r="I63" s="491">
        <v>0</v>
      </c>
      <c r="J63" s="488">
        <v>6</v>
      </c>
      <c r="K63" s="488">
        <v>0</v>
      </c>
      <c r="L63" s="488">
        <v>6</v>
      </c>
      <c r="M63" s="490">
        <v>1000</v>
      </c>
      <c r="N63" s="490">
        <f t="shared" si="0"/>
        <v>6000</v>
      </c>
      <c r="O63" s="488">
        <v>6</v>
      </c>
      <c r="P63" s="488">
        <v>0</v>
      </c>
      <c r="Q63" s="488">
        <v>0</v>
      </c>
      <c r="R63" s="488">
        <v>0</v>
      </c>
      <c r="S63" s="488"/>
      <c r="T63" s="488"/>
    </row>
    <row r="64" spans="1:20">
      <c r="A64" s="1102">
        <v>57</v>
      </c>
      <c r="B64" s="489"/>
      <c r="C64" s="489" t="s">
        <v>3260</v>
      </c>
      <c r="D64" s="496" t="s">
        <v>34</v>
      </c>
      <c r="E64" s="496">
        <v>1</v>
      </c>
      <c r="F64" s="496" t="s">
        <v>199</v>
      </c>
      <c r="G64" s="496">
        <v>0</v>
      </c>
      <c r="H64" s="496">
        <v>0</v>
      </c>
      <c r="I64" s="497">
        <v>0</v>
      </c>
      <c r="J64" s="496">
        <v>10</v>
      </c>
      <c r="K64" s="496">
        <v>0</v>
      </c>
      <c r="L64" s="496">
        <v>10</v>
      </c>
      <c r="M64" s="489">
        <v>15000</v>
      </c>
      <c r="N64" s="489">
        <f t="shared" si="0"/>
        <v>150000</v>
      </c>
      <c r="O64" s="496">
        <v>4</v>
      </c>
      <c r="P64" s="496">
        <v>2</v>
      </c>
      <c r="Q64" s="496">
        <v>2</v>
      </c>
      <c r="R64" s="496">
        <v>2</v>
      </c>
      <c r="S64" s="496"/>
      <c r="T64" s="496"/>
    </row>
    <row r="65" spans="1:20">
      <c r="A65" s="1102">
        <v>58</v>
      </c>
      <c r="B65" s="489"/>
      <c r="C65" s="1107" t="s">
        <v>3261</v>
      </c>
      <c r="D65" s="496" t="s">
        <v>34</v>
      </c>
      <c r="E65" s="496">
        <v>1</v>
      </c>
      <c r="F65" s="496" t="s">
        <v>199</v>
      </c>
      <c r="G65" s="496">
        <v>0</v>
      </c>
      <c r="H65" s="496">
        <v>0</v>
      </c>
      <c r="I65" s="497">
        <v>0</v>
      </c>
      <c r="J65" s="496">
        <v>10</v>
      </c>
      <c r="K65" s="496">
        <v>0</v>
      </c>
      <c r="L65" s="496">
        <v>10</v>
      </c>
      <c r="M65" s="489">
        <v>15000</v>
      </c>
      <c r="N65" s="489">
        <f t="shared" si="0"/>
        <v>150000</v>
      </c>
      <c r="O65" s="496">
        <v>4</v>
      </c>
      <c r="P65" s="496">
        <v>2</v>
      </c>
      <c r="Q65" s="496">
        <v>2</v>
      </c>
      <c r="R65" s="496">
        <v>2</v>
      </c>
      <c r="S65" s="496"/>
      <c r="T65" s="496"/>
    </row>
    <row r="66" spans="1:20">
      <c r="A66" s="1102">
        <v>59</v>
      </c>
      <c r="B66" s="489"/>
      <c r="C66" s="1107" t="s">
        <v>3262</v>
      </c>
      <c r="D66" s="496" t="s">
        <v>34</v>
      </c>
      <c r="E66" s="496">
        <v>1</v>
      </c>
      <c r="F66" s="496" t="s">
        <v>199</v>
      </c>
      <c r="G66" s="496">
        <v>0</v>
      </c>
      <c r="H66" s="496">
        <v>0</v>
      </c>
      <c r="I66" s="497">
        <v>0</v>
      </c>
      <c r="J66" s="496">
        <v>10</v>
      </c>
      <c r="K66" s="496">
        <v>0</v>
      </c>
      <c r="L66" s="496">
        <v>10</v>
      </c>
      <c r="M66" s="489">
        <v>15000</v>
      </c>
      <c r="N66" s="489">
        <f t="shared" si="0"/>
        <v>150000</v>
      </c>
      <c r="O66" s="496">
        <v>4</v>
      </c>
      <c r="P66" s="496">
        <v>2</v>
      </c>
      <c r="Q66" s="496">
        <v>2</v>
      </c>
      <c r="R66" s="496">
        <v>2</v>
      </c>
      <c r="S66" s="496"/>
      <c r="T66" s="496"/>
    </row>
    <row r="67" spans="1:20">
      <c r="A67" s="788">
        <v>60</v>
      </c>
      <c r="B67" s="490"/>
      <c r="C67" s="490" t="s">
        <v>3263</v>
      </c>
      <c r="D67" s="488" t="s">
        <v>34</v>
      </c>
      <c r="E67" s="488">
        <v>1</v>
      </c>
      <c r="F67" s="488" t="s">
        <v>199</v>
      </c>
      <c r="G67" s="488">
        <v>0</v>
      </c>
      <c r="H67" s="488">
        <v>0</v>
      </c>
      <c r="I67" s="491">
        <v>1</v>
      </c>
      <c r="J67" s="488">
        <v>4</v>
      </c>
      <c r="K67" s="488">
        <v>1</v>
      </c>
      <c r="L67" s="488">
        <v>4</v>
      </c>
      <c r="M67" s="490">
        <v>13500</v>
      </c>
      <c r="N67" s="490">
        <f t="shared" si="0"/>
        <v>54000</v>
      </c>
      <c r="O67" s="488">
        <v>1</v>
      </c>
      <c r="P67" s="488">
        <v>1</v>
      </c>
      <c r="Q67" s="488">
        <v>1</v>
      </c>
      <c r="R67" s="488">
        <v>1</v>
      </c>
      <c r="S67" s="488"/>
      <c r="T67" s="488"/>
    </row>
    <row r="68" spans="1:20">
      <c r="A68" s="788">
        <v>61</v>
      </c>
      <c r="B68" s="490"/>
      <c r="C68" s="490" t="s">
        <v>3264</v>
      </c>
      <c r="D68" s="488" t="s">
        <v>34</v>
      </c>
      <c r="E68" s="488">
        <v>1</v>
      </c>
      <c r="F68" s="488" t="s">
        <v>199</v>
      </c>
      <c r="G68" s="488">
        <v>1</v>
      </c>
      <c r="H68" s="488">
        <v>1</v>
      </c>
      <c r="I68" s="491">
        <v>1</v>
      </c>
      <c r="J68" s="488">
        <v>2</v>
      </c>
      <c r="K68" s="488">
        <v>1</v>
      </c>
      <c r="L68" s="488">
        <v>2</v>
      </c>
      <c r="M68" s="490">
        <v>30000</v>
      </c>
      <c r="N68" s="490">
        <f t="shared" si="0"/>
        <v>60000</v>
      </c>
      <c r="O68" s="488">
        <v>1</v>
      </c>
      <c r="P68" s="488">
        <v>1</v>
      </c>
      <c r="Q68" s="488">
        <v>0</v>
      </c>
      <c r="R68" s="488">
        <v>0</v>
      </c>
      <c r="S68" s="488"/>
      <c r="T68" s="488"/>
    </row>
    <row r="69" spans="1:20">
      <c r="A69" s="788">
        <v>62</v>
      </c>
      <c r="B69" s="490"/>
      <c r="C69" s="490" t="s">
        <v>3265</v>
      </c>
      <c r="D69" s="488" t="s">
        <v>34</v>
      </c>
      <c r="E69" s="488">
        <v>1</v>
      </c>
      <c r="F69" s="488" t="s">
        <v>199</v>
      </c>
      <c r="G69" s="488">
        <v>1</v>
      </c>
      <c r="H69" s="488">
        <v>1</v>
      </c>
      <c r="I69" s="491">
        <v>1</v>
      </c>
      <c r="J69" s="488">
        <v>2</v>
      </c>
      <c r="K69" s="488">
        <v>0</v>
      </c>
      <c r="L69" s="488">
        <v>2</v>
      </c>
      <c r="M69" s="490">
        <v>21000</v>
      </c>
      <c r="N69" s="490">
        <f t="shared" si="0"/>
        <v>42000</v>
      </c>
      <c r="O69" s="488">
        <v>1</v>
      </c>
      <c r="P69" s="488">
        <v>1</v>
      </c>
      <c r="Q69" s="488">
        <v>0</v>
      </c>
      <c r="R69" s="488">
        <v>0</v>
      </c>
      <c r="S69" s="488"/>
      <c r="T69" s="488"/>
    </row>
    <row r="70" spans="1:20">
      <c r="A70" s="788">
        <v>63</v>
      </c>
      <c r="B70" s="490"/>
      <c r="C70" s="490" t="s">
        <v>3266</v>
      </c>
      <c r="D70" s="488" t="s">
        <v>34</v>
      </c>
      <c r="E70" s="488">
        <v>1</v>
      </c>
      <c r="F70" s="488" t="s">
        <v>199</v>
      </c>
      <c r="G70" s="488">
        <v>0</v>
      </c>
      <c r="H70" s="488">
        <v>0</v>
      </c>
      <c r="I70" s="491">
        <v>1</v>
      </c>
      <c r="J70" s="488">
        <v>2</v>
      </c>
      <c r="K70" s="488">
        <v>0</v>
      </c>
      <c r="L70" s="488">
        <v>2</v>
      </c>
      <c r="M70" s="490">
        <v>23000</v>
      </c>
      <c r="N70" s="490">
        <f t="shared" si="0"/>
        <v>46000</v>
      </c>
      <c r="O70" s="488">
        <v>1</v>
      </c>
      <c r="P70" s="488">
        <v>1</v>
      </c>
      <c r="Q70" s="488">
        <v>0</v>
      </c>
      <c r="R70" s="488">
        <v>0</v>
      </c>
      <c r="S70" s="488"/>
      <c r="T70" s="488"/>
    </row>
    <row r="71" spans="1:20">
      <c r="A71" s="788">
        <v>64</v>
      </c>
      <c r="B71" s="490"/>
      <c r="C71" s="490" t="s">
        <v>3267</v>
      </c>
      <c r="D71" s="488" t="s">
        <v>34</v>
      </c>
      <c r="E71" s="488">
        <v>1</v>
      </c>
      <c r="F71" s="488" t="s">
        <v>199</v>
      </c>
      <c r="G71" s="488">
        <v>0</v>
      </c>
      <c r="H71" s="488">
        <v>1</v>
      </c>
      <c r="I71" s="491">
        <v>0</v>
      </c>
      <c r="J71" s="488">
        <v>2</v>
      </c>
      <c r="K71" s="488">
        <v>0</v>
      </c>
      <c r="L71" s="488">
        <v>2</v>
      </c>
      <c r="M71" s="490">
        <v>8000</v>
      </c>
      <c r="N71" s="490">
        <f t="shared" si="0"/>
        <v>16000</v>
      </c>
      <c r="O71" s="488">
        <v>1</v>
      </c>
      <c r="P71" s="488">
        <v>0</v>
      </c>
      <c r="Q71" s="488">
        <v>1</v>
      </c>
      <c r="R71" s="488">
        <v>0</v>
      </c>
      <c r="S71" s="488"/>
      <c r="T71" s="488"/>
    </row>
    <row r="72" spans="1:20">
      <c r="A72" s="788">
        <v>65</v>
      </c>
      <c r="B72" s="490"/>
      <c r="C72" s="490" t="s">
        <v>3268</v>
      </c>
      <c r="D72" s="488" t="s">
        <v>34</v>
      </c>
      <c r="E72" s="488">
        <v>1</v>
      </c>
      <c r="F72" s="488" t="s">
        <v>199</v>
      </c>
      <c r="G72" s="488">
        <v>0</v>
      </c>
      <c r="H72" s="488">
        <v>0</v>
      </c>
      <c r="I72" s="491">
        <v>0</v>
      </c>
      <c r="J72" s="488">
        <v>2</v>
      </c>
      <c r="K72" s="488">
        <v>0</v>
      </c>
      <c r="L72" s="488">
        <v>2</v>
      </c>
      <c r="M72" s="490">
        <v>8000</v>
      </c>
      <c r="N72" s="490">
        <f t="shared" si="0"/>
        <v>16000</v>
      </c>
      <c r="O72" s="488">
        <v>1</v>
      </c>
      <c r="P72" s="488">
        <v>0</v>
      </c>
      <c r="Q72" s="488">
        <v>1</v>
      </c>
      <c r="R72" s="488">
        <v>0</v>
      </c>
      <c r="S72" s="488"/>
      <c r="T72" s="488"/>
    </row>
    <row r="73" spans="1:20">
      <c r="A73" s="788">
        <v>66</v>
      </c>
      <c r="B73" s="490"/>
      <c r="C73" s="490" t="s">
        <v>3269</v>
      </c>
      <c r="D73" s="488" t="s">
        <v>34</v>
      </c>
      <c r="E73" s="488">
        <v>1</v>
      </c>
      <c r="F73" s="488" t="s">
        <v>199</v>
      </c>
      <c r="G73" s="488">
        <v>0</v>
      </c>
      <c r="H73" s="488">
        <v>0</v>
      </c>
      <c r="I73" s="491">
        <v>0</v>
      </c>
      <c r="J73" s="488">
        <v>4</v>
      </c>
      <c r="K73" s="488">
        <v>0</v>
      </c>
      <c r="L73" s="488">
        <v>4</v>
      </c>
      <c r="M73" s="490">
        <v>3600</v>
      </c>
      <c r="N73" s="490">
        <f t="shared" ref="N73:N95" si="1">L73*M73</f>
        <v>14400</v>
      </c>
      <c r="O73" s="488">
        <v>2</v>
      </c>
      <c r="P73" s="488">
        <v>0</v>
      </c>
      <c r="Q73" s="488">
        <v>2</v>
      </c>
      <c r="R73" s="488">
        <v>0</v>
      </c>
      <c r="S73" s="488"/>
      <c r="T73" s="488"/>
    </row>
    <row r="74" spans="1:20">
      <c r="A74" s="788">
        <v>67</v>
      </c>
      <c r="B74" s="490"/>
      <c r="C74" s="490" t="s">
        <v>3270</v>
      </c>
      <c r="D74" s="488" t="s">
        <v>34</v>
      </c>
      <c r="E74" s="488">
        <v>1</v>
      </c>
      <c r="F74" s="488" t="s">
        <v>34</v>
      </c>
      <c r="G74" s="488">
        <v>0</v>
      </c>
      <c r="H74" s="488">
        <v>0</v>
      </c>
      <c r="I74" s="491">
        <v>0</v>
      </c>
      <c r="J74" s="488">
        <v>2</v>
      </c>
      <c r="K74" s="488">
        <v>0</v>
      </c>
      <c r="L74" s="488">
        <v>2</v>
      </c>
      <c r="M74" s="490">
        <v>15000</v>
      </c>
      <c r="N74" s="490">
        <f t="shared" si="1"/>
        <v>30000</v>
      </c>
      <c r="O74" s="488">
        <v>1</v>
      </c>
      <c r="P74" s="488">
        <v>0</v>
      </c>
      <c r="Q74" s="488">
        <v>1</v>
      </c>
      <c r="R74" s="488">
        <v>0</v>
      </c>
      <c r="S74" s="488"/>
      <c r="T74" s="488"/>
    </row>
    <row r="75" spans="1:20">
      <c r="A75" s="788">
        <v>68</v>
      </c>
      <c r="B75" s="490"/>
      <c r="C75" s="490" t="s">
        <v>3271</v>
      </c>
      <c r="D75" s="488" t="s">
        <v>34</v>
      </c>
      <c r="E75" s="488">
        <v>1</v>
      </c>
      <c r="F75" s="488" t="s">
        <v>199</v>
      </c>
      <c r="G75" s="488">
        <v>1</v>
      </c>
      <c r="H75" s="488">
        <v>1</v>
      </c>
      <c r="I75" s="491">
        <v>0</v>
      </c>
      <c r="J75" s="488">
        <v>4</v>
      </c>
      <c r="K75" s="488">
        <v>1</v>
      </c>
      <c r="L75" s="488">
        <v>4</v>
      </c>
      <c r="M75" s="490">
        <v>2000</v>
      </c>
      <c r="N75" s="490">
        <f t="shared" si="1"/>
        <v>8000</v>
      </c>
      <c r="O75" s="488">
        <v>1</v>
      </c>
      <c r="P75" s="488">
        <v>1</v>
      </c>
      <c r="Q75" s="488">
        <v>1</v>
      </c>
      <c r="R75" s="488">
        <v>1</v>
      </c>
      <c r="S75" s="488"/>
      <c r="T75" s="488"/>
    </row>
    <row r="76" spans="1:20">
      <c r="A76" s="788">
        <v>69</v>
      </c>
      <c r="B76" s="490"/>
      <c r="C76" s="889" t="s">
        <v>3272</v>
      </c>
      <c r="D76" s="488" t="s">
        <v>34</v>
      </c>
      <c r="E76" s="488">
        <v>1</v>
      </c>
      <c r="F76" s="488" t="s">
        <v>199</v>
      </c>
      <c r="G76" s="488">
        <v>0</v>
      </c>
      <c r="H76" s="488">
        <v>1</v>
      </c>
      <c r="I76" s="491">
        <v>0</v>
      </c>
      <c r="J76" s="488">
        <v>2</v>
      </c>
      <c r="K76" s="488">
        <v>0</v>
      </c>
      <c r="L76" s="488">
        <v>2</v>
      </c>
      <c r="M76" s="490">
        <v>23000</v>
      </c>
      <c r="N76" s="490">
        <f t="shared" si="1"/>
        <v>46000</v>
      </c>
      <c r="O76" s="488">
        <v>1</v>
      </c>
      <c r="P76" s="488">
        <v>0</v>
      </c>
      <c r="Q76" s="488">
        <v>1</v>
      </c>
      <c r="R76" s="488">
        <v>0</v>
      </c>
      <c r="S76" s="488"/>
      <c r="T76" s="488"/>
    </row>
    <row r="77" spans="1:20">
      <c r="A77" s="788">
        <v>70</v>
      </c>
      <c r="B77" s="490"/>
      <c r="C77" s="490" t="s">
        <v>3273</v>
      </c>
      <c r="D77" s="488" t="s">
        <v>34</v>
      </c>
      <c r="E77" s="488">
        <v>1</v>
      </c>
      <c r="F77" s="488" t="s">
        <v>199</v>
      </c>
      <c r="G77" s="488">
        <v>0</v>
      </c>
      <c r="H77" s="488">
        <v>1</v>
      </c>
      <c r="I77" s="491">
        <v>0</v>
      </c>
      <c r="J77" s="488">
        <v>4</v>
      </c>
      <c r="K77" s="488">
        <v>1</v>
      </c>
      <c r="L77" s="488">
        <v>4</v>
      </c>
      <c r="M77" s="490">
        <v>2000</v>
      </c>
      <c r="N77" s="490">
        <f t="shared" si="1"/>
        <v>8000</v>
      </c>
      <c r="O77" s="488">
        <v>1</v>
      </c>
      <c r="P77" s="488">
        <v>1</v>
      </c>
      <c r="Q77" s="488">
        <v>1</v>
      </c>
      <c r="R77" s="488">
        <v>1</v>
      </c>
      <c r="S77" s="488"/>
      <c r="T77" s="488"/>
    </row>
    <row r="78" spans="1:20">
      <c r="A78" s="788">
        <v>71</v>
      </c>
      <c r="B78" s="490"/>
      <c r="C78" s="490" t="s">
        <v>3274</v>
      </c>
      <c r="D78" s="488" t="s">
        <v>34</v>
      </c>
      <c r="E78" s="488">
        <v>1</v>
      </c>
      <c r="F78" s="488" t="s">
        <v>199</v>
      </c>
      <c r="G78" s="488">
        <v>0</v>
      </c>
      <c r="H78" s="488">
        <v>1</v>
      </c>
      <c r="I78" s="491">
        <v>0</v>
      </c>
      <c r="J78" s="488">
        <v>2</v>
      </c>
      <c r="K78" s="488">
        <v>0</v>
      </c>
      <c r="L78" s="488">
        <v>2</v>
      </c>
      <c r="M78" s="490">
        <v>13000</v>
      </c>
      <c r="N78" s="490">
        <f t="shared" si="1"/>
        <v>26000</v>
      </c>
      <c r="O78" s="488">
        <v>1</v>
      </c>
      <c r="P78" s="488">
        <v>0</v>
      </c>
      <c r="Q78" s="488">
        <v>1</v>
      </c>
      <c r="R78" s="488">
        <v>0</v>
      </c>
      <c r="S78" s="488"/>
      <c r="T78" s="488"/>
    </row>
    <row r="79" spans="1:20">
      <c r="A79" s="788">
        <v>72</v>
      </c>
      <c r="B79" s="490"/>
      <c r="C79" s="490" t="s">
        <v>3275</v>
      </c>
      <c r="D79" s="488" t="s">
        <v>34</v>
      </c>
      <c r="E79" s="488">
        <v>1</v>
      </c>
      <c r="F79" s="488" t="s">
        <v>34</v>
      </c>
      <c r="G79" s="488">
        <v>0</v>
      </c>
      <c r="H79" s="488">
        <v>0</v>
      </c>
      <c r="I79" s="491">
        <v>0</v>
      </c>
      <c r="J79" s="488">
        <v>1</v>
      </c>
      <c r="K79" s="488">
        <v>0</v>
      </c>
      <c r="L79" s="488">
        <v>1</v>
      </c>
      <c r="M79" s="490">
        <v>49000</v>
      </c>
      <c r="N79" s="490">
        <f t="shared" si="1"/>
        <v>49000</v>
      </c>
      <c r="O79" s="488">
        <v>1</v>
      </c>
      <c r="P79" s="488">
        <v>0</v>
      </c>
      <c r="Q79" s="488">
        <v>0</v>
      </c>
      <c r="R79" s="488">
        <v>0</v>
      </c>
      <c r="S79" s="488"/>
      <c r="T79" s="488"/>
    </row>
    <row r="80" spans="1:20">
      <c r="A80" s="788">
        <v>73</v>
      </c>
      <c r="B80" s="490"/>
      <c r="C80" s="490" t="s">
        <v>3276</v>
      </c>
      <c r="D80" s="488" t="s">
        <v>34</v>
      </c>
      <c r="E80" s="488">
        <v>10</v>
      </c>
      <c r="F80" s="488" t="s">
        <v>199</v>
      </c>
      <c r="G80" s="488">
        <v>0</v>
      </c>
      <c r="H80" s="488">
        <v>1</v>
      </c>
      <c r="I80" s="491">
        <v>0</v>
      </c>
      <c r="J80" s="488">
        <v>1</v>
      </c>
      <c r="K80" s="488">
        <v>0</v>
      </c>
      <c r="L80" s="488">
        <v>1</v>
      </c>
      <c r="M80" s="490">
        <v>5350</v>
      </c>
      <c r="N80" s="490">
        <f t="shared" si="1"/>
        <v>5350</v>
      </c>
      <c r="O80" s="488">
        <v>1</v>
      </c>
      <c r="P80" s="488">
        <v>0</v>
      </c>
      <c r="Q80" s="488">
        <v>0</v>
      </c>
      <c r="R80" s="488">
        <v>0</v>
      </c>
      <c r="S80" s="488"/>
      <c r="T80" s="488"/>
    </row>
    <row r="81" spans="1:20">
      <c r="A81" s="788">
        <v>74</v>
      </c>
      <c r="B81" s="490"/>
      <c r="C81" s="490" t="s">
        <v>3277</v>
      </c>
      <c r="D81" s="488" t="s">
        <v>34</v>
      </c>
      <c r="E81" s="488">
        <v>1</v>
      </c>
      <c r="F81" s="488" t="s">
        <v>199</v>
      </c>
      <c r="G81" s="488">
        <v>0</v>
      </c>
      <c r="H81" s="488">
        <v>0</v>
      </c>
      <c r="I81" s="491">
        <v>0</v>
      </c>
      <c r="J81" s="488">
        <v>2</v>
      </c>
      <c r="K81" s="488">
        <v>0</v>
      </c>
      <c r="L81" s="488">
        <v>2</v>
      </c>
      <c r="M81" s="490">
        <v>3800</v>
      </c>
      <c r="N81" s="490">
        <f t="shared" si="1"/>
        <v>7600</v>
      </c>
      <c r="O81" s="488">
        <v>1</v>
      </c>
      <c r="P81" s="488">
        <v>1</v>
      </c>
      <c r="Q81" s="488">
        <v>0</v>
      </c>
      <c r="R81" s="488">
        <v>0</v>
      </c>
      <c r="S81" s="488"/>
      <c r="T81" s="488"/>
    </row>
    <row r="82" spans="1:20">
      <c r="A82" s="788">
        <v>75</v>
      </c>
      <c r="B82" s="490"/>
      <c r="C82" s="490" t="s">
        <v>3278</v>
      </c>
      <c r="D82" s="488" t="s">
        <v>34</v>
      </c>
      <c r="E82" s="488">
        <v>1</v>
      </c>
      <c r="F82" s="488" t="s">
        <v>199</v>
      </c>
      <c r="G82" s="488">
        <v>0</v>
      </c>
      <c r="H82" s="488">
        <v>0</v>
      </c>
      <c r="I82" s="491">
        <v>0</v>
      </c>
      <c r="J82" s="488">
        <v>4</v>
      </c>
      <c r="K82" s="488">
        <v>0</v>
      </c>
      <c r="L82" s="488">
        <v>4</v>
      </c>
      <c r="M82" s="490">
        <v>4100</v>
      </c>
      <c r="N82" s="490">
        <f t="shared" si="1"/>
        <v>16400</v>
      </c>
      <c r="O82" s="488">
        <v>1</v>
      </c>
      <c r="P82" s="488">
        <v>1</v>
      </c>
      <c r="Q82" s="488">
        <v>1</v>
      </c>
      <c r="R82" s="488">
        <v>1</v>
      </c>
      <c r="S82" s="488"/>
      <c r="T82" s="488"/>
    </row>
    <row r="83" spans="1:20">
      <c r="A83" s="788">
        <v>76</v>
      </c>
      <c r="B83" s="490"/>
      <c r="C83" s="490" t="s">
        <v>3279</v>
      </c>
      <c r="D83" s="488" t="s">
        <v>34</v>
      </c>
      <c r="E83" s="488">
        <v>10</v>
      </c>
      <c r="F83" s="488" t="s">
        <v>199</v>
      </c>
      <c r="G83" s="488">
        <v>0</v>
      </c>
      <c r="H83" s="488">
        <v>0</v>
      </c>
      <c r="I83" s="491">
        <v>0</v>
      </c>
      <c r="J83" s="488">
        <v>2</v>
      </c>
      <c r="K83" s="488">
        <v>0</v>
      </c>
      <c r="L83" s="488">
        <v>2</v>
      </c>
      <c r="M83" s="490">
        <v>17500</v>
      </c>
      <c r="N83" s="490">
        <f t="shared" si="1"/>
        <v>35000</v>
      </c>
      <c r="O83" s="488">
        <v>1</v>
      </c>
      <c r="P83" s="488">
        <v>0</v>
      </c>
      <c r="Q83" s="488">
        <v>1</v>
      </c>
      <c r="R83" s="488">
        <v>0</v>
      </c>
      <c r="S83" s="488"/>
      <c r="T83" s="488"/>
    </row>
    <row r="84" spans="1:20">
      <c r="A84" s="788"/>
      <c r="B84" s="490"/>
      <c r="C84" s="577" t="s">
        <v>3280</v>
      </c>
      <c r="D84" s="488"/>
      <c r="E84" s="488"/>
      <c r="F84" s="488"/>
      <c r="G84" s="488"/>
      <c r="H84" s="488"/>
      <c r="I84" s="491"/>
      <c r="J84" s="488"/>
      <c r="K84" s="488"/>
      <c r="L84" s="488"/>
      <c r="M84" s="490"/>
      <c r="N84" s="490">
        <f t="shared" si="1"/>
        <v>0</v>
      </c>
      <c r="O84" s="488"/>
      <c r="P84" s="488"/>
      <c r="Q84" s="488"/>
      <c r="R84" s="488"/>
      <c r="S84" s="488"/>
      <c r="T84" s="488"/>
    </row>
    <row r="85" spans="1:20">
      <c r="A85" s="788">
        <v>77</v>
      </c>
      <c r="B85" s="490"/>
      <c r="C85" s="490" t="s">
        <v>3281</v>
      </c>
      <c r="D85" s="488" t="s">
        <v>34</v>
      </c>
      <c r="E85" s="488">
        <v>20</v>
      </c>
      <c r="F85" s="488" t="s">
        <v>199</v>
      </c>
      <c r="G85" s="488">
        <v>2</v>
      </c>
      <c r="H85" s="488">
        <v>2</v>
      </c>
      <c r="I85" s="491">
        <v>2</v>
      </c>
      <c r="J85" s="488">
        <v>4</v>
      </c>
      <c r="K85" s="488">
        <v>0</v>
      </c>
      <c r="L85" s="488">
        <v>4</v>
      </c>
      <c r="M85" s="490">
        <v>25000</v>
      </c>
      <c r="N85" s="490">
        <f t="shared" si="1"/>
        <v>100000</v>
      </c>
      <c r="O85" s="488">
        <v>1</v>
      </c>
      <c r="P85" s="488">
        <v>1</v>
      </c>
      <c r="Q85" s="488">
        <v>1</v>
      </c>
      <c r="R85" s="488">
        <v>1</v>
      </c>
      <c r="S85" s="488"/>
      <c r="T85" s="488"/>
    </row>
    <row r="86" spans="1:20">
      <c r="A86" s="788">
        <v>78</v>
      </c>
      <c r="B86" s="490"/>
      <c r="C86" s="490" t="s">
        <v>3282</v>
      </c>
      <c r="D86" s="488" t="s">
        <v>34</v>
      </c>
      <c r="E86" s="488">
        <v>50</v>
      </c>
      <c r="F86" s="488" t="s">
        <v>199</v>
      </c>
      <c r="G86" s="488">
        <v>0</v>
      </c>
      <c r="H86" s="488">
        <v>0</v>
      </c>
      <c r="I86" s="491">
        <v>250</v>
      </c>
      <c r="J86" s="488">
        <v>250</v>
      </c>
      <c r="K86" s="488">
        <v>90</v>
      </c>
      <c r="L86" s="488">
        <v>250</v>
      </c>
      <c r="M86" s="490">
        <v>200</v>
      </c>
      <c r="N86" s="490">
        <f t="shared" si="1"/>
        <v>50000</v>
      </c>
      <c r="O86" s="488">
        <v>100</v>
      </c>
      <c r="P86" s="488">
        <v>50</v>
      </c>
      <c r="Q86" s="488">
        <v>50</v>
      </c>
      <c r="R86" s="488">
        <v>50</v>
      </c>
      <c r="S86" s="488"/>
      <c r="T86" s="488"/>
    </row>
    <row r="87" spans="1:20">
      <c r="A87" s="788">
        <v>79</v>
      </c>
      <c r="B87" s="490"/>
      <c r="C87" s="490" t="s">
        <v>3283</v>
      </c>
      <c r="D87" s="488" t="s">
        <v>34</v>
      </c>
      <c r="E87" s="488">
        <v>50</v>
      </c>
      <c r="F87" s="488" t="s">
        <v>3284</v>
      </c>
      <c r="G87" s="488">
        <v>0</v>
      </c>
      <c r="H87" s="488">
        <v>0</v>
      </c>
      <c r="I87" s="491">
        <v>500</v>
      </c>
      <c r="J87" s="488">
        <v>500</v>
      </c>
      <c r="K87" s="488">
        <v>200</v>
      </c>
      <c r="L87" s="488">
        <v>500</v>
      </c>
      <c r="M87" s="490">
        <v>10</v>
      </c>
      <c r="N87" s="490">
        <f t="shared" si="1"/>
        <v>5000</v>
      </c>
      <c r="O87" s="488">
        <v>200</v>
      </c>
      <c r="P87" s="488">
        <v>100</v>
      </c>
      <c r="Q87" s="488">
        <v>100</v>
      </c>
      <c r="R87" s="488">
        <v>100</v>
      </c>
      <c r="S87" s="488"/>
      <c r="T87" s="488"/>
    </row>
    <row r="88" spans="1:20">
      <c r="A88" s="788">
        <v>80</v>
      </c>
      <c r="B88" s="490"/>
      <c r="C88" s="490" t="s">
        <v>3285</v>
      </c>
      <c r="D88" s="488" t="s">
        <v>227</v>
      </c>
      <c r="E88" s="488">
        <v>10</v>
      </c>
      <c r="F88" s="488" t="s">
        <v>3284</v>
      </c>
      <c r="G88" s="488">
        <v>0</v>
      </c>
      <c r="H88" s="488">
        <v>1</v>
      </c>
      <c r="I88" s="491">
        <v>1</v>
      </c>
      <c r="J88" s="488">
        <v>2</v>
      </c>
      <c r="K88" s="488">
        <v>1</v>
      </c>
      <c r="L88" s="488">
        <v>2</v>
      </c>
      <c r="M88" s="490">
        <v>7600</v>
      </c>
      <c r="N88" s="490">
        <f t="shared" si="1"/>
        <v>15200</v>
      </c>
      <c r="O88" s="488">
        <v>1</v>
      </c>
      <c r="P88" s="488">
        <v>0</v>
      </c>
      <c r="Q88" s="488">
        <v>1</v>
      </c>
      <c r="R88" s="488">
        <v>0</v>
      </c>
      <c r="S88" s="488"/>
      <c r="T88" s="488"/>
    </row>
    <row r="89" spans="1:20">
      <c r="A89" s="788">
        <v>82</v>
      </c>
      <c r="B89" s="490"/>
      <c r="C89" s="490" t="s">
        <v>3286</v>
      </c>
      <c r="D89" s="488" t="s">
        <v>34</v>
      </c>
      <c r="E89" s="488">
        <v>10</v>
      </c>
      <c r="F89" s="488" t="s">
        <v>3284</v>
      </c>
      <c r="G89" s="488">
        <v>0</v>
      </c>
      <c r="H89" s="488">
        <v>0</v>
      </c>
      <c r="I89" s="491">
        <v>0</v>
      </c>
      <c r="J89" s="488">
        <v>80</v>
      </c>
      <c r="K89" s="488">
        <v>0</v>
      </c>
      <c r="L89" s="488">
        <v>80</v>
      </c>
      <c r="M89" s="490">
        <v>100</v>
      </c>
      <c r="N89" s="490">
        <f t="shared" si="1"/>
        <v>8000</v>
      </c>
      <c r="O89" s="488">
        <v>20</v>
      </c>
      <c r="P89" s="488">
        <v>20</v>
      </c>
      <c r="Q89" s="488">
        <v>20</v>
      </c>
      <c r="R89" s="488">
        <v>20</v>
      </c>
      <c r="S89" s="488"/>
      <c r="T89" s="488"/>
    </row>
    <row r="90" spans="1:20">
      <c r="A90" s="1101">
        <v>82</v>
      </c>
      <c r="B90" s="493"/>
      <c r="C90" s="493" t="s">
        <v>3287</v>
      </c>
      <c r="D90" s="488" t="s">
        <v>34</v>
      </c>
      <c r="E90" s="492">
        <v>1</v>
      </c>
      <c r="F90" s="488" t="s">
        <v>34</v>
      </c>
      <c r="G90" s="492">
        <v>0</v>
      </c>
      <c r="H90" s="492">
        <v>0</v>
      </c>
      <c r="I90" s="494">
        <v>0</v>
      </c>
      <c r="J90" s="492">
        <v>50</v>
      </c>
      <c r="K90" s="492">
        <v>0</v>
      </c>
      <c r="L90" s="492">
        <v>50</v>
      </c>
      <c r="M90" s="493">
        <v>250</v>
      </c>
      <c r="N90" s="490">
        <f t="shared" si="1"/>
        <v>12500</v>
      </c>
      <c r="O90" s="492">
        <v>20</v>
      </c>
      <c r="P90" s="492">
        <v>10</v>
      </c>
      <c r="Q90" s="492">
        <v>10</v>
      </c>
      <c r="R90" s="492">
        <v>10</v>
      </c>
      <c r="S90" s="492"/>
      <c r="T90" s="488"/>
    </row>
    <row r="91" spans="1:20">
      <c r="A91" s="788">
        <v>83</v>
      </c>
      <c r="B91" s="490"/>
      <c r="C91" s="889" t="s">
        <v>3288</v>
      </c>
      <c r="D91" s="488" t="s">
        <v>34</v>
      </c>
      <c r="E91" s="488">
        <v>10</v>
      </c>
      <c r="F91" s="488" t="s">
        <v>3284</v>
      </c>
      <c r="G91" s="488">
        <v>0</v>
      </c>
      <c r="H91" s="488">
        <v>0</v>
      </c>
      <c r="I91" s="491">
        <v>0</v>
      </c>
      <c r="J91" s="488">
        <v>4</v>
      </c>
      <c r="K91" s="488">
        <v>0</v>
      </c>
      <c r="L91" s="488">
        <v>4</v>
      </c>
      <c r="M91" s="490">
        <v>33000</v>
      </c>
      <c r="N91" s="490">
        <f t="shared" si="1"/>
        <v>132000</v>
      </c>
      <c r="O91" s="488">
        <v>1</v>
      </c>
      <c r="P91" s="488">
        <v>1</v>
      </c>
      <c r="Q91" s="488">
        <v>1</v>
      </c>
      <c r="R91" s="488">
        <v>1</v>
      </c>
      <c r="S91" s="488"/>
      <c r="T91" s="488"/>
    </row>
    <row r="92" spans="1:20">
      <c r="A92" s="788">
        <v>84</v>
      </c>
      <c r="B92" s="490"/>
      <c r="C92" s="889" t="s">
        <v>3289</v>
      </c>
      <c r="D92" s="488" t="s">
        <v>34</v>
      </c>
      <c r="E92" s="488">
        <v>10</v>
      </c>
      <c r="F92" s="488" t="s">
        <v>3284</v>
      </c>
      <c r="G92" s="488">
        <v>0</v>
      </c>
      <c r="H92" s="488">
        <v>0</v>
      </c>
      <c r="I92" s="491">
        <v>0</v>
      </c>
      <c r="J92" s="488">
        <v>2</v>
      </c>
      <c r="K92" s="488">
        <v>0</v>
      </c>
      <c r="L92" s="488">
        <v>2</v>
      </c>
      <c r="M92" s="490">
        <v>33000</v>
      </c>
      <c r="N92" s="490">
        <f t="shared" si="1"/>
        <v>66000</v>
      </c>
      <c r="O92" s="488">
        <v>1</v>
      </c>
      <c r="P92" s="488">
        <v>0</v>
      </c>
      <c r="Q92" s="488">
        <v>1</v>
      </c>
      <c r="R92" s="488">
        <v>0</v>
      </c>
      <c r="S92" s="488"/>
      <c r="T92" s="488"/>
    </row>
    <row r="93" spans="1:20">
      <c r="A93" s="788">
        <v>85</v>
      </c>
      <c r="B93" s="490"/>
      <c r="C93" s="889" t="s">
        <v>3290</v>
      </c>
      <c r="D93" s="488" t="s">
        <v>34</v>
      </c>
      <c r="E93" s="488">
        <v>10</v>
      </c>
      <c r="F93" s="488" t="s">
        <v>3284</v>
      </c>
      <c r="G93" s="488">
        <v>0</v>
      </c>
      <c r="H93" s="488">
        <v>0</v>
      </c>
      <c r="I93" s="491"/>
      <c r="J93" s="488">
        <v>10</v>
      </c>
      <c r="K93" s="488"/>
      <c r="L93" s="488">
        <v>10</v>
      </c>
      <c r="M93" s="490">
        <v>13400</v>
      </c>
      <c r="N93" s="490">
        <f t="shared" si="1"/>
        <v>134000</v>
      </c>
      <c r="O93" s="488">
        <v>4</v>
      </c>
      <c r="P93" s="488">
        <v>2</v>
      </c>
      <c r="Q93" s="488">
        <v>2</v>
      </c>
      <c r="R93" s="488">
        <v>2</v>
      </c>
      <c r="S93" s="488"/>
      <c r="T93" s="488"/>
    </row>
    <row r="94" spans="1:20">
      <c r="A94" s="788">
        <v>86</v>
      </c>
      <c r="B94" s="490"/>
      <c r="C94" s="889" t="s">
        <v>3291</v>
      </c>
      <c r="D94" s="488" t="s">
        <v>34</v>
      </c>
      <c r="E94" s="488">
        <v>10</v>
      </c>
      <c r="F94" s="488" t="s">
        <v>3284</v>
      </c>
      <c r="G94" s="488">
        <v>0</v>
      </c>
      <c r="H94" s="488">
        <v>0</v>
      </c>
      <c r="I94" s="491">
        <v>0</v>
      </c>
      <c r="J94" s="488">
        <v>2</v>
      </c>
      <c r="K94" s="488"/>
      <c r="L94" s="488">
        <v>2</v>
      </c>
      <c r="M94" s="490">
        <v>13400</v>
      </c>
      <c r="N94" s="490">
        <f t="shared" si="1"/>
        <v>26800</v>
      </c>
      <c r="O94" s="488">
        <v>1</v>
      </c>
      <c r="P94" s="488">
        <v>1</v>
      </c>
      <c r="Q94" s="488">
        <v>0</v>
      </c>
      <c r="R94" s="488">
        <v>0</v>
      </c>
      <c r="S94" s="488"/>
      <c r="T94" s="488"/>
    </row>
    <row r="95" spans="1:20">
      <c r="A95" s="788">
        <v>87</v>
      </c>
      <c r="B95" s="490"/>
      <c r="C95" s="490" t="s">
        <v>3854</v>
      </c>
      <c r="D95" s="488"/>
      <c r="E95" s="488"/>
      <c r="F95" s="488" t="s">
        <v>211</v>
      </c>
      <c r="G95" s="488"/>
      <c r="H95" s="488"/>
      <c r="I95" s="491"/>
      <c r="J95" s="488">
        <v>1</v>
      </c>
      <c r="K95" s="488"/>
      <c r="L95" s="488">
        <v>1</v>
      </c>
      <c r="M95" s="490">
        <v>32000</v>
      </c>
      <c r="N95" s="490">
        <f t="shared" si="1"/>
        <v>32000</v>
      </c>
      <c r="O95" s="488">
        <v>1</v>
      </c>
      <c r="P95" s="488"/>
      <c r="Q95" s="488"/>
      <c r="R95" s="488"/>
      <c r="S95" s="488"/>
      <c r="T95" s="488"/>
    </row>
    <row r="96" spans="1:20">
      <c r="A96" s="788"/>
      <c r="B96" s="130"/>
      <c r="C96" s="130"/>
      <c r="D96" s="130"/>
      <c r="E96" s="130"/>
      <c r="F96" s="130"/>
      <c r="G96" s="130"/>
      <c r="H96" s="130"/>
      <c r="I96" s="129"/>
      <c r="J96" s="130"/>
      <c r="K96" s="130"/>
      <c r="L96" s="130"/>
      <c r="M96" s="130"/>
      <c r="N96" s="520">
        <f>SUM(N8:N95)</f>
        <v>6281066</v>
      </c>
      <c r="O96" s="130"/>
      <c r="P96" s="130"/>
      <c r="Q96" s="130"/>
      <c r="R96" s="130"/>
      <c r="S96" s="130"/>
      <c r="T96" s="130"/>
    </row>
  </sheetData>
  <mergeCells count="10"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51181102362204722" right="0.23622047244094491" top="0.43307086614173229" bottom="0.43307086614173229" header="0.31496062992125984" footer="0.31496062992125984"/>
  <pageSetup paperSize="9" scale="65" firstPageNumber="93" orientation="landscape" useFirstPageNumber="1" r:id="rId1"/>
  <headerFooter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F22"/>
  <sheetViews>
    <sheetView topLeftCell="A10" workbookViewId="0">
      <selection sqref="A1:D22"/>
    </sheetView>
  </sheetViews>
  <sheetFormatPr defaultRowHeight="24"/>
  <cols>
    <col min="1" max="1" width="29.5" style="611" customWidth="1"/>
    <col min="2" max="2" width="32.5" style="611" customWidth="1"/>
    <col min="3" max="3" width="30.625" style="622" customWidth="1"/>
    <col min="4" max="4" width="35.5" style="622" customWidth="1"/>
    <col min="5" max="16384" width="9" style="611"/>
  </cols>
  <sheetData>
    <row r="1" spans="1:6">
      <c r="A1" s="1501" t="s">
        <v>3938</v>
      </c>
      <c r="B1" s="1501"/>
      <c r="C1" s="1501"/>
      <c r="D1" s="1501"/>
    </row>
    <row r="2" spans="1:6">
      <c r="A2" s="1501" t="s">
        <v>3966</v>
      </c>
      <c r="B2" s="1501"/>
      <c r="C2" s="1501"/>
      <c r="D2" s="1501"/>
    </row>
    <row r="3" spans="1:6">
      <c r="A3" s="1501" t="s">
        <v>989</v>
      </c>
      <c r="B3" s="1501"/>
      <c r="C3" s="1501"/>
      <c r="D3" s="1501"/>
    </row>
    <row r="4" spans="1:6">
      <c r="A4" s="589"/>
      <c r="B4" s="595"/>
      <c r="C4" s="595"/>
      <c r="D4" s="595"/>
    </row>
    <row r="5" spans="1:6">
      <c r="A5" s="612" t="s">
        <v>20</v>
      </c>
      <c r="B5" s="613" t="s">
        <v>3971</v>
      </c>
      <c r="C5" s="1504" t="s">
        <v>3914</v>
      </c>
      <c r="D5" s="1505"/>
    </row>
    <row r="6" spans="1:6">
      <c r="A6" s="614"/>
      <c r="B6" s="615"/>
      <c r="C6" s="616" t="s">
        <v>3915</v>
      </c>
      <c r="D6" s="628" t="s">
        <v>3916</v>
      </c>
    </row>
    <row r="7" spans="1:6">
      <c r="A7" s="592" t="s">
        <v>3917</v>
      </c>
      <c r="B7" s="605" t="s">
        <v>3918</v>
      </c>
      <c r="C7" s="605">
        <v>25</v>
      </c>
      <c r="D7" s="618">
        <v>2952650</v>
      </c>
    </row>
    <row r="8" spans="1:6">
      <c r="A8" s="590"/>
      <c r="B8" s="605" t="s">
        <v>3919</v>
      </c>
      <c r="C8" s="605"/>
      <c r="D8" s="605"/>
    </row>
    <row r="9" spans="1:6">
      <c r="A9" s="592" t="s">
        <v>3920</v>
      </c>
      <c r="B9" s="605" t="s">
        <v>3918</v>
      </c>
      <c r="C9" s="605">
        <v>27</v>
      </c>
      <c r="D9" s="618">
        <v>2964075</v>
      </c>
    </row>
    <row r="10" spans="1:6">
      <c r="A10" s="590"/>
      <c r="B10" s="605" t="s">
        <v>3919</v>
      </c>
      <c r="C10" s="605"/>
      <c r="D10" s="605"/>
    </row>
    <row r="11" spans="1:6">
      <c r="A11" s="593" t="s">
        <v>3921</v>
      </c>
      <c r="B11" s="605" t="s">
        <v>3918</v>
      </c>
      <c r="C11" s="605">
        <v>26</v>
      </c>
      <c r="D11" s="618">
        <v>2558700</v>
      </c>
    </row>
    <row r="12" spans="1:6">
      <c r="A12" s="594"/>
      <c r="B12" s="605" t="s">
        <v>3919</v>
      </c>
      <c r="C12" s="605"/>
      <c r="D12" s="605"/>
    </row>
    <row r="13" spans="1:6">
      <c r="A13" s="593" t="s">
        <v>3922</v>
      </c>
      <c r="B13" s="605" t="s">
        <v>3918</v>
      </c>
      <c r="C13" s="605">
        <v>17</v>
      </c>
      <c r="D13" s="618">
        <v>2524575</v>
      </c>
      <c r="F13" s="450"/>
    </row>
    <row r="14" spans="1:6">
      <c r="A14" s="590"/>
      <c r="B14" s="605" t="s">
        <v>3919</v>
      </c>
      <c r="C14" s="807"/>
      <c r="D14" s="807"/>
      <c r="F14" s="450"/>
    </row>
    <row r="15" spans="1:6">
      <c r="A15" s="613" t="s">
        <v>790</v>
      </c>
      <c r="B15" s="807" t="s">
        <v>3918</v>
      </c>
      <c r="C15" s="807">
        <f>SUM(C7:C14)</f>
        <v>95</v>
      </c>
      <c r="D15" s="619">
        <f>SUM(D7:D14)</f>
        <v>11000000</v>
      </c>
      <c r="F15" s="450"/>
    </row>
    <row r="16" spans="1:6">
      <c r="A16" s="594"/>
      <c r="B16" s="807" t="s">
        <v>3919</v>
      </c>
      <c r="C16" s="807"/>
      <c r="D16" s="807"/>
      <c r="F16" s="450"/>
    </row>
    <row r="17" spans="1:4">
      <c r="B17" s="620" t="s">
        <v>3939</v>
      </c>
      <c r="C17" s="620"/>
      <c r="D17" s="621">
        <v>11000000</v>
      </c>
    </row>
    <row r="20" spans="1:4">
      <c r="A20" s="622" t="s">
        <v>4486</v>
      </c>
      <c r="B20" s="622" t="s">
        <v>4488</v>
      </c>
      <c r="C20" s="622" t="s">
        <v>3942</v>
      </c>
      <c r="D20" s="622" t="s">
        <v>3943</v>
      </c>
    </row>
    <row r="21" spans="1:4">
      <c r="A21" s="622" t="s">
        <v>4487</v>
      </c>
      <c r="B21" s="622" t="s">
        <v>4489</v>
      </c>
      <c r="C21" s="622" t="s">
        <v>3945</v>
      </c>
      <c r="D21" s="622" t="s">
        <v>3946</v>
      </c>
    </row>
    <row r="22" spans="1:4">
      <c r="A22" s="622" t="s">
        <v>3952</v>
      </c>
      <c r="B22" s="622" t="s">
        <v>3947</v>
      </c>
      <c r="C22" s="622" t="s">
        <v>3948</v>
      </c>
      <c r="D22" s="622" t="s">
        <v>3949</v>
      </c>
    </row>
  </sheetData>
  <mergeCells count="4">
    <mergeCell ref="A1:D1"/>
    <mergeCell ref="A2:D2"/>
    <mergeCell ref="A3:D3"/>
    <mergeCell ref="C5:D5"/>
  </mergeCells>
  <pageMargins left="0.7" right="0.7" top="0.52" bottom="0.5699999999999999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T562"/>
  <sheetViews>
    <sheetView zoomScale="80" zoomScaleNormal="80" workbookViewId="0">
      <pane ySplit="6" topLeftCell="A7" activePane="bottomLeft" state="frozen"/>
      <selection activeCell="F11" sqref="F11"/>
      <selection pane="bottomLeft" activeCell="J390" sqref="J390"/>
    </sheetView>
  </sheetViews>
  <sheetFormatPr defaultRowHeight="21" customHeight="1"/>
  <cols>
    <col min="1" max="1" width="5.125" style="215" customWidth="1"/>
    <col min="2" max="2" width="11.25" style="57" customWidth="1"/>
    <col min="3" max="3" width="43.75" style="57" customWidth="1"/>
    <col min="4" max="6" width="5.75" style="215" customWidth="1"/>
    <col min="7" max="7" width="7.5" style="57" customWidth="1"/>
    <col min="8" max="8" width="8.5" style="216" customWidth="1"/>
    <col min="9" max="9" width="7.5" style="217" customWidth="1"/>
    <col min="10" max="10" width="8.375" style="218" customWidth="1"/>
    <col min="11" max="11" width="7" style="219" customWidth="1"/>
    <col min="12" max="12" width="10.125" style="1029" customWidth="1"/>
    <col min="13" max="13" width="9.75" style="1030" customWidth="1"/>
    <col min="14" max="14" width="12.875" style="996" customWidth="1"/>
    <col min="15" max="15" width="9.125" style="877" customWidth="1"/>
    <col min="16" max="18" width="9" style="877" customWidth="1"/>
    <col min="19" max="19" width="7.5" style="995" customWidth="1"/>
    <col min="20" max="20" width="10.75" style="996" customWidth="1"/>
    <col min="21" max="16384" width="9" style="57"/>
  </cols>
  <sheetData>
    <row r="1" spans="1:20" ht="21" customHeight="1">
      <c r="A1" s="1506" t="s">
        <v>988</v>
      </c>
      <c r="B1" s="1506"/>
      <c r="C1" s="1506"/>
      <c r="D1" s="1506"/>
      <c r="E1" s="1506"/>
      <c r="F1" s="1506"/>
      <c r="G1" s="1506"/>
      <c r="H1" s="1506"/>
      <c r="I1" s="1506"/>
      <c r="J1" s="1506"/>
      <c r="K1" s="1506"/>
      <c r="L1" s="1506"/>
      <c r="M1" s="1506"/>
      <c r="N1" s="1506"/>
      <c r="O1" s="1506"/>
      <c r="P1" s="1506"/>
      <c r="Q1" s="1506"/>
      <c r="R1" s="1506"/>
      <c r="S1" s="1506"/>
      <c r="T1" s="1506"/>
    </row>
    <row r="2" spans="1:20" ht="21" customHeight="1">
      <c r="A2" s="1506" t="s">
        <v>3966</v>
      </c>
      <c r="B2" s="1506"/>
      <c r="C2" s="1506"/>
      <c r="D2" s="1506"/>
      <c r="E2" s="1506"/>
      <c r="F2" s="1506"/>
      <c r="G2" s="1506"/>
      <c r="H2" s="1506"/>
      <c r="I2" s="1506"/>
      <c r="J2" s="1506"/>
      <c r="K2" s="1506"/>
      <c r="L2" s="1506"/>
      <c r="M2" s="1506"/>
      <c r="N2" s="1506"/>
      <c r="O2" s="1506"/>
      <c r="P2" s="1506"/>
      <c r="Q2" s="1506"/>
      <c r="R2" s="1506"/>
      <c r="S2" s="1506"/>
      <c r="T2" s="1506"/>
    </row>
    <row r="3" spans="1:20" ht="21" customHeight="1">
      <c r="A3" s="1507" t="s">
        <v>989</v>
      </c>
      <c r="B3" s="1507"/>
      <c r="C3" s="1507"/>
      <c r="D3" s="1507"/>
      <c r="E3" s="1507"/>
      <c r="F3" s="1507"/>
      <c r="G3" s="1507"/>
      <c r="H3" s="1507"/>
      <c r="I3" s="1507"/>
      <c r="J3" s="1507"/>
      <c r="K3" s="1507"/>
      <c r="L3" s="1507"/>
      <c r="M3" s="1507"/>
      <c r="N3" s="1507"/>
      <c r="O3" s="1507"/>
      <c r="P3" s="1507"/>
      <c r="Q3" s="1507"/>
      <c r="R3" s="1507"/>
      <c r="S3" s="1507"/>
      <c r="T3" s="1507"/>
    </row>
    <row r="4" spans="1:20" s="1" customFormat="1" ht="21" customHeight="1">
      <c r="A4" s="1508" t="s">
        <v>0</v>
      </c>
      <c r="B4" s="6"/>
      <c r="C4" s="1511" t="s">
        <v>1</v>
      </c>
      <c r="D4" s="1508" t="s">
        <v>2</v>
      </c>
      <c r="E4" s="1508" t="s">
        <v>3</v>
      </c>
      <c r="F4" s="1508" t="s">
        <v>4</v>
      </c>
      <c r="G4" s="1514" t="s">
        <v>5</v>
      </c>
      <c r="H4" s="1515"/>
      <c r="I4" s="1516"/>
      <c r="J4" s="7" t="s">
        <v>6</v>
      </c>
      <c r="K4" s="8" t="s">
        <v>7</v>
      </c>
      <c r="L4" s="998" t="s">
        <v>6</v>
      </c>
      <c r="M4" s="999" t="s">
        <v>8</v>
      </c>
      <c r="N4" s="1000" t="s">
        <v>9</v>
      </c>
      <c r="O4" s="843" t="s">
        <v>10</v>
      </c>
      <c r="P4" s="843" t="s">
        <v>11</v>
      </c>
      <c r="Q4" s="843" t="s">
        <v>12</v>
      </c>
      <c r="R4" s="843" t="s">
        <v>13</v>
      </c>
      <c r="S4" s="1517" t="s">
        <v>14</v>
      </c>
      <c r="T4" s="1518"/>
    </row>
    <row r="5" spans="1:20" s="1" customFormat="1" ht="21" customHeight="1">
      <c r="A5" s="1509"/>
      <c r="B5" s="12" t="s">
        <v>15</v>
      </c>
      <c r="C5" s="1512"/>
      <c r="D5" s="1509"/>
      <c r="E5" s="1509"/>
      <c r="F5" s="1509"/>
      <c r="G5" s="13" t="s">
        <v>16</v>
      </c>
      <c r="H5" s="12" t="s">
        <v>17</v>
      </c>
      <c r="I5" s="14" t="s">
        <v>981</v>
      </c>
      <c r="J5" s="15" t="s">
        <v>18</v>
      </c>
      <c r="K5" s="16" t="s">
        <v>19</v>
      </c>
      <c r="L5" s="1001" t="s">
        <v>20</v>
      </c>
      <c r="M5" s="1002" t="s">
        <v>21</v>
      </c>
      <c r="N5" s="1003" t="s">
        <v>983</v>
      </c>
      <c r="O5" s="844" t="s">
        <v>22</v>
      </c>
      <c r="P5" s="845" t="s">
        <v>23</v>
      </c>
      <c r="Q5" s="845" t="s">
        <v>24</v>
      </c>
      <c r="R5" s="845" t="s">
        <v>25</v>
      </c>
      <c r="S5" s="844" t="s">
        <v>26</v>
      </c>
      <c r="T5" s="1003" t="s">
        <v>27</v>
      </c>
    </row>
    <row r="6" spans="1:20" s="1" customFormat="1" ht="21" customHeight="1">
      <c r="A6" s="1510"/>
      <c r="B6" s="22"/>
      <c r="C6" s="1513"/>
      <c r="D6" s="1510"/>
      <c r="E6" s="1510"/>
      <c r="F6" s="1510"/>
      <c r="G6" s="23"/>
      <c r="H6" s="24"/>
      <c r="I6" s="25"/>
      <c r="J6" s="26" t="s">
        <v>982</v>
      </c>
      <c r="K6" s="27" t="s">
        <v>28</v>
      </c>
      <c r="L6" s="1004" t="s">
        <v>982</v>
      </c>
      <c r="M6" s="1005" t="s">
        <v>30</v>
      </c>
      <c r="N6" s="1006" t="s">
        <v>30</v>
      </c>
      <c r="O6" s="846"/>
      <c r="P6" s="846"/>
      <c r="Q6" s="846"/>
      <c r="R6" s="846"/>
      <c r="S6" s="1007"/>
      <c r="T6" s="1031"/>
    </row>
    <row r="7" spans="1:20" s="1" customFormat="1" ht="21" customHeight="1">
      <c r="A7" s="33"/>
      <c r="B7" s="34"/>
      <c r="C7" s="35" t="s">
        <v>31</v>
      </c>
      <c r="D7" s="33"/>
      <c r="E7" s="33"/>
      <c r="F7" s="33"/>
      <c r="G7" s="34"/>
      <c r="H7" s="36"/>
      <c r="I7" s="37"/>
      <c r="J7" s="38"/>
      <c r="K7" s="39"/>
      <c r="L7" s="1008"/>
      <c r="M7" s="1224"/>
      <c r="N7" s="1225"/>
      <c r="O7" s="847"/>
      <c r="P7" s="847"/>
      <c r="Q7" s="847"/>
      <c r="R7" s="847"/>
      <c r="S7" s="1009"/>
      <c r="T7" s="1032"/>
    </row>
    <row r="8" spans="1:20" s="1" customFormat="1" ht="24" customHeight="1">
      <c r="A8" s="44">
        <v>1</v>
      </c>
      <c r="B8" s="45" t="s">
        <v>209</v>
      </c>
      <c r="C8" s="45" t="s">
        <v>210</v>
      </c>
      <c r="D8" s="46" t="s">
        <v>211</v>
      </c>
      <c r="E8" s="47"/>
      <c r="F8" s="46" t="s">
        <v>211</v>
      </c>
      <c r="G8" s="49">
        <v>10</v>
      </c>
      <c r="H8" s="50">
        <v>48</v>
      </c>
      <c r="I8" s="50">
        <v>24</v>
      </c>
      <c r="J8" s="51">
        <v>30</v>
      </c>
      <c r="K8" s="51">
        <v>13</v>
      </c>
      <c r="L8" s="1010">
        <f t="shared" ref="L8:L23" si="0">J8-K8</f>
        <v>17</v>
      </c>
      <c r="M8" s="1011">
        <v>171.2</v>
      </c>
      <c r="N8" s="1012">
        <f>M8*L8</f>
        <v>2910.3999999999996</v>
      </c>
      <c r="O8" s="842">
        <v>17</v>
      </c>
      <c r="P8" s="842" t="s">
        <v>907</v>
      </c>
      <c r="Q8" s="842" t="s">
        <v>907</v>
      </c>
      <c r="R8" s="842" t="s">
        <v>907</v>
      </c>
      <c r="S8" s="607"/>
      <c r="T8" s="1012"/>
    </row>
    <row r="9" spans="1:20" s="1" customFormat="1" ht="24" customHeight="1">
      <c r="A9" s="44">
        <v>2</v>
      </c>
      <c r="B9" s="45" t="s">
        <v>207</v>
      </c>
      <c r="C9" s="45" t="s">
        <v>208</v>
      </c>
      <c r="D9" s="46" t="s">
        <v>34</v>
      </c>
      <c r="E9" s="47"/>
      <c r="F9" s="46" t="s">
        <v>34</v>
      </c>
      <c r="G9" s="49">
        <v>329</v>
      </c>
      <c r="H9" s="50">
        <v>360</v>
      </c>
      <c r="I9" s="50">
        <v>120</v>
      </c>
      <c r="J9" s="51">
        <v>140</v>
      </c>
      <c r="K9" s="51">
        <v>40</v>
      </c>
      <c r="L9" s="1010">
        <f t="shared" si="0"/>
        <v>100</v>
      </c>
      <c r="M9" s="1011">
        <v>160.5</v>
      </c>
      <c r="N9" s="1012">
        <f>M9*L9</f>
        <v>16050</v>
      </c>
      <c r="O9" s="842">
        <v>50</v>
      </c>
      <c r="P9" s="842">
        <v>50</v>
      </c>
      <c r="Q9" s="842" t="s">
        <v>907</v>
      </c>
      <c r="R9" s="842" t="s">
        <v>907</v>
      </c>
      <c r="S9" s="607"/>
      <c r="T9" s="1012"/>
    </row>
    <row r="10" spans="1:20" s="1" customFormat="1" ht="24" customHeight="1">
      <c r="A10" s="44">
        <v>3</v>
      </c>
      <c r="B10" s="45" t="s">
        <v>219</v>
      </c>
      <c r="C10" s="45" t="s">
        <v>220</v>
      </c>
      <c r="D10" s="46" t="s">
        <v>188</v>
      </c>
      <c r="E10" s="47"/>
      <c r="F10" s="46" t="s">
        <v>188</v>
      </c>
      <c r="G10" s="49">
        <v>85</v>
      </c>
      <c r="H10" s="50">
        <v>369</v>
      </c>
      <c r="I10" s="50">
        <v>84</v>
      </c>
      <c r="J10" s="51">
        <v>184</v>
      </c>
      <c r="K10" s="51">
        <v>84</v>
      </c>
      <c r="L10" s="1010">
        <f t="shared" si="0"/>
        <v>100</v>
      </c>
      <c r="M10" s="1011">
        <v>24</v>
      </c>
      <c r="N10" s="1012">
        <f>M10*L10</f>
        <v>2400</v>
      </c>
      <c r="O10" s="842">
        <v>50</v>
      </c>
      <c r="P10" s="842">
        <v>50</v>
      </c>
      <c r="Q10" s="842" t="s">
        <v>907</v>
      </c>
      <c r="R10" s="842" t="s">
        <v>907</v>
      </c>
      <c r="S10" s="607"/>
      <c r="T10" s="1012"/>
    </row>
    <row r="11" spans="1:20" s="1" customFormat="1" ht="24" customHeight="1">
      <c r="A11" s="44">
        <v>4</v>
      </c>
      <c r="B11" s="45" t="s">
        <v>701</v>
      </c>
      <c r="C11" s="45" t="s">
        <v>702</v>
      </c>
      <c r="D11" s="46" t="s">
        <v>43</v>
      </c>
      <c r="E11" s="47"/>
      <c r="F11" s="46" t="s">
        <v>43</v>
      </c>
      <c r="G11" s="49">
        <v>4</v>
      </c>
      <c r="H11" s="50">
        <v>8</v>
      </c>
      <c r="I11" s="50">
        <v>12</v>
      </c>
      <c r="J11" s="51">
        <v>14</v>
      </c>
      <c r="K11" s="51">
        <v>6</v>
      </c>
      <c r="L11" s="1010">
        <f t="shared" si="0"/>
        <v>8</v>
      </c>
      <c r="M11" s="1011">
        <v>950</v>
      </c>
      <c r="N11" s="1012">
        <f>M11*L11</f>
        <v>7600</v>
      </c>
      <c r="O11" s="842">
        <v>8</v>
      </c>
      <c r="P11" s="842" t="s">
        <v>907</v>
      </c>
      <c r="Q11" s="842" t="s">
        <v>907</v>
      </c>
      <c r="R11" s="842" t="s">
        <v>4560</v>
      </c>
      <c r="S11" s="607"/>
      <c r="T11" s="1012"/>
    </row>
    <row r="12" spans="1:20" s="1" customFormat="1" ht="24" customHeight="1">
      <c r="A12" s="44">
        <v>5</v>
      </c>
      <c r="B12" s="62"/>
      <c r="C12" s="62" t="s">
        <v>787</v>
      </c>
      <c r="D12" s="63" t="s">
        <v>188</v>
      </c>
      <c r="E12" s="62"/>
      <c r="F12" s="63" t="s">
        <v>188</v>
      </c>
      <c r="G12" s="1222" t="s">
        <v>773</v>
      </c>
      <c r="H12" s="64" t="s">
        <v>773</v>
      </c>
      <c r="I12" s="64">
        <v>420</v>
      </c>
      <c r="J12" s="52">
        <v>678</v>
      </c>
      <c r="K12" s="61">
        <v>275</v>
      </c>
      <c r="L12" s="1010">
        <f t="shared" si="0"/>
        <v>403</v>
      </c>
      <c r="M12" s="1013">
        <v>25</v>
      </c>
      <c r="N12" s="1012">
        <f>M12*L12</f>
        <v>10075</v>
      </c>
      <c r="O12" s="842">
        <v>203</v>
      </c>
      <c r="P12" s="842">
        <v>200</v>
      </c>
      <c r="Q12" s="842" t="s">
        <v>907</v>
      </c>
      <c r="R12" s="842" t="s">
        <v>907</v>
      </c>
      <c r="S12" s="607"/>
      <c r="T12" s="1012"/>
    </row>
    <row r="13" spans="1:20" s="1" customFormat="1" ht="24" customHeight="1">
      <c r="A13" s="44">
        <v>6</v>
      </c>
      <c r="B13" s="62"/>
      <c r="C13" s="62" t="s">
        <v>786</v>
      </c>
      <c r="D13" s="63" t="s">
        <v>188</v>
      </c>
      <c r="E13" s="62"/>
      <c r="F13" s="63" t="s">
        <v>188</v>
      </c>
      <c r="G13" s="64" t="s">
        <v>773</v>
      </c>
      <c r="H13" s="64" t="s">
        <v>773</v>
      </c>
      <c r="I13" s="64">
        <v>576</v>
      </c>
      <c r="J13" s="52">
        <v>784</v>
      </c>
      <c r="K13" s="61">
        <v>306</v>
      </c>
      <c r="L13" s="1010">
        <f t="shared" si="0"/>
        <v>478</v>
      </c>
      <c r="M13" s="1013">
        <v>25</v>
      </c>
      <c r="N13" s="1012">
        <f t="shared" ref="N13:N76" si="1">L13*M13</f>
        <v>11950</v>
      </c>
      <c r="O13" s="842">
        <v>239</v>
      </c>
      <c r="P13" s="842">
        <v>239</v>
      </c>
      <c r="Q13" s="842" t="s">
        <v>907</v>
      </c>
      <c r="R13" s="842" t="s">
        <v>907</v>
      </c>
      <c r="S13" s="607"/>
      <c r="T13" s="1012"/>
    </row>
    <row r="14" spans="1:20" s="1" customFormat="1" ht="24" customHeight="1">
      <c r="A14" s="44">
        <v>7</v>
      </c>
      <c r="B14" s="62"/>
      <c r="C14" s="62" t="s">
        <v>785</v>
      </c>
      <c r="D14" s="63" t="s">
        <v>188</v>
      </c>
      <c r="E14" s="62"/>
      <c r="F14" s="63" t="s">
        <v>188</v>
      </c>
      <c r="G14" s="64" t="s">
        <v>773</v>
      </c>
      <c r="H14" s="64" t="s">
        <v>773</v>
      </c>
      <c r="I14" s="64">
        <v>108</v>
      </c>
      <c r="J14" s="52">
        <v>240</v>
      </c>
      <c r="K14" s="61">
        <v>40</v>
      </c>
      <c r="L14" s="1010">
        <f t="shared" si="0"/>
        <v>200</v>
      </c>
      <c r="M14" s="1013">
        <v>25</v>
      </c>
      <c r="N14" s="1012">
        <f t="shared" si="1"/>
        <v>5000</v>
      </c>
      <c r="O14" s="842">
        <v>100</v>
      </c>
      <c r="P14" s="842">
        <v>100</v>
      </c>
      <c r="Q14" s="842" t="s">
        <v>4560</v>
      </c>
      <c r="R14" s="842" t="s">
        <v>907</v>
      </c>
      <c r="S14" s="607"/>
      <c r="T14" s="1012"/>
    </row>
    <row r="15" spans="1:20" s="1" customFormat="1" ht="24" customHeight="1">
      <c r="A15" s="44">
        <v>8</v>
      </c>
      <c r="B15" s="62"/>
      <c r="C15" s="62" t="s">
        <v>788</v>
      </c>
      <c r="D15" s="63" t="s">
        <v>188</v>
      </c>
      <c r="E15" s="62"/>
      <c r="F15" s="63" t="s">
        <v>188</v>
      </c>
      <c r="G15" s="64" t="s">
        <v>773</v>
      </c>
      <c r="H15" s="64" t="s">
        <v>773</v>
      </c>
      <c r="I15" s="64">
        <v>164</v>
      </c>
      <c r="J15" s="52">
        <v>275</v>
      </c>
      <c r="K15" s="61">
        <v>75</v>
      </c>
      <c r="L15" s="1010">
        <f t="shared" si="0"/>
        <v>200</v>
      </c>
      <c r="M15" s="1013">
        <v>25</v>
      </c>
      <c r="N15" s="1012">
        <f t="shared" si="1"/>
        <v>5000</v>
      </c>
      <c r="O15" s="842">
        <v>100</v>
      </c>
      <c r="P15" s="842">
        <v>100</v>
      </c>
      <c r="Q15" s="842" t="s">
        <v>4560</v>
      </c>
      <c r="R15" s="842" t="s">
        <v>907</v>
      </c>
      <c r="S15" s="607"/>
      <c r="T15" s="1012"/>
    </row>
    <row r="16" spans="1:20" s="1" customFormat="1" ht="24" customHeight="1">
      <c r="A16" s="44">
        <v>9</v>
      </c>
      <c r="B16" s="45" t="s">
        <v>41</v>
      </c>
      <c r="C16" s="45" t="s">
        <v>42</v>
      </c>
      <c r="D16" s="46" t="s">
        <v>43</v>
      </c>
      <c r="E16" s="47"/>
      <c r="F16" s="46" t="s">
        <v>43</v>
      </c>
      <c r="G16" s="49">
        <v>54</v>
      </c>
      <c r="H16" s="50">
        <v>62</v>
      </c>
      <c r="I16" s="50">
        <v>60</v>
      </c>
      <c r="J16" s="51">
        <v>80</v>
      </c>
      <c r="K16" s="51">
        <v>60</v>
      </c>
      <c r="L16" s="1010">
        <f t="shared" si="0"/>
        <v>20</v>
      </c>
      <c r="M16" s="1011">
        <v>690</v>
      </c>
      <c r="N16" s="1012">
        <f t="shared" si="1"/>
        <v>13800</v>
      </c>
      <c r="O16" s="842">
        <v>20</v>
      </c>
      <c r="P16" s="842" t="s">
        <v>907</v>
      </c>
      <c r="Q16" s="842" t="s">
        <v>4560</v>
      </c>
      <c r="R16" s="842" t="s">
        <v>4560</v>
      </c>
      <c r="S16" s="607"/>
      <c r="T16" s="1012"/>
    </row>
    <row r="17" spans="1:20" s="1" customFormat="1" ht="24" customHeight="1">
      <c r="A17" s="44">
        <v>10</v>
      </c>
      <c r="B17" s="45" t="s">
        <v>267</v>
      </c>
      <c r="C17" s="45" t="s">
        <v>268</v>
      </c>
      <c r="D17" s="46" t="s">
        <v>34</v>
      </c>
      <c r="E17" s="47"/>
      <c r="F17" s="46" t="s">
        <v>34</v>
      </c>
      <c r="G17" s="49">
        <v>13</v>
      </c>
      <c r="H17" s="50">
        <v>15</v>
      </c>
      <c r="I17" s="50">
        <v>35</v>
      </c>
      <c r="J17" s="51">
        <v>40</v>
      </c>
      <c r="K17" s="51">
        <v>30</v>
      </c>
      <c r="L17" s="1010">
        <f t="shared" si="0"/>
        <v>10</v>
      </c>
      <c r="M17" s="1011">
        <v>7280</v>
      </c>
      <c r="N17" s="1012">
        <f t="shared" si="1"/>
        <v>72800</v>
      </c>
      <c r="O17" s="842">
        <v>10</v>
      </c>
      <c r="P17" s="842" t="s">
        <v>907</v>
      </c>
      <c r="Q17" s="842" t="s">
        <v>907</v>
      </c>
      <c r="R17" s="842" t="s">
        <v>4560</v>
      </c>
      <c r="S17" s="607"/>
      <c r="T17" s="1012"/>
    </row>
    <row r="18" spans="1:20" s="1" customFormat="1" ht="24" customHeight="1">
      <c r="A18" s="44">
        <f t="shared" ref="A18:A81" si="2">A17+1</f>
        <v>11</v>
      </c>
      <c r="B18" s="45" t="s">
        <v>263</v>
      </c>
      <c r="C18" s="45" t="s">
        <v>264</v>
      </c>
      <c r="D18" s="46" t="s">
        <v>34</v>
      </c>
      <c r="E18" s="47"/>
      <c r="F18" s="46" t="s">
        <v>34</v>
      </c>
      <c r="G18" s="49">
        <v>17</v>
      </c>
      <c r="H18" s="50">
        <v>20</v>
      </c>
      <c r="I18" s="51">
        <v>0</v>
      </c>
      <c r="J18" s="51">
        <v>30</v>
      </c>
      <c r="K18" s="51">
        <v>25</v>
      </c>
      <c r="L18" s="1010">
        <f t="shared" si="0"/>
        <v>5</v>
      </c>
      <c r="M18" s="1011">
        <v>1273.3</v>
      </c>
      <c r="N18" s="1012">
        <f t="shared" si="1"/>
        <v>6366.5</v>
      </c>
      <c r="O18" s="842">
        <v>5</v>
      </c>
      <c r="P18" s="842" t="s">
        <v>907</v>
      </c>
      <c r="Q18" s="842" t="s">
        <v>4560</v>
      </c>
      <c r="R18" s="842" t="s">
        <v>4560</v>
      </c>
      <c r="S18" s="607"/>
      <c r="T18" s="1012"/>
    </row>
    <row r="19" spans="1:20" s="1" customFormat="1" ht="24" customHeight="1">
      <c r="A19" s="44">
        <f t="shared" si="2"/>
        <v>12</v>
      </c>
      <c r="B19" s="45" t="s">
        <v>696</v>
      </c>
      <c r="C19" s="45" t="s">
        <v>697</v>
      </c>
      <c r="D19" s="46" t="s">
        <v>698</v>
      </c>
      <c r="E19" s="47"/>
      <c r="F19" s="46" t="s">
        <v>698</v>
      </c>
      <c r="G19" s="49">
        <v>355</v>
      </c>
      <c r="H19" s="50">
        <v>463</v>
      </c>
      <c r="I19" s="50">
        <v>510</v>
      </c>
      <c r="J19" s="51">
        <v>479</v>
      </c>
      <c r="K19" s="51">
        <v>0</v>
      </c>
      <c r="L19" s="1010">
        <f t="shared" si="0"/>
        <v>479</v>
      </c>
      <c r="M19" s="1011">
        <v>125</v>
      </c>
      <c r="N19" s="1012">
        <f t="shared" si="1"/>
        <v>59875</v>
      </c>
      <c r="O19" s="842">
        <v>240</v>
      </c>
      <c r="P19" s="842">
        <v>239</v>
      </c>
      <c r="Q19" s="842" t="s">
        <v>907</v>
      </c>
      <c r="R19" s="842" t="s">
        <v>4560</v>
      </c>
      <c r="S19" s="607"/>
      <c r="T19" s="1012"/>
    </row>
    <row r="20" spans="1:20" s="1" customFormat="1" ht="24" customHeight="1">
      <c r="A20" s="44">
        <f t="shared" si="2"/>
        <v>13</v>
      </c>
      <c r="B20" s="45" t="s">
        <v>334</v>
      </c>
      <c r="C20" s="45" t="s">
        <v>335</v>
      </c>
      <c r="D20" s="46" t="s">
        <v>43</v>
      </c>
      <c r="E20" s="47"/>
      <c r="F20" s="46" t="s">
        <v>43</v>
      </c>
      <c r="G20" s="49">
        <v>30816</v>
      </c>
      <c r="H20" s="50">
        <v>34061</v>
      </c>
      <c r="I20" s="50">
        <v>26000</v>
      </c>
      <c r="J20" s="51">
        <v>28600</v>
      </c>
      <c r="K20" s="51">
        <v>2150</v>
      </c>
      <c r="L20" s="1010">
        <f t="shared" si="0"/>
        <v>26450</v>
      </c>
      <c r="M20" s="1011">
        <v>20.3</v>
      </c>
      <c r="N20" s="1012">
        <f t="shared" si="1"/>
        <v>536935</v>
      </c>
      <c r="O20" s="842">
        <v>6700</v>
      </c>
      <c r="P20" s="842">
        <v>6700</v>
      </c>
      <c r="Q20" s="842">
        <v>6700</v>
      </c>
      <c r="R20" s="842">
        <v>6350</v>
      </c>
      <c r="S20" s="607"/>
      <c r="T20" s="1012"/>
    </row>
    <row r="21" spans="1:20" s="1" customFormat="1" ht="24" customHeight="1">
      <c r="A21" s="44">
        <f t="shared" si="2"/>
        <v>14</v>
      </c>
      <c r="B21" s="45" t="s">
        <v>767</v>
      </c>
      <c r="C21" s="45" t="s">
        <v>768</v>
      </c>
      <c r="D21" s="46" t="s">
        <v>211</v>
      </c>
      <c r="E21" s="47"/>
      <c r="F21" s="46" t="s">
        <v>211</v>
      </c>
      <c r="G21" s="49">
        <v>50</v>
      </c>
      <c r="H21" s="50">
        <v>58</v>
      </c>
      <c r="I21" s="50">
        <v>48</v>
      </c>
      <c r="J21" s="51">
        <v>50</v>
      </c>
      <c r="K21" s="51">
        <v>10</v>
      </c>
      <c r="L21" s="1010">
        <f t="shared" si="0"/>
        <v>40</v>
      </c>
      <c r="M21" s="1011">
        <v>230</v>
      </c>
      <c r="N21" s="1012">
        <f t="shared" si="1"/>
        <v>9200</v>
      </c>
      <c r="O21" s="842">
        <v>40</v>
      </c>
      <c r="P21" s="842" t="s">
        <v>907</v>
      </c>
      <c r="Q21" s="842"/>
      <c r="R21" s="842"/>
      <c r="S21" s="607"/>
      <c r="T21" s="1012"/>
    </row>
    <row r="22" spans="1:20" s="1" customFormat="1" ht="24" customHeight="1">
      <c r="A22" s="44">
        <f t="shared" si="2"/>
        <v>15</v>
      </c>
      <c r="B22" s="45" t="s">
        <v>769</v>
      </c>
      <c r="C22" s="45" t="s">
        <v>770</v>
      </c>
      <c r="D22" s="46" t="s">
        <v>211</v>
      </c>
      <c r="E22" s="47"/>
      <c r="F22" s="46" t="s">
        <v>211</v>
      </c>
      <c r="G22" s="49">
        <v>92</v>
      </c>
      <c r="H22" s="50">
        <v>125</v>
      </c>
      <c r="I22" s="50">
        <v>24</v>
      </c>
      <c r="J22" s="51">
        <v>46</v>
      </c>
      <c r="K22" s="51">
        <v>16</v>
      </c>
      <c r="L22" s="1010">
        <f t="shared" si="0"/>
        <v>30</v>
      </c>
      <c r="M22" s="1011">
        <v>230</v>
      </c>
      <c r="N22" s="1012">
        <f t="shared" si="1"/>
        <v>6900</v>
      </c>
      <c r="O22" s="842">
        <v>30</v>
      </c>
      <c r="P22" s="842" t="s">
        <v>907</v>
      </c>
      <c r="Q22" s="842"/>
      <c r="R22" s="842"/>
      <c r="S22" s="607"/>
      <c r="T22" s="1012"/>
    </row>
    <row r="23" spans="1:20" s="1" customFormat="1" ht="24" customHeight="1">
      <c r="A23" s="44">
        <f t="shared" si="2"/>
        <v>16</v>
      </c>
      <c r="B23" s="45" t="s">
        <v>759</v>
      </c>
      <c r="C23" s="45" t="s">
        <v>760</v>
      </c>
      <c r="D23" s="46" t="s">
        <v>211</v>
      </c>
      <c r="E23" s="47"/>
      <c r="F23" s="46" t="s">
        <v>211</v>
      </c>
      <c r="G23" s="49">
        <v>76</v>
      </c>
      <c r="H23" s="50">
        <v>88</v>
      </c>
      <c r="I23" s="50">
        <v>48</v>
      </c>
      <c r="J23" s="51">
        <v>58</v>
      </c>
      <c r="K23" s="51">
        <v>0</v>
      </c>
      <c r="L23" s="1010">
        <f t="shared" si="0"/>
        <v>58</v>
      </c>
      <c r="M23" s="1011">
        <v>267.5</v>
      </c>
      <c r="N23" s="1012">
        <f t="shared" si="1"/>
        <v>15515</v>
      </c>
      <c r="O23" s="842">
        <v>58</v>
      </c>
      <c r="P23" s="842" t="s">
        <v>907</v>
      </c>
      <c r="Q23" s="842"/>
      <c r="R23" s="842"/>
      <c r="S23" s="607"/>
      <c r="T23" s="1012"/>
    </row>
    <row r="24" spans="1:20" s="1" customFormat="1" ht="24" customHeight="1">
      <c r="A24" s="44">
        <f t="shared" si="2"/>
        <v>17</v>
      </c>
      <c r="B24" s="45" t="s">
        <v>761</v>
      </c>
      <c r="C24" s="45" t="s">
        <v>762</v>
      </c>
      <c r="D24" s="46" t="s">
        <v>211</v>
      </c>
      <c r="E24" s="47"/>
      <c r="F24" s="46" t="s">
        <v>211</v>
      </c>
      <c r="G24" s="49">
        <v>31</v>
      </c>
      <c r="H24" s="50">
        <v>99</v>
      </c>
      <c r="I24" s="50">
        <v>12</v>
      </c>
      <c r="J24" s="51">
        <v>15</v>
      </c>
      <c r="K24" s="51">
        <v>56</v>
      </c>
      <c r="L24" s="1010">
        <v>0</v>
      </c>
      <c r="M24" s="1011">
        <v>230</v>
      </c>
      <c r="N24" s="1012">
        <f t="shared" si="1"/>
        <v>0</v>
      </c>
      <c r="O24" s="842" t="s">
        <v>907</v>
      </c>
      <c r="P24" s="842" t="s">
        <v>907</v>
      </c>
      <c r="Q24" s="842"/>
      <c r="R24" s="842"/>
      <c r="S24" s="607"/>
      <c r="T24" s="1012"/>
    </row>
    <row r="25" spans="1:20" s="1" customFormat="1" ht="24" customHeight="1">
      <c r="A25" s="44">
        <f t="shared" si="2"/>
        <v>18</v>
      </c>
      <c r="B25" s="45" t="s">
        <v>763</v>
      </c>
      <c r="C25" s="45" t="s">
        <v>764</v>
      </c>
      <c r="D25" s="46" t="s">
        <v>211</v>
      </c>
      <c r="E25" s="47"/>
      <c r="F25" s="46" t="s">
        <v>211</v>
      </c>
      <c r="G25" s="49">
        <v>48</v>
      </c>
      <c r="H25" s="50">
        <v>54</v>
      </c>
      <c r="I25" s="50">
        <v>36</v>
      </c>
      <c r="J25" s="51">
        <v>40</v>
      </c>
      <c r="K25" s="51">
        <v>0</v>
      </c>
      <c r="L25" s="1010">
        <f>J25-K25</f>
        <v>40</v>
      </c>
      <c r="M25" s="1011">
        <v>267.3</v>
      </c>
      <c r="N25" s="1012">
        <f t="shared" si="1"/>
        <v>10692</v>
      </c>
      <c r="O25" s="842">
        <v>40</v>
      </c>
      <c r="P25" s="842" t="s">
        <v>907</v>
      </c>
      <c r="Q25" s="842"/>
      <c r="R25" s="842"/>
      <c r="S25" s="607"/>
      <c r="T25" s="1012"/>
    </row>
    <row r="26" spans="1:20" s="1" customFormat="1" ht="24" customHeight="1">
      <c r="A26" s="44">
        <f t="shared" si="2"/>
        <v>19</v>
      </c>
      <c r="B26" s="45" t="s">
        <v>765</v>
      </c>
      <c r="C26" s="45" t="s">
        <v>766</v>
      </c>
      <c r="D26" s="46" t="s">
        <v>211</v>
      </c>
      <c r="E26" s="47"/>
      <c r="F26" s="46" t="s">
        <v>211</v>
      </c>
      <c r="G26" s="49">
        <v>92</v>
      </c>
      <c r="H26" s="50">
        <v>110</v>
      </c>
      <c r="I26" s="50">
        <v>12</v>
      </c>
      <c r="J26" s="51">
        <v>20</v>
      </c>
      <c r="K26" s="51">
        <v>47</v>
      </c>
      <c r="L26" s="1010">
        <v>0</v>
      </c>
      <c r="M26" s="1011">
        <v>230</v>
      </c>
      <c r="N26" s="1012">
        <f t="shared" si="1"/>
        <v>0</v>
      </c>
      <c r="O26" s="842" t="s">
        <v>907</v>
      </c>
      <c r="P26" s="842" t="s">
        <v>907</v>
      </c>
      <c r="Q26" s="842"/>
      <c r="R26" s="842"/>
      <c r="S26" s="607"/>
      <c r="T26" s="1012"/>
    </row>
    <row r="27" spans="1:20" s="1" customFormat="1" ht="24" customHeight="1">
      <c r="A27" s="44">
        <f t="shared" si="2"/>
        <v>20</v>
      </c>
      <c r="B27" s="45" t="s">
        <v>186</v>
      </c>
      <c r="C27" s="45" t="s">
        <v>187</v>
      </c>
      <c r="D27" s="46" t="s">
        <v>188</v>
      </c>
      <c r="E27" s="47"/>
      <c r="F27" s="46" t="s">
        <v>188</v>
      </c>
      <c r="G27" s="49">
        <v>836</v>
      </c>
      <c r="H27" s="50">
        <v>980</v>
      </c>
      <c r="I27" s="50">
        <v>810</v>
      </c>
      <c r="J27" s="51">
        <v>1040</v>
      </c>
      <c r="K27" s="51">
        <v>240</v>
      </c>
      <c r="L27" s="1010">
        <f t="shared" ref="L27:L58" si="3">J27-K27</f>
        <v>800</v>
      </c>
      <c r="M27" s="1011">
        <v>70</v>
      </c>
      <c r="N27" s="1012">
        <f t="shared" si="1"/>
        <v>56000</v>
      </c>
      <c r="O27" s="842">
        <v>270</v>
      </c>
      <c r="P27" s="842">
        <v>270</v>
      </c>
      <c r="Q27" s="842">
        <v>260</v>
      </c>
      <c r="R27" s="842" t="s">
        <v>907</v>
      </c>
      <c r="S27" s="607"/>
      <c r="T27" s="1012"/>
    </row>
    <row r="28" spans="1:20" s="1" customFormat="1" ht="24" customHeight="1">
      <c r="A28" s="44">
        <f t="shared" si="2"/>
        <v>21</v>
      </c>
      <c r="B28" s="45" t="s">
        <v>189</v>
      </c>
      <c r="C28" s="45" t="s">
        <v>190</v>
      </c>
      <c r="D28" s="46" t="s">
        <v>188</v>
      </c>
      <c r="E28" s="47"/>
      <c r="F28" s="46" t="s">
        <v>188</v>
      </c>
      <c r="G28" s="49">
        <v>396</v>
      </c>
      <c r="H28" s="50">
        <v>840</v>
      </c>
      <c r="I28" s="50">
        <v>770</v>
      </c>
      <c r="J28" s="51">
        <v>850</v>
      </c>
      <c r="K28" s="51">
        <v>240</v>
      </c>
      <c r="L28" s="1010">
        <f t="shared" si="3"/>
        <v>610</v>
      </c>
      <c r="M28" s="1011">
        <v>70</v>
      </c>
      <c r="N28" s="1012">
        <f t="shared" si="1"/>
        <v>42700</v>
      </c>
      <c r="O28" s="842">
        <v>210</v>
      </c>
      <c r="P28" s="842">
        <v>200</v>
      </c>
      <c r="Q28" s="842">
        <v>200</v>
      </c>
      <c r="R28" s="842" t="s">
        <v>907</v>
      </c>
      <c r="S28" s="607"/>
      <c r="T28" s="1012"/>
    </row>
    <row r="29" spans="1:20" s="1" customFormat="1" ht="24" customHeight="1">
      <c r="A29" s="44">
        <f t="shared" si="2"/>
        <v>22</v>
      </c>
      <c r="B29" s="45" t="s">
        <v>346</v>
      </c>
      <c r="C29" s="45" t="s">
        <v>347</v>
      </c>
      <c r="D29" s="46" t="s">
        <v>83</v>
      </c>
      <c r="E29" s="47"/>
      <c r="F29" s="46" t="s">
        <v>83</v>
      </c>
      <c r="G29" s="49">
        <v>3656</v>
      </c>
      <c r="H29" s="50">
        <v>4357</v>
      </c>
      <c r="I29" s="50">
        <v>5500</v>
      </c>
      <c r="J29" s="51">
        <v>7000</v>
      </c>
      <c r="K29" s="51">
        <v>160</v>
      </c>
      <c r="L29" s="1010">
        <f t="shared" si="3"/>
        <v>6840</v>
      </c>
      <c r="M29" s="1011">
        <v>139.1</v>
      </c>
      <c r="N29" s="1012">
        <f t="shared" si="1"/>
        <v>951444</v>
      </c>
      <c r="O29" s="842">
        <v>2280</v>
      </c>
      <c r="P29" s="842">
        <v>2280</v>
      </c>
      <c r="Q29" s="842">
        <v>2280</v>
      </c>
      <c r="R29" s="842" t="s">
        <v>907</v>
      </c>
      <c r="S29" s="607"/>
      <c r="T29" s="1012"/>
    </row>
    <row r="30" spans="1:20" s="1" customFormat="1" ht="24" customHeight="1">
      <c r="A30" s="44">
        <f t="shared" si="2"/>
        <v>23</v>
      </c>
      <c r="B30" s="45" t="s">
        <v>138</v>
      </c>
      <c r="C30" s="45" t="s">
        <v>139</v>
      </c>
      <c r="D30" s="46" t="s">
        <v>43</v>
      </c>
      <c r="E30" s="47"/>
      <c r="F30" s="46" t="s">
        <v>43</v>
      </c>
      <c r="G30" s="49">
        <v>1059</v>
      </c>
      <c r="H30" s="50">
        <v>1128</v>
      </c>
      <c r="I30" s="50">
        <v>1000</v>
      </c>
      <c r="J30" s="51">
        <v>1500</v>
      </c>
      <c r="K30" s="51">
        <v>33</v>
      </c>
      <c r="L30" s="1010">
        <f t="shared" si="3"/>
        <v>1467</v>
      </c>
      <c r="M30" s="1011">
        <v>410</v>
      </c>
      <c r="N30" s="1012">
        <f t="shared" si="1"/>
        <v>601470</v>
      </c>
      <c r="O30" s="842">
        <v>500</v>
      </c>
      <c r="P30" s="842">
        <v>500</v>
      </c>
      <c r="Q30" s="842">
        <v>467</v>
      </c>
      <c r="R30" s="842" t="s">
        <v>907</v>
      </c>
      <c r="S30" s="607"/>
      <c r="T30" s="1012"/>
    </row>
    <row r="31" spans="1:20" s="1" customFormat="1" ht="24" customHeight="1">
      <c r="A31" s="44">
        <f t="shared" si="2"/>
        <v>24</v>
      </c>
      <c r="B31" s="45" t="s">
        <v>171</v>
      </c>
      <c r="C31" s="45" t="s">
        <v>172</v>
      </c>
      <c r="D31" s="46" t="s">
        <v>34</v>
      </c>
      <c r="E31" s="47"/>
      <c r="F31" s="46" t="s">
        <v>34</v>
      </c>
      <c r="G31" s="49">
        <v>2087</v>
      </c>
      <c r="H31" s="50">
        <v>2236</v>
      </c>
      <c r="I31" s="50">
        <v>4000</v>
      </c>
      <c r="J31" s="51">
        <v>4500</v>
      </c>
      <c r="K31" s="51">
        <v>80</v>
      </c>
      <c r="L31" s="1010">
        <f t="shared" si="3"/>
        <v>4420</v>
      </c>
      <c r="M31" s="1011">
        <v>350</v>
      </c>
      <c r="N31" s="1012">
        <f t="shared" si="1"/>
        <v>1547000</v>
      </c>
      <c r="O31" s="842">
        <v>1500</v>
      </c>
      <c r="P31" s="842">
        <v>1500</v>
      </c>
      <c r="Q31" s="842">
        <v>1420</v>
      </c>
      <c r="R31" s="842" t="s">
        <v>4560</v>
      </c>
      <c r="S31" s="607"/>
      <c r="T31" s="1012"/>
    </row>
    <row r="32" spans="1:20" s="1" customFormat="1" ht="24" customHeight="1">
      <c r="A32" s="44">
        <f t="shared" si="2"/>
        <v>25</v>
      </c>
      <c r="B32" s="45" t="s">
        <v>520</v>
      </c>
      <c r="C32" s="45" t="s">
        <v>521</v>
      </c>
      <c r="D32" s="46" t="s">
        <v>34</v>
      </c>
      <c r="E32" s="47"/>
      <c r="F32" s="46" t="s">
        <v>34</v>
      </c>
      <c r="G32" s="49">
        <v>637</v>
      </c>
      <c r="H32" s="50">
        <v>742</v>
      </c>
      <c r="I32" s="50">
        <v>1250</v>
      </c>
      <c r="J32" s="51">
        <v>1375</v>
      </c>
      <c r="K32" s="51">
        <v>63</v>
      </c>
      <c r="L32" s="1010">
        <f t="shared" si="3"/>
        <v>1312</v>
      </c>
      <c r="M32" s="1011">
        <v>630</v>
      </c>
      <c r="N32" s="1012">
        <f t="shared" si="1"/>
        <v>826560</v>
      </c>
      <c r="O32" s="842">
        <v>450</v>
      </c>
      <c r="P32" s="842">
        <v>450</v>
      </c>
      <c r="Q32" s="842">
        <v>412</v>
      </c>
      <c r="R32" s="842" t="s">
        <v>4560</v>
      </c>
      <c r="S32" s="607"/>
      <c r="T32" s="1012"/>
    </row>
    <row r="33" spans="1:20" s="1" customFormat="1" ht="24" customHeight="1">
      <c r="A33" s="44">
        <f t="shared" si="2"/>
        <v>26</v>
      </c>
      <c r="B33" s="45" t="s">
        <v>232</v>
      </c>
      <c r="C33" s="45" t="s">
        <v>233</v>
      </c>
      <c r="D33" s="46" t="s">
        <v>185</v>
      </c>
      <c r="E33" s="47"/>
      <c r="F33" s="46" t="s">
        <v>185</v>
      </c>
      <c r="G33" s="49">
        <v>519</v>
      </c>
      <c r="H33" s="50">
        <v>761</v>
      </c>
      <c r="I33" s="50">
        <v>560</v>
      </c>
      <c r="J33" s="51">
        <v>620</v>
      </c>
      <c r="K33" s="51">
        <v>100</v>
      </c>
      <c r="L33" s="1010">
        <f t="shared" si="3"/>
        <v>520</v>
      </c>
      <c r="M33" s="1011">
        <v>7</v>
      </c>
      <c r="N33" s="1012">
        <f t="shared" si="1"/>
        <v>3640</v>
      </c>
      <c r="O33" s="842">
        <v>260</v>
      </c>
      <c r="P33" s="842">
        <v>260</v>
      </c>
      <c r="Q33" s="842" t="s">
        <v>4560</v>
      </c>
      <c r="R33" s="842"/>
      <c r="S33" s="607"/>
      <c r="T33" s="1012"/>
    </row>
    <row r="34" spans="1:20" s="1" customFormat="1" ht="24" customHeight="1">
      <c r="A34" s="44">
        <f t="shared" si="2"/>
        <v>27</v>
      </c>
      <c r="B34" s="45" t="s">
        <v>223</v>
      </c>
      <c r="C34" s="45" t="s">
        <v>224</v>
      </c>
      <c r="D34" s="46" t="s">
        <v>185</v>
      </c>
      <c r="E34" s="47"/>
      <c r="F34" s="46" t="s">
        <v>185</v>
      </c>
      <c r="G34" s="49">
        <v>16403</v>
      </c>
      <c r="H34" s="50">
        <v>20000</v>
      </c>
      <c r="I34" s="50">
        <v>12000</v>
      </c>
      <c r="J34" s="51">
        <v>13200</v>
      </c>
      <c r="K34" s="51">
        <v>0</v>
      </c>
      <c r="L34" s="1010">
        <f t="shared" si="3"/>
        <v>13200</v>
      </c>
      <c r="M34" s="1011">
        <v>11</v>
      </c>
      <c r="N34" s="1012">
        <f t="shared" si="1"/>
        <v>145200</v>
      </c>
      <c r="O34" s="842">
        <v>3300</v>
      </c>
      <c r="P34" s="842">
        <v>3300</v>
      </c>
      <c r="Q34" s="842">
        <v>3300</v>
      </c>
      <c r="R34" s="842">
        <v>3300</v>
      </c>
      <c r="S34" s="607"/>
      <c r="T34" s="1012"/>
    </row>
    <row r="35" spans="1:20" s="1" customFormat="1" ht="24" customHeight="1">
      <c r="A35" s="44">
        <f t="shared" si="2"/>
        <v>28</v>
      </c>
      <c r="B35" s="45" t="s">
        <v>234</v>
      </c>
      <c r="C35" s="45" t="s">
        <v>235</v>
      </c>
      <c r="D35" s="46" t="s">
        <v>46</v>
      </c>
      <c r="E35" s="47"/>
      <c r="F35" s="46" t="s">
        <v>46</v>
      </c>
      <c r="G35" s="49">
        <v>1975</v>
      </c>
      <c r="H35" s="50">
        <v>2669</v>
      </c>
      <c r="I35" s="50">
        <v>1200</v>
      </c>
      <c r="J35" s="51">
        <v>1520</v>
      </c>
      <c r="K35" s="51">
        <v>228</v>
      </c>
      <c r="L35" s="1010">
        <f t="shared" si="3"/>
        <v>1292</v>
      </c>
      <c r="M35" s="1011">
        <v>15.4</v>
      </c>
      <c r="N35" s="1012">
        <f t="shared" si="1"/>
        <v>19896.8</v>
      </c>
      <c r="O35" s="842">
        <v>450</v>
      </c>
      <c r="P35" s="842">
        <v>450</v>
      </c>
      <c r="Q35" s="842">
        <v>392</v>
      </c>
      <c r="R35" s="842" t="s">
        <v>907</v>
      </c>
      <c r="S35" s="607"/>
      <c r="T35" s="1012"/>
    </row>
    <row r="36" spans="1:20" s="1" customFormat="1" ht="24" customHeight="1">
      <c r="A36" s="44">
        <f t="shared" si="2"/>
        <v>29</v>
      </c>
      <c r="B36" s="45" t="s">
        <v>236</v>
      </c>
      <c r="C36" s="45" t="s">
        <v>237</v>
      </c>
      <c r="D36" s="46" t="s">
        <v>46</v>
      </c>
      <c r="E36" s="47"/>
      <c r="F36" s="46" t="s">
        <v>46</v>
      </c>
      <c r="G36" s="49">
        <v>3640</v>
      </c>
      <c r="H36" s="49">
        <v>3640</v>
      </c>
      <c r="I36" s="50">
        <v>2100</v>
      </c>
      <c r="J36" s="51">
        <v>2000</v>
      </c>
      <c r="K36" s="51">
        <v>0</v>
      </c>
      <c r="L36" s="1010">
        <f t="shared" si="3"/>
        <v>2000</v>
      </c>
      <c r="M36" s="1011">
        <v>20</v>
      </c>
      <c r="N36" s="1012">
        <f t="shared" si="1"/>
        <v>40000</v>
      </c>
      <c r="O36" s="842">
        <v>700</v>
      </c>
      <c r="P36" s="842">
        <v>650</v>
      </c>
      <c r="Q36" s="842">
        <v>650</v>
      </c>
      <c r="R36" s="842" t="s">
        <v>907</v>
      </c>
      <c r="S36" s="607"/>
      <c r="T36" s="1012"/>
    </row>
    <row r="37" spans="1:20" s="1" customFormat="1" ht="24" customHeight="1">
      <c r="A37" s="44">
        <f t="shared" si="2"/>
        <v>30</v>
      </c>
      <c r="B37" s="45" t="s">
        <v>238</v>
      </c>
      <c r="C37" s="45" t="s">
        <v>239</v>
      </c>
      <c r="D37" s="46" t="s">
        <v>46</v>
      </c>
      <c r="E37" s="47"/>
      <c r="F37" s="46" t="s">
        <v>46</v>
      </c>
      <c r="G37" s="49">
        <v>2540</v>
      </c>
      <c r="H37" s="49">
        <v>2540</v>
      </c>
      <c r="I37" s="50">
        <v>1800</v>
      </c>
      <c r="J37" s="51">
        <v>2000</v>
      </c>
      <c r="K37" s="51">
        <v>396</v>
      </c>
      <c r="L37" s="1010">
        <f t="shared" si="3"/>
        <v>1604</v>
      </c>
      <c r="M37" s="1011">
        <v>33.17</v>
      </c>
      <c r="N37" s="1012">
        <f t="shared" si="1"/>
        <v>53204.68</v>
      </c>
      <c r="O37" s="842">
        <v>550</v>
      </c>
      <c r="P37" s="842">
        <v>550</v>
      </c>
      <c r="Q37" s="842">
        <v>504</v>
      </c>
      <c r="R37" s="842" t="s">
        <v>907</v>
      </c>
      <c r="S37" s="607"/>
      <c r="T37" s="1012"/>
    </row>
    <row r="38" spans="1:20" s="1" customFormat="1" ht="24" customHeight="1">
      <c r="A38" s="44">
        <f t="shared" si="2"/>
        <v>31</v>
      </c>
      <c r="B38" s="45" t="s">
        <v>740</v>
      </c>
      <c r="C38" s="45" t="s">
        <v>741</v>
      </c>
      <c r="D38" s="46" t="s">
        <v>83</v>
      </c>
      <c r="E38" s="47"/>
      <c r="F38" s="46" t="s">
        <v>83</v>
      </c>
      <c r="G38" s="49">
        <v>4629</v>
      </c>
      <c r="H38" s="50">
        <v>5196</v>
      </c>
      <c r="I38" s="50">
        <v>2200</v>
      </c>
      <c r="J38" s="51">
        <v>2500</v>
      </c>
      <c r="K38" s="51">
        <v>0</v>
      </c>
      <c r="L38" s="1010">
        <f t="shared" si="3"/>
        <v>2500</v>
      </c>
      <c r="M38" s="1011">
        <v>53.5</v>
      </c>
      <c r="N38" s="1012">
        <f t="shared" si="1"/>
        <v>133750</v>
      </c>
      <c r="O38" s="842">
        <v>850</v>
      </c>
      <c r="P38" s="842">
        <v>850</v>
      </c>
      <c r="Q38" s="842">
        <v>800</v>
      </c>
      <c r="R38" s="842" t="s">
        <v>907</v>
      </c>
      <c r="S38" s="607"/>
      <c r="T38" s="1012"/>
    </row>
    <row r="39" spans="1:20" s="1" customFormat="1" ht="24" customHeight="1">
      <c r="A39" s="44">
        <f t="shared" si="2"/>
        <v>32</v>
      </c>
      <c r="B39" s="45" t="s">
        <v>742</v>
      </c>
      <c r="C39" s="45" t="s">
        <v>743</v>
      </c>
      <c r="D39" s="46" t="s">
        <v>83</v>
      </c>
      <c r="E39" s="47"/>
      <c r="F39" s="46" t="s">
        <v>83</v>
      </c>
      <c r="G39" s="49">
        <v>624</v>
      </c>
      <c r="H39" s="50">
        <v>754</v>
      </c>
      <c r="I39" s="50">
        <v>690</v>
      </c>
      <c r="J39" s="51">
        <v>780</v>
      </c>
      <c r="K39" s="51">
        <v>0</v>
      </c>
      <c r="L39" s="1010">
        <f t="shared" si="3"/>
        <v>780</v>
      </c>
      <c r="M39" s="1011">
        <v>77</v>
      </c>
      <c r="N39" s="1012">
        <f t="shared" si="1"/>
        <v>60060</v>
      </c>
      <c r="O39" s="842">
        <v>390</v>
      </c>
      <c r="P39" s="842">
        <v>390</v>
      </c>
      <c r="Q39" s="842" t="s">
        <v>4560</v>
      </c>
      <c r="R39" s="842" t="s">
        <v>907</v>
      </c>
      <c r="S39" s="607"/>
      <c r="T39" s="1012"/>
    </row>
    <row r="40" spans="1:20" s="1" customFormat="1" ht="24" customHeight="1">
      <c r="A40" s="44">
        <f t="shared" si="2"/>
        <v>33</v>
      </c>
      <c r="B40" s="45" t="s">
        <v>544</v>
      </c>
      <c r="C40" s="45" t="s">
        <v>545</v>
      </c>
      <c r="D40" s="46" t="s">
        <v>188</v>
      </c>
      <c r="E40" s="47"/>
      <c r="F40" s="46" t="s">
        <v>188</v>
      </c>
      <c r="G40" s="49">
        <v>678</v>
      </c>
      <c r="H40" s="50">
        <v>748</v>
      </c>
      <c r="I40" s="50">
        <v>360</v>
      </c>
      <c r="J40" s="51">
        <v>400</v>
      </c>
      <c r="K40" s="51">
        <v>360</v>
      </c>
      <c r="L40" s="1010">
        <f t="shared" si="3"/>
        <v>40</v>
      </c>
      <c r="M40" s="1011">
        <v>700</v>
      </c>
      <c r="N40" s="1012">
        <f t="shared" si="1"/>
        <v>28000</v>
      </c>
      <c r="O40" s="842">
        <v>40</v>
      </c>
      <c r="P40" s="842" t="s">
        <v>907</v>
      </c>
      <c r="Q40" s="842"/>
      <c r="R40" s="842" t="s">
        <v>4560</v>
      </c>
      <c r="S40" s="607"/>
      <c r="T40" s="1012"/>
    </row>
    <row r="41" spans="1:20" s="1" customFormat="1" ht="24" customHeight="1">
      <c r="A41" s="44">
        <f t="shared" si="2"/>
        <v>34</v>
      </c>
      <c r="B41" s="45" t="s">
        <v>450</v>
      </c>
      <c r="C41" s="45" t="s">
        <v>451</v>
      </c>
      <c r="D41" s="46" t="s">
        <v>452</v>
      </c>
      <c r="E41" s="47"/>
      <c r="F41" s="46" t="s">
        <v>452</v>
      </c>
      <c r="G41" s="49">
        <v>100320</v>
      </c>
      <c r="H41" s="50">
        <v>113900</v>
      </c>
      <c r="I41" s="50">
        <v>89000</v>
      </c>
      <c r="J41" s="51">
        <v>98000</v>
      </c>
      <c r="K41" s="51">
        <v>19400</v>
      </c>
      <c r="L41" s="1010">
        <f t="shared" si="3"/>
        <v>78600</v>
      </c>
      <c r="M41" s="1011">
        <v>2.5</v>
      </c>
      <c r="N41" s="1012">
        <f t="shared" si="1"/>
        <v>196500</v>
      </c>
      <c r="O41" s="842">
        <v>20000</v>
      </c>
      <c r="P41" s="842">
        <v>20000</v>
      </c>
      <c r="Q41" s="842">
        <v>20000</v>
      </c>
      <c r="R41" s="842">
        <v>18600</v>
      </c>
      <c r="S41" s="607"/>
      <c r="T41" s="1012"/>
    </row>
    <row r="42" spans="1:20" s="1" customFormat="1" ht="24" customHeight="1">
      <c r="A42" s="44">
        <f t="shared" si="2"/>
        <v>35</v>
      </c>
      <c r="B42" s="45" t="s">
        <v>528</v>
      </c>
      <c r="C42" s="45" t="s">
        <v>529</v>
      </c>
      <c r="D42" s="46" t="s">
        <v>34</v>
      </c>
      <c r="E42" s="47"/>
      <c r="F42" s="46" t="s">
        <v>34</v>
      </c>
      <c r="G42" s="49">
        <v>3171</v>
      </c>
      <c r="H42" s="50">
        <v>3553</v>
      </c>
      <c r="I42" s="50">
        <v>3200</v>
      </c>
      <c r="J42" s="51">
        <v>6000</v>
      </c>
      <c r="K42" s="51">
        <v>3200</v>
      </c>
      <c r="L42" s="1010">
        <f t="shared" si="3"/>
        <v>2800</v>
      </c>
      <c r="M42" s="1011">
        <v>211.86</v>
      </c>
      <c r="N42" s="1012">
        <f t="shared" si="1"/>
        <v>593208</v>
      </c>
      <c r="O42" s="842">
        <v>1000</v>
      </c>
      <c r="P42" s="842">
        <v>1000</v>
      </c>
      <c r="Q42" s="842">
        <v>800</v>
      </c>
      <c r="R42" s="842" t="s">
        <v>907</v>
      </c>
      <c r="S42" s="607"/>
      <c r="T42" s="1012"/>
    </row>
    <row r="43" spans="1:20" s="1" customFormat="1" ht="24" customHeight="1">
      <c r="A43" s="44">
        <f t="shared" si="2"/>
        <v>36</v>
      </c>
      <c r="B43" s="45" t="s">
        <v>215</v>
      </c>
      <c r="C43" s="45" t="s">
        <v>216</v>
      </c>
      <c r="D43" s="46" t="s">
        <v>188</v>
      </c>
      <c r="E43" s="47"/>
      <c r="F43" s="46" t="s">
        <v>188</v>
      </c>
      <c r="G43" s="49">
        <v>146</v>
      </c>
      <c r="H43" s="50">
        <v>171</v>
      </c>
      <c r="I43" s="50">
        <v>48</v>
      </c>
      <c r="J43" s="51">
        <v>136</v>
      </c>
      <c r="K43" s="51">
        <v>126</v>
      </c>
      <c r="L43" s="1010">
        <f t="shared" si="3"/>
        <v>10</v>
      </c>
      <c r="M43" s="1011">
        <v>20</v>
      </c>
      <c r="N43" s="1012">
        <f t="shared" si="1"/>
        <v>200</v>
      </c>
      <c r="O43" s="842">
        <v>10</v>
      </c>
      <c r="P43" s="842" t="s">
        <v>907</v>
      </c>
      <c r="Q43" s="842"/>
      <c r="R43" s="842"/>
      <c r="S43" s="607"/>
      <c r="T43" s="1012"/>
    </row>
    <row r="44" spans="1:20" s="1" customFormat="1" ht="24" customHeight="1">
      <c r="A44" s="44">
        <f t="shared" si="2"/>
        <v>37</v>
      </c>
      <c r="B44" s="45" t="s">
        <v>217</v>
      </c>
      <c r="C44" s="45" t="s">
        <v>218</v>
      </c>
      <c r="D44" s="46" t="s">
        <v>188</v>
      </c>
      <c r="E44" s="47"/>
      <c r="F44" s="46" t="s">
        <v>188</v>
      </c>
      <c r="G44" s="49">
        <v>232</v>
      </c>
      <c r="H44" s="50">
        <v>261</v>
      </c>
      <c r="I44" s="50">
        <v>168</v>
      </c>
      <c r="J44" s="51">
        <v>299</v>
      </c>
      <c r="K44" s="51">
        <v>99</v>
      </c>
      <c r="L44" s="1010">
        <f t="shared" si="3"/>
        <v>200</v>
      </c>
      <c r="M44" s="1011">
        <v>20</v>
      </c>
      <c r="N44" s="1012">
        <f t="shared" si="1"/>
        <v>4000</v>
      </c>
      <c r="O44" s="842">
        <v>100</v>
      </c>
      <c r="P44" s="842">
        <v>100</v>
      </c>
      <c r="Q44" s="842" t="s">
        <v>907</v>
      </c>
      <c r="R44" s="842"/>
      <c r="S44" s="607"/>
      <c r="T44" s="1012"/>
    </row>
    <row r="45" spans="1:20" s="1" customFormat="1" ht="24" customHeight="1">
      <c r="A45" s="44">
        <f t="shared" si="2"/>
        <v>38</v>
      </c>
      <c r="B45" s="45" t="s">
        <v>44</v>
      </c>
      <c r="C45" s="45" t="s">
        <v>45</v>
      </c>
      <c r="D45" s="46" t="s">
        <v>46</v>
      </c>
      <c r="E45" s="47"/>
      <c r="F45" s="46" t="s">
        <v>46</v>
      </c>
      <c r="G45" s="49">
        <v>586</v>
      </c>
      <c r="H45" s="50">
        <v>658</v>
      </c>
      <c r="I45" s="50">
        <v>1730</v>
      </c>
      <c r="J45" s="51">
        <v>1900</v>
      </c>
      <c r="K45" s="51">
        <v>300</v>
      </c>
      <c r="L45" s="1010">
        <f t="shared" si="3"/>
        <v>1600</v>
      </c>
      <c r="M45" s="1011">
        <v>41.73</v>
      </c>
      <c r="N45" s="1012">
        <f t="shared" si="1"/>
        <v>66768</v>
      </c>
      <c r="O45" s="842">
        <v>600</v>
      </c>
      <c r="P45" s="842">
        <v>600</v>
      </c>
      <c r="Q45" s="842">
        <v>400</v>
      </c>
      <c r="R45" s="842" t="s">
        <v>907</v>
      </c>
      <c r="S45" s="607"/>
      <c r="T45" s="1012"/>
    </row>
    <row r="46" spans="1:20" s="1" customFormat="1" ht="24" customHeight="1">
      <c r="A46" s="44">
        <f t="shared" si="2"/>
        <v>39</v>
      </c>
      <c r="B46" s="45" t="s">
        <v>51</v>
      </c>
      <c r="C46" s="45" t="s">
        <v>52</v>
      </c>
      <c r="D46" s="46" t="s">
        <v>46</v>
      </c>
      <c r="E46" s="47"/>
      <c r="F46" s="46" t="s">
        <v>46</v>
      </c>
      <c r="G46" s="49">
        <v>713</v>
      </c>
      <c r="H46" s="50">
        <v>789</v>
      </c>
      <c r="I46" s="50">
        <v>1640</v>
      </c>
      <c r="J46" s="51">
        <v>1834</v>
      </c>
      <c r="K46" s="51">
        <v>234</v>
      </c>
      <c r="L46" s="1010">
        <f t="shared" si="3"/>
        <v>1600</v>
      </c>
      <c r="M46" s="1011">
        <v>64.2</v>
      </c>
      <c r="N46" s="1012">
        <f t="shared" si="1"/>
        <v>102720</v>
      </c>
      <c r="O46" s="842">
        <v>600</v>
      </c>
      <c r="P46" s="842">
        <v>600</v>
      </c>
      <c r="Q46" s="842">
        <v>400</v>
      </c>
      <c r="R46" s="842" t="s">
        <v>907</v>
      </c>
      <c r="S46" s="607"/>
      <c r="T46" s="1012"/>
    </row>
    <row r="47" spans="1:20" s="1" customFormat="1" ht="24" customHeight="1">
      <c r="A47" s="44">
        <f t="shared" si="2"/>
        <v>40</v>
      </c>
      <c r="B47" s="45" t="s">
        <v>47</v>
      </c>
      <c r="C47" s="45" t="s">
        <v>48</v>
      </c>
      <c r="D47" s="46" t="s">
        <v>46</v>
      </c>
      <c r="E47" s="47"/>
      <c r="F47" s="46" t="s">
        <v>46</v>
      </c>
      <c r="G47" s="49">
        <v>1372</v>
      </c>
      <c r="H47" s="50">
        <v>1545</v>
      </c>
      <c r="I47" s="50">
        <v>1960</v>
      </c>
      <c r="J47" s="51">
        <v>2207</v>
      </c>
      <c r="K47" s="51">
        <v>7</v>
      </c>
      <c r="L47" s="1010">
        <f t="shared" si="3"/>
        <v>2200</v>
      </c>
      <c r="M47" s="1011">
        <v>31.03</v>
      </c>
      <c r="N47" s="1012">
        <f t="shared" si="1"/>
        <v>68266</v>
      </c>
      <c r="O47" s="842">
        <v>750</v>
      </c>
      <c r="P47" s="842">
        <v>750</v>
      </c>
      <c r="Q47" s="842">
        <v>700</v>
      </c>
      <c r="R47" s="842" t="s">
        <v>907</v>
      </c>
      <c r="S47" s="607"/>
      <c r="T47" s="1012"/>
    </row>
    <row r="48" spans="1:20" s="1" customFormat="1" ht="24" customHeight="1">
      <c r="A48" s="44">
        <f t="shared" si="2"/>
        <v>41</v>
      </c>
      <c r="B48" s="45" t="s">
        <v>49</v>
      </c>
      <c r="C48" s="45" t="s">
        <v>50</v>
      </c>
      <c r="D48" s="46" t="s">
        <v>46</v>
      </c>
      <c r="E48" s="47"/>
      <c r="F48" s="46" t="s">
        <v>46</v>
      </c>
      <c r="G48" s="49">
        <v>1112</v>
      </c>
      <c r="H48" s="50">
        <v>1202</v>
      </c>
      <c r="I48" s="50">
        <v>2100</v>
      </c>
      <c r="J48" s="51">
        <v>2398</v>
      </c>
      <c r="K48" s="51">
        <v>0</v>
      </c>
      <c r="L48" s="1010">
        <f t="shared" si="3"/>
        <v>2398</v>
      </c>
      <c r="M48" s="1011">
        <v>41.73</v>
      </c>
      <c r="N48" s="1012">
        <f t="shared" si="1"/>
        <v>100068.54</v>
      </c>
      <c r="O48" s="842">
        <v>600</v>
      </c>
      <c r="P48" s="842">
        <v>600</v>
      </c>
      <c r="Q48" s="842">
        <v>600</v>
      </c>
      <c r="R48" s="842">
        <v>598</v>
      </c>
      <c r="S48" s="607"/>
      <c r="T48" s="1012"/>
    </row>
    <row r="49" spans="1:20" s="1" customFormat="1" ht="24" customHeight="1">
      <c r="A49" s="44">
        <f t="shared" si="2"/>
        <v>42</v>
      </c>
      <c r="B49" s="45" t="s">
        <v>284</v>
      </c>
      <c r="C49" s="45" t="s">
        <v>285</v>
      </c>
      <c r="D49" s="46" t="s">
        <v>211</v>
      </c>
      <c r="E49" s="47"/>
      <c r="F49" s="46" t="s">
        <v>986</v>
      </c>
      <c r="G49" s="49">
        <v>78</v>
      </c>
      <c r="H49" s="50">
        <v>100</v>
      </c>
      <c r="I49" s="50">
        <v>50</v>
      </c>
      <c r="J49" s="51">
        <v>100</v>
      </c>
      <c r="K49" s="51">
        <v>4</v>
      </c>
      <c r="L49" s="1010">
        <f t="shared" si="3"/>
        <v>96</v>
      </c>
      <c r="M49" s="1011">
        <v>70</v>
      </c>
      <c r="N49" s="1012">
        <f t="shared" si="1"/>
        <v>6720</v>
      </c>
      <c r="O49" s="842">
        <v>96</v>
      </c>
      <c r="P49" s="842" t="s">
        <v>907</v>
      </c>
      <c r="Q49" s="842" t="s">
        <v>907</v>
      </c>
      <c r="R49" s="842" t="s">
        <v>907</v>
      </c>
      <c r="S49" s="607"/>
      <c r="T49" s="1012"/>
    </row>
    <row r="50" spans="1:20" s="1" customFormat="1" ht="24" customHeight="1">
      <c r="A50" s="44">
        <f t="shared" si="2"/>
        <v>43</v>
      </c>
      <c r="B50" s="45" t="s">
        <v>512</v>
      </c>
      <c r="C50" s="45" t="s">
        <v>513</v>
      </c>
      <c r="D50" s="46" t="s">
        <v>199</v>
      </c>
      <c r="E50" s="47"/>
      <c r="F50" s="46" t="s">
        <v>199</v>
      </c>
      <c r="G50" s="49">
        <v>15604</v>
      </c>
      <c r="H50" s="50">
        <v>18245</v>
      </c>
      <c r="I50" s="50">
        <v>15000</v>
      </c>
      <c r="J50" s="51">
        <v>16500</v>
      </c>
      <c r="K50" s="51">
        <v>2150</v>
      </c>
      <c r="L50" s="1010">
        <f t="shared" si="3"/>
        <v>14350</v>
      </c>
      <c r="M50" s="1011">
        <v>29</v>
      </c>
      <c r="N50" s="1012">
        <f t="shared" si="1"/>
        <v>416150</v>
      </c>
      <c r="O50" s="842">
        <v>4000</v>
      </c>
      <c r="P50" s="842">
        <v>4000</v>
      </c>
      <c r="Q50" s="842">
        <v>4000</v>
      </c>
      <c r="R50" s="842">
        <v>2350</v>
      </c>
      <c r="S50" s="607"/>
      <c r="T50" s="1012"/>
    </row>
    <row r="51" spans="1:20" s="1" customFormat="1" ht="24" customHeight="1">
      <c r="A51" s="44">
        <f t="shared" si="2"/>
        <v>44</v>
      </c>
      <c r="B51" s="45" t="s">
        <v>582</v>
      </c>
      <c r="C51" s="45" t="s">
        <v>583</v>
      </c>
      <c r="D51" s="46" t="s">
        <v>100</v>
      </c>
      <c r="E51" s="47"/>
      <c r="F51" s="46" t="s">
        <v>100</v>
      </c>
      <c r="G51" s="49">
        <v>61</v>
      </c>
      <c r="H51" s="50">
        <v>72</v>
      </c>
      <c r="I51" s="51">
        <v>0</v>
      </c>
      <c r="J51" s="51">
        <v>0</v>
      </c>
      <c r="K51" s="51">
        <v>0</v>
      </c>
      <c r="L51" s="1010">
        <f t="shared" si="3"/>
        <v>0</v>
      </c>
      <c r="M51" s="1011">
        <v>60</v>
      </c>
      <c r="N51" s="1012">
        <f t="shared" si="1"/>
        <v>0</v>
      </c>
      <c r="O51" s="842" t="s">
        <v>907</v>
      </c>
      <c r="P51" s="842" t="s">
        <v>907</v>
      </c>
      <c r="Q51" s="842" t="s">
        <v>907</v>
      </c>
      <c r="R51" s="842" t="s">
        <v>907</v>
      </c>
      <c r="S51" s="607"/>
      <c r="T51" s="1012"/>
    </row>
    <row r="52" spans="1:20" s="1" customFormat="1" ht="24" customHeight="1">
      <c r="A52" s="44">
        <f t="shared" si="2"/>
        <v>45</v>
      </c>
      <c r="B52" s="45" t="s">
        <v>580</v>
      </c>
      <c r="C52" s="45" t="s">
        <v>581</v>
      </c>
      <c r="D52" s="46" t="s">
        <v>100</v>
      </c>
      <c r="E52" s="47"/>
      <c r="F52" s="46" t="s">
        <v>100</v>
      </c>
      <c r="G52" s="49">
        <v>62</v>
      </c>
      <c r="H52" s="50">
        <v>78</v>
      </c>
      <c r="I52" s="50">
        <v>40</v>
      </c>
      <c r="J52" s="51">
        <v>46</v>
      </c>
      <c r="K52" s="51">
        <v>40</v>
      </c>
      <c r="L52" s="1010">
        <f t="shared" si="3"/>
        <v>6</v>
      </c>
      <c r="M52" s="1011">
        <v>60</v>
      </c>
      <c r="N52" s="1012">
        <f t="shared" si="1"/>
        <v>360</v>
      </c>
      <c r="O52" s="842">
        <v>6</v>
      </c>
      <c r="P52" s="842" t="s">
        <v>907</v>
      </c>
      <c r="Q52" s="842" t="s">
        <v>907</v>
      </c>
      <c r="R52" s="842" t="s">
        <v>907</v>
      </c>
      <c r="S52" s="607"/>
      <c r="T52" s="1012"/>
    </row>
    <row r="53" spans="1:20" s="1" customFormat="1" ht="24" customHeight="1">
      <c r="A53" s="44">
        <f t="shared" si="2"/>
        <v>46</v>
      </c>
      <c r="B53" s="45" t="s">
        <v>578</v>
      </c>
      <c r="C53" s="45" t="s">
        <v>579</v>
      </c>
      <c r="D53" s="46" t="s">
        <v>100</v>
      </c>
      <c r="E53" s="47"/>
      <c r="F53" s="46" t="s">
        <v>100</v>
      </c>
      <c r="G53" s="49">
        <v>4</v>
      </c>
      <c r="H53" s="50">
        <v>100</v>
      </c>
      <c r="I53" s="50">
        <v>120</v>
      </c>
      <c r="J53" s="51">
        <v>138</v>
      </c>
      <c r="K53" s="51">
        <v>120</v>
      </c>
      <c r="L53" s="1010">
        <f t="shared" si="3"/>
        <v>18</v>
      </c>
      <c r="M53" s="1011">
        <v>60</v>
      </c>
      <c r="N53" s="1012">
        <f t="shared" si="1"/>
        <v>1080</v>
      </c>
      <c r="O53" s="842">
        <v>18</v>
      </c>
      <c r="P53" s="842" t="s">
        <v>4560</v>
      </c>
      <c r="Q53" s="842" t="s">
        <v>907</v>
      </c>
      <c r="R53" s="842" t="s">
        <v>907</v>
      </c>
      <c r="S53" s="607"/>
      <c r="T53" s="1012"/>
    </row>
    <row r="54" spans="1:20" s="1" customFormat="1" ht="24" customHeight="1">
      <c r="A54" s="44">
        <f t="shared" si="2"/>
        <v>47</v>
      </c>
      <c r="B54" s="45" t="s">
        <v>552</v>
      </c>
      <c r="C54" s="45" t="s">
        <v>553</v>
      </c>
      <c r="D54" s="46" t="s">
        <v>100</v>
      </c>
      <c r="E54" s="47"/>
      <c r="F54" s="46" t="s">
        <v>100</v>
      </c>
      <c r="G54" s="49">
        <v>200</v>
      </c>
      <c r="H54" s="50">
        <v>551</v>
      </c>
      <c r="I54" s="50">
        <v>100</v>
      </c>
      <c r="J54" s="51">
        <v>300</v>
      </c>
      <c r="K54" s="51">
        <v>110</v>
      </c>
      <c r="L54" s="1010">
        <f t="shared" si="3"/>
        <v>190</v>
      </c>
      <c r="M54" s="1011">
        <v>112.35</v>
      </c>
      <c r="N54" s="1012">
        <f t="shared" si="1"/>
        <v>21346.5</v>
      </c>
      <c r="O54" s="842">
        <v>95</v>
      </c>
      <c r="P54" s="842">
        <v>95</v>
      </c>
      <c r="Q54" s="842" t="s">
        <v>907</v>
      </c>
      <c r="R54" s="842" t="s">
        <v>907</v>
      </c>
      <c r="S54" s="607"/>
      <c r="T54" s="1012"/>
    </row>
    <row r="55" spans="1:20" s="1" customFormat="1" ht="24" customHeight="1">
      <c r="A55" s="44">
        <f t="shared" si="2"/>
        <v>48</v>
      </c>
      <c r="B55" s="45" t="s">
        <v>554</v>
      </c>
      <c r="C55" s="45" t="s">
        <v>555</v>
      </c>
      <c r="D55" s="46" t="s">
        <v>100</v>
      </c>
      <c r="E55" s="47"/>
      <c r="F55" s="46" t="s">
        <v>100</v>
      </c>
      <c r="G55" s="49">
        <v>135</v>
      </c>
      <c r="H55" s="50">
        <v>156</v>
      </c>
      <c r="I55" s="50">
        <v>200</v>
      </c>
      <c r="J55" s="51">
        <v>250</v>
      </c>
      <c r="K55" s="51">
        <v>30</v>
      </c>
      <c r="L55" s="1010">
        <f t="shared" si="3"/>
        <v>220</v>
      </c>
      <c r="M55" s="1011">
        <v>112.35</v>
      </c>
      <c r="N55" s="1012">
        <f t="shared" si="1"/>
        <v>24717</v>
      </c>
      <c r="O55" s="842">
        <v>110</v>
      </c>
      <c r="P55" s="842">
        <v>110</v>
      </c>
      <c r="Q55" s="842" t="s">
        <v>4560</v>
      </c>
      <c r="R55" s="842" t="s">
        <v>4560</v>
      </c>
      <c r="S55" s="607"/>
      <c r="T55" s="1012"/>
    </row>
    <row r="56" spans="1:20" s="1" customFormat="1" ht="24" customHeight="1">
      <c r="A56" s="44">
        <f t="shared" si="2"/>
        <v>49</v>
      </c>
      <c r="B56" s="45" t="s">
        <v>556</v>
      </c>
      <c r="C56" s="45" t="s">
        <v>557</v>
      </c>
      <c r="D56" s="46" t="s">
        <v>100</v>
      </c>
      <c r="E56" s="47"/>
      <c r="F56" s="46" t="s">
        <v>100</v>
      </c>
      <c r="G56" s="49">
        <v>243</v>
      </c>
      <c r="H56" s="50">
        <v>281</v>
      </c>
      <c r="I56" s="50">
        <v>200</v>
      </c>
      <c r="J56" s="51">
        <v>250</v>
      </c>
      <c r="K56" s="51">
        <v>67</v>
      </c>
      <c r="L56" s="1010">
        <f t="shared" si="3"/>
        <v>183</v>
      </c>
      <c r="M56" s="1011">
        <v>112.35</v>
      </c>
      <c r="N56" s="1012">
        <f t="shared" si="1"/>
        <v>20560.05</v>
      </c>
      <c r="O56" s="842">
        <v>100</v>
      </c>
      <c r="P56" s="842">
        <v>83</v>
      </c>
      <c r="Q56" s="842" t="s">
        <v>4560</v>
      </c>
      <c r="R56" s="842" t="s">
        <v>4560</v>
      </c>
      <c r="S56" s="607"/>
      <c r="T56" s="1012"/>
    </row>
    <row r="57" spans="1:20" s="1" customFormat="1" ht="24" customHeight="1">
      <c r="A57" s="44">
        <f t="shared" si="2"/>
        <v>50</v>
      </c>
      <c r="B57" s="45" t="s">
        <v>558</v>
      </c>
      <c r="C57" s="45" t="s">
        <v>559</v>
      </c>
      <c r="D57" s="46" t="s">
        <v>100</v>
      </c>
      <c r="E57" s="47"/>
      <c r="F57" s="46" t="s">
        <v>100</v>
      </c>
      <c r="G57" s="49">
        <v>124</v>
      </c>
      <c r="H57" s="50">
        <v>370</v>
      </c>
      <c r="I57" s="50">
        <v>200</v>
      </c>
      <c r="J57" s="51">
        <v>250</v>
      </c>
      <c r="K57" s="51">
        <v>10</v>
      </c>
      <c r="L57" s="1010">
        <f t="shared" si="3"/>
        <v>240</v>
      </c>
      <c r="M57" s="1011">
        <v>112.35</v>
      </c>
      <c r="N57" s="1012">
        <f t="shared" si="1"/>
        <v>26964</v>
      </c>
      <c r="O57" s="842">
        <v>120</v>
      </c>
      <c r="P57" s="842">
        <v>120</v>
      </c>
      <c r="Q57" s="842" t="s">
        <v>4560</v>
      </c>
      <c r="R57" s="842" t="s">
        <v>4560</v>
      </c>
      <c r="S57" s="607"/>
      <c r="T57" s="1012"/>
    </row>
    <row r="58" spans="1:20" s="1" customFormat="1" ht="24" customHeight="1">
      <c r="A58" s="44">
        <f t="shared" si="2"/>
        <v>51</v>
      </c>
      <c r="B58" s="45" t="s">
        <v>560</v>
      </c>
      <c r="C58" s="45" t="s">
        <v>561</v>
      </c>
      <c r="D58" s="46" t="s">
        <v>100</v>
      </c>
      <c r="E58" s="47"/>
      <c r="F58" s="46" t="s">
        <v>100</v>
      </c>
      <c r="G58" s="49">
        <v>110</v>
      </c>
      <c r="H58" s="50">
        <v>124</v>
      </c>
      <c r="I58" s="50">
        <v>100</v>
      </c>
      <c r="J58" s="51">
        <v>150</v>
      </c>
      <c r="K58" s="51">
        <v>13</v>
      </c>
      <c r="L58" s="1010">
        <f t="shared" si="3"/>
        <v>137</v>
      </c>
      <c r="M58" s="1011">
        <v>112.35</v>
      </c>
      <c r="N58" s="1012">
        <f t="shared" si="1"/>
        <v>15391.949999999999</v>
      </c>
      <c r="O58" s="842">
        <v>70</v>
      </c>
      <c r="P58" s="842">
        <v>67</v>
      </c>
      <c r="Q58" s="842" t="s">
        <v>4560</v>
      </c>
      <c r="R58" s="842" t="s">
        <v>907</v>
      </c>
      <c r="S58" s="607"/>
      <c r="T58" s="1012"/>
    </row>
    <row r="59" spans="1:20" s="1" customFormat="1" ht="24" customHeight="1">
      <c r="A59" s="44">
        <f t="shared" si="2"/>
        <v>52</v>
      </c>
      <c r="B59" s="45" t="s">
        <v>562</v>
      </c>
      <c r="C59" s="45" t="s">
        <v>563</v>
      </c>
      <c r="D59" s="46" t="s">
        <v>100</v>
      </c>
      <c r="E59" s="47"/>
      <c r="F59" s="46" t="s">
        <v>100</v>
      </c>
      <c r="G59" s="49">
        <v>124</v>
      </c>
      <c r="H59" s="50">
        <v>149</v>
      </c>
      <c r="I59" s="50">
        <v>100</v>
      </c>
      <c r="J59" s="51">
        <v>150</v>
      </c>
      <c r="K59" s="51">
        <v>13</v>
      </c>
      <c r="L59" s="1010">
        <f t="shared" ref="L59:L90" si="4">J59-K59</f>
        <v>137</v>
      </c>
      <c r="M59" s="1011">
        <v>112.35</v>
      </c>
      <c r="N59" s="1012">
        <f t="shared" si="1"/>
        <v>15391.949999999999</v>
      </c>
      <c r="O59" s="842">
        <v>70</v>
      </c>
      <c r="P59" s="842">
        <v>67</v>
      </c>
      <c r="Q59" s="842" t="s">
        <v>4560</v>
      </c>
      <c r="R59" s="842" t="s">
        <v>907</v>
      </c>
      <c r="S59" s="607"/>
      <c r="T59" s="1012"/>
    </row>
    <row r="60" spans="1:20" s="1" customFormat="1" ht="24" customHeight="1">
      <c r="A60" s="44">
        <f t="shared" si="2"/>
        <v>53</v>
      </c>
      <c r="B60" s="45" t="s">
        <v>564</v>
      </c>
      <c r="C60" s="45" t="s">
        <v>565</v>
      </c>
      <c r="D60" s="46" t="s">
        <v>100</v>
      </c>
      <c r="E60" s="47"/>
      <c r="F60" s="46" t="s">
        <v>100</v>
      </c>
      <c r="G60" s="49">
        <v>89</v>
      </c>
      <c r="H60" s="50">
        <v>195</v>
      </c>
      <c r="I60" s="50">
        <v>250</v>
      </c>
      <c r="J60" s="51">
        <v>300</v>
      </c>
      <c r="K60" s="51">
        <v>115</v>
      </c>
      <c r="L60" s="1010">
        <f t="shared" si="4"/>
        <v>185</v>
      </c>
      <c r="M60" s="1011">
        <v>47</v>
      </c>
      <c r="N60" s="1012">
        <f t="shared" si="1"/>
        <v>8695</v>
      </c>
      <c r="O60" s="842">
        <v>100</v>
      </c>
      <c r="P60" s="842">
        <v>85</v>
      </c>
      <c r="Q60" s="842" t="s">
        <v>4560</v>
      </c>
      <c r="R60" s="842" t="s">
        <v>907</v>
      </c>
      <c r="S60" s="607"/>
      <c r="T60" s="1012"/>
    </row>
    <row r="61" spans="1:20" s="1" customFormat="1" ht="24" customHeight="1">
      <c r="A61" s="44">
        <f t="shared" si="2"/>
        <v>54</v>
      </c>
      <c r="B61" s="45" t="s">
        <v>566</v>
      </c>
      <c r="C61" s="45" t="s">
        <v>567</v>
      </c>
      <c r="D61" s="46" t="s">
        <v>100</v>
      </c>
      <c r="E61" s="47"/>
      <c r="F61" s="46" t="s">
        <v>100</v>
      </c>
      <c r="G61" s="49">
        <v>75</v>
      </c>
      <c r="H61" s="50">
        <v>393</v>
      </c>
      <c r="I61" s="50">
        <v>200</v>
      </c>
      <c r="J61" s="51">
        <v>300</v>
      </c>
      <c r="K61" s="51">
        <v>0</v>
      </c>
      <c r="L61" s="1010">
        <f t="shared" si="4"/>
        <v>300</v>
      </c>
      <c r="M61" s="1011">
        <v>47</v>
      </c>
      <c r="N61" s="1012">
        <f t="shared" si="1"/>
        <v>14100</v>
      </c>
      <c r="O61" s="842">
        <v>150</v>
      </c>
      <c r="P61" s="842">
        <v>150</v>
      </c>
      <c r="Q61" s="842" t="s">
        <v>4560</v>
      </c>
      <c r="R61" s="842" t="s">
        <v>907</v>
      </c>
      <c r="S61" s="607"/>
      <c r="T61" s="1012"/>
    </row>
    <row r="62" spans="1:20" s="1" customFormat="1" ht="24" customHeight="1">
      <c r="A62" s="44">
        <f t="shared" si="2"/>
        <v>55</v>
      </c>
      <c r="B62" s="45" t="s">
        <v>568</v>
      </c>
      <c r="C62" s="45" t="s">
        <v>569</v>
      </c>
      <c r="D62" s="46" t="s">
        <v>100</v>
      </c>
      <c r="E62" s="47"/>
      <c r="F62" s="46" t="s">
        <v>100</v>
      </c>
      <c r="G62" s="49">
        <v>179</v>
      </c>
      <c r="H62" s="50">
        <v>232</v>
      </c>
      <c r="I62" s="50">
        <v>200</v>
      </c>
      <c r="J62" s="51">
        <v>250</v>
      </c>
      <c r="K62" s="51">
        <v>0</v>
      </c>
      <c r="L62" s="1010">
        <f t="shared" si="4"/>
        <v>250</v>
      </c>
      <c r="M62" s="1011">
        <v>47</v>
      </c>
      <c r="N62" s="1012">
        <f t="shared" si="1"/>
        <v>11750</v>
      </c>
      <c r="O62" s="842">
        <v>125</v>
      </c>
      <c r="P62" s="842">
        <v>125</v>
      </c>
      <c r="Q62" s="842" t="s">
        <v>4560</v>
      </c>
      <c r="R62" s="842" t="s">
        <v>907</v>
      </c>
      <c r="S62" s="607"/>
      <c r="T62" s="1012"/>
    </row>
    <row r="63" spans="1:20" s="1" customFormat="1" ht="24" customHeight="1">
      <c r="A63" s="44">
        <f t="shared" si="2"/>
        <v>56</v>
      </c>
      <c r="B63" s="45" t="s">
        <v>570</v>
      </c>
      <c r="C63" s="45" t="s">
        <v>571</v>
      </c>
      <c r="D63" s="46" t="s">
        <v>100</v>
      </c>
      <c r="E63" s="47"/>
      <c r="F63" s="46" t="s">
        <v>100</v>
      </c>
      <c r="G63" s="49">
        <v>382</v>
      </c>
      <c r="H63" s="50">
        <v>834</v>
      </c>
      <c r="I63" s="50">
        <v>500</v>
      </c>
      <c r="J63" s="51">
        <v>700</v>
      </c>
      <c r="K63" s="51">
        <v>618</v>
      </c>
      <c r="L63" s="1010">
        <f t="shared" si="4"/>
        <v>82</v>
      </c>
      <c r="M63" s="1011">
        <v>37.799999999999997</v>
      </c>
      <c r="N63" s="1012">
        <f t="shared" si="1"/>
        <v>3099.6</v>
      </c>
      <c r="O63" s="842">
        <v>82</v>
      </c>
      <c r="P63" s="842" t="s">
        <v>4560</v>
      </c>
      <c r="Q63" s="842" t="s">
        <v>4560</v>
      </c>
      <c r="R63" s="842" t="s">
        <v>907</v>
      </c>
      <c r="S63" s="607"/>
      <c r="T63" s="1012"/>
    </row>
    <row r="64" spans="1:20" s="1" customFormat="1" ht="24" customHeight="1">
      <c r="A64" s="44">
        <f t="shared" si="2"/>
        <v>57</v>
      </c>
      <c r="B64" s="45" t="s">
        <v>273</v>
      </c>
      <c r="C64" s="45" t="s">
        <v>274</v>
      </c>
      <c r="D64" s="46" t="s">
        <v>100</v>
      </c>
      <c r="E64" s="47"/>
      <c r="F64" s="46" t="s">
        <v>100</v>
      </c>
      <c r="G64" s="49">
        <v>94878</v>
      </c>
      <c r="H64" s="50">
        <v>105800</v>
      </c>
      <c r="I64" s="50">
        <v>110000</v>
      </c>
      <c r="J64" s="51">
        <v>120000</v>
      </c>
      <c r="K64" s="51">
        <v>8350</v>
      </c>
      <c r="L64" s="1010">
        <f t="shared" si="4"/>
        <v>111650</v>
      </c>
      <c r="M64" s="1011">
        <v>3.5</v>
      </c>
      <c r="N64" s="1012">
        <f t="shared" si="1"/>
        <v>390775</v>
      </c>
      <c r="O64" s="842">
        <v>30000</v>
      </c>
      <c r="P64" s="842">
        <v>30000</v>
      </c>
      <c r="Q64" s="842">
        <v>30000</v>
      </c>
      <c r="R64" s="842">
        <v>21650</v>
      </c>
      <c r="S64" s="607"/>
      <c r="T64" s="1012"/>
    </row>
    <row r="65" spans="1:20" s="1" customFormat="1" ht="24" customHeight="1">
      <c r="A65" s="44">
        <f t="shared" si="2"/>
        <v>58</v>
      </c>
      <c r="B65" s="45" t="s">
        <v>275</v>
      </c>
      <c r="C65" s="45" t="s">
        <v>276</v>
      </c>
      <c r="D65" s="46" t="s">
        <v>100</v>
      </c>
      <c r="E65" s="47"/>
      <c r="F65" s="46" t="s">
        <v>100</v>
      </c>
      <c r="G65" s="49">
        <v>1026</v>
      </c>
      <c r="H65" s="50">
        <v>1200</v>
      </c>
      <c r="I65" s="50">
        <v>1500</v>
      </c>
      <c r="J65" s="51">
        <v>1800</v>
      </c>
      <c r="K65" s="51">
        <v>350</v>
      </c>
      <c r="L65" s="1010">
        <f t="shared" si="4"/>
        <v>1450</v>
      </c>
      <c r="M65" s="1011">
        <v>4.95</v>
      </c>
      <c r="N65" s="1012">
        <f t="shared" si="1"/>
        <v>7177.5</v>
      </c>
      <c r="O65" s="842">
        <v>500</v>
      </c>
      <c r="P65" s="842">
        <v>500</v>
      </c>
      <c r="Q65" s="842">
        <v>450</v>
      </c>
      <c r="R65" s="842" t="s">
        <v>907</v>
      </c>
      <c r="S65" s="607"/>
      <c r="T65" s="1012"/>
    </row>
    <row r="66" spans="1:20" s="1" customFormat="1" ht="24" customHeight="1">
      <c r="A66" s="44">
        <f t="shared" si="2"/>
        <v>59</v>
      </c>
      <c r="B66" s="45" t="s">
        <v>277</v>
      </c>
      <c r="C66" s="45" t="s">
        <v>278</v>
      </c>
      <c r="D66" s="46" t="s">
        <v>100</v>
      </c>
      <c r="E66" s="47"/>
      <c r="F66" s="46" t="s">
        <v>100</v>
      </c>
      <c r="G66" s="49">
        <v>586</v>
      </c>
      <c r="H66" s="50">
        <v>700</v>
      </c>
      <c r="I66" s="50">
        <v>4000</v>
      </c>
      <c r="J66" s="51">
        <v>4500</v>
      </c>
      <c r="K66" s="51">
        <v>0</v>
      </c>
      <c r="L66" s="1010">
        <f t="shared" si="4"/>
        <v>4500</v>
      </c>
      <c r="M66" s="1011">
        <v>5.89</v>
      </c>
      <c r="N66" s="1012">
        <f t="shared" si="1"/>
        <v>26505</v>
      </c>
      <c r="O66" s="842">
        <v>1500</v>
      </c>
      <c r="P66" s="842">
        <v>1500</v>
      </c>
      <c r="Q66" s="842">
        <v>1500</v>
      </c>
      <c r="R66" s="842" t="s">
        <v>907</v>
      </c>
      <c r="S66" s="607"/>
      <c r="T66" s="1012"/>
    </row>
    <row r="67" spans="1:20" s="1" customFormat="1" ht="24" customHeight="1">
      <c r="A67" s="44">
        <f t="shared" si="2"/>
        <v>60</v>
      </c>
      <c r="B67" s="45" t="s">
        <v>197</v>
      </c>
      <c r="C67" s="45" t="s">
        <v>198</v>
      </c>
      <c r="D67" s="46" t="s">
        <v>199</v>
      </c>
      <c r="E67" s="47"/>
      <c r="F67" s="46" t="s">
        <v>199</v>
      </c>
      <c r="G67" s="49">
        <v>3010</v>
      </c>
      <c r="H67" s="50">
        <v>4298</v>
      </c>
      <c r="I67" s="50">
        <v>2300</v>
      </c>
      <c r="J67" s="51">
        <v>4300</v>
      </c>
      <c r="K67" s="51">
        <v>300</v>
      </c>
      <c r="L67" s="1010">
        <f t="shared" si="4"/>
        <v>4000</v>
      </c>
      <c r="M67" s="1011">
        <v>4.5999999999999996</v>
      </c>
      <c r="N67" s="1012">
        <f t="shared" si="1"/>
        <v>18400</v>
      </c>
      <c r="O67" s="842">
        <v>1500</v>
      </c>
      <c r="P67" s="842">
        <v>1500</v>
      </c>
      <c r="Q67" s="842">
        <v>1000</v>
      </c>
      <c r="R67" s="842" t="s">
        <v>4560</v>
      </c>
      <c r="S67" s="607"/>
      <c r="T67" s="1012"/>
    </row>
    <row r="68" spans="1:20" s="1" customFormat="1" ht="24" customHeight="1">
      <c r="A68" s="44">
        <f t="shared" si="2"/>
        <v>61</v>
      </c>
      <c r="B68" s="45" t="s">
        <v>757</v>
      </c>
      <c r="C68" s="45" t="s">
        <v>758</v>
      </c>
      <c r="D68" s="46" t="s">
        <v>34</v>
      </c>
      <c r="E68" s="47"/>
      <c r="F68" s="46" t="s">
        <v>34</v>
      </c>
      <c r="G68" s="49">
        <v>122</v>
      </c>
      <c r="H68" s="50">
        <v>142</v>
      </c>
      <c r="I68" s="50">
        <v>120</v>
      </c>
      <c r="J68" s="51">
        <v>154</v>
      </c>
      <c r="K68" s="51">
        <v>4</v>
      </c>
      <c r="L68" s="1010">
        <f t="shared" si="4"/>
        <v>150</v>
      </c>
      <c r="M68" s="1011">
        <v>1150</v>
      </c>
      <c r="N68" s="1012">
        <f t="shared" si="1"/>
        <v>172500</v>
      </c>
      <c r="O68" s="842">
        <v>100</v>
      </c>
      <c r="P68" s="842">
        <v>50</v>
      </c>
      <c r="Q68" s="842" t="s">
        <v>907</v>
      </c>
      <c r="R68" s="842" t="s">
        <v>907</v>
      </c>
      <c r="S68" s="607"/>
      <c r="T68" s="1012"/>
    </row>
    <row r="69" spans="1:20" s="1" customFormat="1" ht="24" customHeight="1">
      <c r="A69" s="44">
        <f t="shared" si="2"/>
        <v>62</v>
      </c>
      <c r="B69" s="45" t="s">
        <v>516</v>
      </c>
      <c r="C69" s="45" t="s">
        <v>517</v>
      </c>
      <c r="D69" s="46" t="s">
        <v>188</v>
      </c>
      <c r="E69" s="47"/>
      <c r="F69" s="46" t="s">
        <v>188</v>
      </c>
      <c r="G69" s="49">
        <v>960</v>
      </c>
      <c r="H69" s="50">
        <v>1345</v>
      </c>
      <c r="I69" s="50">
        <v>600</v>
      </c>
      <c r="J69" s="51">
        <v>700</v>
      </c>
      <c r="K69" s="51">
        <v>500</v>
      </c>
      <c r="L69" s="1010">
        <f t="shared" si="4"/>
        <v>200</v>
      </c>
      <c r="M69" s="1011">
        <v>21</v>
      </c>
      <c r="N69" s="1012">
        <f t="shared" si="1"/>
        <v>4200</v>
      </c>
      <c r="O69" s="842">
        <v>100</v>
      </c>
      <c r="P69" s="842">
        <v>100</v>
      </c>
      <c r="Q69" s="842" t="s">
        <v>907</v>
      </c>
      <c r="R69" s="842" t="s">
        <v>907</v>
      </c>
      <c r="S69" s="607"/>
      <c r="T69" s="1012"/>
    </row>
    <row r="70" spans="1:20" s="1" customFormat="1" ht="24" customHeight="1">
      <c r="A70" s="44">
        <f t="shared" si="2"/>
        <v>63</v>
      </c>
      <c r="B70" s="45" t="s">
        <v>101</v>
      </c>
      <c r="C70" s="45" t="s">
        <v>102</v>
      </c>
      <c r="D70" s="46" t="s">
        <v>100</v>
      </c>
      <c r="E70" s="47"/>
      <c r="F70" s="46" t="s">
        <v>100</v>
      </c>
      <c r="G70" s="49">
        <v>250</v>
      </c>
      <c r="H70" s="50">
        <v>310</v>
      </c>
      <c r="I70" s="50">
        <v>300</v>
      </c>
      <c r="J70" s="51">
        <v>400</v>
      </c>
      <c r="K70" s="51">
        <v>260</v>
      </c>
      <c r="L70" s="1010">
        <f t="shared" si="4"/>
        <v>140</v>
      </c>
      <c r="M70" s="1011">
        <v>52</v>
      </c>
      <c r="N70" s="1012">
        <f t="shared" si="1"/>
        <v>7280</v>
      </c>
      <c r="O70" s="842">
        <v>100</v>
      </c>
      <c r="P70" s="842">
        <v>40</v>
      </c>
      <c r="Q70" s="842" t="s">
        <v>907</v>
      </c>
      <c r="R70" s="842" t="s">
        <v>907</v>
      </c>
      <c r="S70" s="607"/>
      <c r="T70" s="1012"/>
    </row>
    <row r="71" spans="1:20" s="1" customFormat="1" ht="24" customHeight="1">
      <c r="A71" s="44">
        <f t="shared" si="2"/>
        <v>64</v>
      </c>
      <c r="B71" s="45" t="s">
        <v>103</v>
      </c>
      <c r="C71" s="45" t="s">
        <v>104</v>
      </c>
      <c r="D71" s="46" t="s">
        <v>100</v>
      </c>
      <c r="E71" s="47"/>
      <c r="F71" s="46" t="s">
        <v>100</v>
      </c>
      <c r="G71" s="49">
        <v>454</v>
      </c>
      <c r="H71" s="50">
        <v>510</v>
      </c>
      <c r="I71" s="50">
        <v>510</v>
      </c>
      <c r="J71" s="51">
        <v>570</v>
      </c>
      <c r="K71" s="51">
        <v>70</v>
      </c>
      <c r="L71" s="1010">
        <f t="shared" si="4"/>
        <v>500</v>
      </c>
      <c r="M71" s="1011">
        <v>17.5</v>
      </c>
      <c r="N71" s="1012">
        <f t="shared" si="1"/>
        <v>8750</v>
      </c>
      <c r="O71" s="842">
        <v>250</v>
      </c>
      <c r="P71" s="842">
        <v>250</v>
      </c>
      <c r="Q71" s="842" t="s">
        <v>907</v>
      </c>
      <c r="R71" s="842" t="s">
        <v>907</v>
      </c>
      <c r="S71" s="607"/>
      <c r="T71" s="1012"/>
    </row>
    <row r="72" spans="1:20" s="1" customFormat="1" ht="24" customHeight="1">
      <c r="A72" s="44">
        <f t="shared" si="2"/>
        <v>65</v>
      </c>
      <c r="B72" s="45" t="s">
        <v>105</v>
      </c>
      <c r="C72" s="45" t="s">
        <v>106</v>
      </c>
      <c r="D72" s="46" t="s">
        <v>100</v>
      </c>
      <c r="E72" s="47"/>
      <c r="F72" s="46" t="s">
        <v>100</v>
      </c>
      <c r="G72" s="49">
        <v>4665</v>
      </c>
      <c r="H72" s="50">
        <v>5139</v>
      </c>
      <c r="I72" s="50">
        <v>3300</v>
      </c>
      <c r="J72" s="51">
        <v>3700</v>
      </c>
      <c r="K72" s="51">
        <v>470</v>
      </c>
      <c r="L72" s="1010">
        <f t="shared" si="4"/>
        <v>3230</v>
      </c>
      <c r="M72" s="1011">
        <v>14.85</v>
      </c>
      <c r="N72" s="1012">
        <f t="shared" si="1"/>
        <v>47965.5</v>
      </c>
      <c r="O72" s="842">
        <v>1230</v>
      </c>
      <c r="P72" s="842">
        <v>1000</v>
      </c>
      <c r="Q72" s="842">
        <v>1000</v>
      </c>
      <c r="R72" s="842" t="s">
        <v>4560</v>
      </c>
      <c r="S72" s="607"/>
      <c r="T72" s="1012"/>
    </row>
    <row r="73" spans="1:20" s="1" customFormat="1" ht="24" customHeight="1">
      <c r="A73" s="44">
        <f t="shared" si="2"/>
        <v>66</v>
      </c>
      <c r="B73" s="45" t="s">
        <v>98</v>
      </c>
      <c r="C73" s="45" t="s">
        <v>99</v>
      </c>
      <c r="D73" s="46" t="s">
        <v>100</v>
      </c>
      <c r="E73" s="47"/>
      <c r="F73" s="46" t="s">
        <v>100</v>
      </c>
      <c r="G73" s="49">
        <v>200</v>
      </c>
      <c r="H73" s="50">
        <v>1000</v>
      </c>
      <c r="I73" s="50">
        <v>1560</v>
      </c>
      <c r="J73" s="51">
        <v>500</v>
      </c>
      <c r="K73" s="51">
        <v>10</v>
      </c>
      <c r="L73" s="1010">
        <f t="shared" si="4"/>
        <v>490</v>
      </c>
      <c r="M73" s="1011">
        <v>52</v>
      </c>
      <c r="N73" s="1012">
        <f t="shared" si="1"/>
        <v>25480</v>
      </c>
      <c r="O73" s="842">
        <v>245</v>
      </c>
      <c r="P73" s="842">
        <v>245</v>
      </c>
      <c r="Q73" s="842" t="s">
        <v>907</v>
      </c>
      <c r="R73" s="842" t="s">
        <v>907</v>
      </c>
      <c r="S73" s="607"/>
      <c r="T73" s="1012"/>
    </row>
    <row r="74" spans="1:20" s="1" customFormat="1" ht="24" customHeight="1">
      <c r="A74" s="44">
        <f t="shared" si="2"/>
        <v>67</v>
      </c>
      <c r="B74" s="45" t="s">
        <v>279</v>
      </c>
      <c r="C74" s="45" t="s">
        <v>280</v>
      </c>
      <c r="D74" s="46" t="s">
        <v>211</v>
      </c>
      <c r="E74" s="47"/>
      <c r="F74" s="46" t="s">
        <v>211</v>
      </c>
      <c r="G74" s="49">
        <v>44</v>
      </c>
      <c r="H74" s="50">
        <v>50</v>
      </c>
      <c r="I74" s="50">
        <v>30</v>
      </c>
      <c r="J74" s="51">
        <v>50</v>
      </c>
      <c r="K74" s="51">
        <v>2</v>
      </c>
      <c r="L74" s="1010">
        <f t="shared" si="4"/>
        <v>48</v>
      </c>
      <c r="M74" s="1011">
        <v>210</v>
      </c>
      <c r="N74" s="1012">
        <f t="shared" si="1"/>
        <v>10080</v>
      </c>
      <c r="O74" s="842">
        <v>48</v>
      </c>
      <c r="P74" s="842" t="s">
        <v>907</v>
      </c>
      <c r="Q74" s="842" t="s">
        <v>907</v>
      </c>
      <c r="R74" s="842" t="s">
        <v>907</v>
      </c>
      <c r="S74" s="607"/>
      <c r="T74" s="1012"/>
    </row>
    <row r="75" spans="1:20" s="1" customFormat="1" ht="24" customHeight="1">
      <c r="A75" s="44">
        <f t="shared" si="2"/>
        <v>68</v>
      </c>
      <c r="B75" s="45" t="s">
        <v>668</v>
      </c>
      <c r="C75" s="45" t="s">
        <v>669</v>
      </c>
      <c r="D75" s="46" t="s">
        <v>83</v>
      </c>
      <c r="E75" s="47"/>
      <c r="F75" s="46" t="s">
        <v>83</v>
      </c>
      <c r="G75" s="49">
        <v>210</v>
      </c>
      <c r="H75" s="50">
        <v>292</v>
      </c>
      <c r="I75" s="50">
        <v>400</v>
      </c>
      <c r="J75" s="51">
        <v>600</v>
      </c>
      <c r="K75" s="51">
        <v>168</v>
      </c>
      <c r="L75" s="1010">
        <f t="shared" si="4"/>
        <v>432</v>
      </c>
      <c r="M75" s="1011">
        <v>1.75</v>
      </c>
      <c r="N75" s="1012">
        <f t="shared" si="1"/>
        <v>756</v>
      </c>
      <c r="O75" s="842">
        <v>232</v>
      </c>
      <c r="P75" s="842">
        <v>200</v>
      </c>
      <c r="Q75" s="842" t="s">
        <v>907</v>
      </c>
      <c r="R75" s="842" t="s">
        <v>907</v>
      </c>
      <c r="S75" s="607"/>
      <c r="T75" s="1012"/>
    </row>
    <row r="76" spans="1:20" s="1" customFormat="1" ht="24" customHeight="1">
      <c r="A76" s="44">
        <f t="shared" si="2"/>
        <v>69</v>
      </c>
      <c r="B76" s="45" t="s">
        <v>473</v>
      </c>
      <c r="C76" s="45" t="s">
        <v>474</v>
      </c>
      <c r="D76" s="46" t="s">
        <v>188</v>
      </c>
      <c r="E76" s="47"/>
      <c r="F76" s="46" t="s">
        <v>188</v>
      </c>
      <c r="G76" s="49">
        <v>32</v>
      </c>
      <c r="H76" s="50">
        <v>128</v>
      </c>
      <c r="I76" s="50">
        <v>12</v>
      </c>
      <c r="J76" s="51">
        <v>100</v>
      </c>
      <c r="K76" s="51">
        <v>90</v>
      </c>
      <c r="L76" s="1010">
        <f t="shared" si="4"/>
        <v>10</v>
      </c>
      <c r="M76" s="1011">
        <v>17</v>
      </c>
      <c r="N76" s="1012">
        <f t="shared" si="1"/>
        <v>170</v>
      </c>
      <c r="O76" s="842">
        <v>10</v>
      </c>
      <c r="P76" s="842" t="s">
        <v>907</v>
      </c>
      <c r="Q76" s="842" t="s">
        <v>4560</v>
      </c>
      <c r="R76" s="842" t="s">
        <v>907</v>
      </c>
      <c r="S76" s="607"/>
      <c r="T76" s="1012"/>
    </row>
    <row r="77" spans="1:20" s="1" customFormat="1" ht="24" customHeight="1">
      <c r="A77" s="44">
        <f t="shared" si="2"/>
        <v>70</v>
      </c>
      <c r="B77" s="45" t="s">
        <v>475</v>
      </c>
      <c r="C77" s="45" t="s">
        <v>476</v>
      </c>
      <c r="D77" s="46" t="s">
        <v>188</v>
      </c>
      <c r="E77" s="47"/>
      <c r="F77" s="46" t="s">
        <v>188</v>
      </c>
      <c r="G77" s="49">
        <v>268</v>
      </c>
      <c r="H77" s="50">
        <v>347</v>
      </c>
      <c r="I77" s="50">
        <v>288</v>
      </c>
      <c r="J77" s="51">
        <v>463</v>
      </c>
      <c r="K77" s="51">
        <v>63</v>
      </c>
      <c r="L77" s="1010">
        <f t="shared" si="4"/>
        <v>400</v>
      </c>
      <c r="M77" s="1011">
        <v>14</v>
      </c>
      <c r="N77" s="1012">
        <f t="shared" ref="N77:N140" si="5">L77*M77</f>
        <v>5600</v>
      </c>
      <c r="O77" s="842">
        <v>200</v>
      </c>
      <c r="P77" s="842">
        <v>200</v>
      </c>
      <c r="Q77" s="842" t="s">
        <v>4561</v>
      </c>
      <c r="R77" s="842" t="s">
        <v>907</v>
      </c>
      <c r="S77" s="607"/>
      <c r="T77" s="1012"/>
    </row>
    <row r="78" spans="1:20" s="1" customFormat="1" ht="24" customHeight="1">
      <c r="A78" s="44">
        <f t="shared" si="2"/>
        <v>71</v>
      </c>
      <c r="B78" s="45" t="s">
        <v>477</v>
      </c>
      <c r="C78" s="45" t="s">
        <v>478</v>
      </c>
      <c r="D78" s="46" t="s">
        <v>188</v>
      </c>
      <c r="E78" s="47"/>
      <c r="F78" s="46" t="s">
        <v>188</v>
      </c>
      <c r="G78" s="49">
        <v>413</v>
      </c>
      <c r="H78" s="50">
        <v>527</v>
      </c>
      <c r="I78" s="50">
        <v>360</v>
      </c>
      <c r="J78" s="51">
        <v>469</v>
      </c>
      <c r="K78" s="51">
        <v>69</v>
      </c>
      <c r="L78" s="1010">
        <f t="shared" si="4"/>
        <v>400</v>
      </c>
      <c r="M78" s="1011">
        <v>14</v>
      </c>
      <c r="N78" s="1012">
        <f t="shared" si="5"/>
        <v>5600</v>
      </c>
      <c r="O78" s="842">
        <v>200</v>
      </c>
      <c r="P78" s="842">
        <v>200</v>
      </c>
      <c r="Q78" s="842" t="s">
        <v>4560</v>
      </c>
      <c r="R78" s="842" t="s">
        <v>4560</v>
      </c>
      <c r="S78" s="607"/>
      <c r="T78" s="1012"/>
    </row>
    <row r="79" spans="1:20" s="1" customFormat="1" ht="24" customHeight="1">
      <c r="A79" s="44">
        <f t="shared" si="2"/>
        <v>72</v>
      </c>
      <c r="B79" s="45" t="s">
        <v>479</v>
      </c>
      <c r="C79" s="45" t="s">
        <v>480</v>
      </c>
      <c r="D79" s="46" t="s">
        <v>188</v>
      </c>
      <c r="E79" s="47"/>
      <c r="F79" s="46" t="s">
        <v>188</v>
      </c>
      <c r="G79" s="49">
        <v>283</v>
      </c>
      <c r="H79" s="50">
        <v>346</v>
      </c>
      <c r="I79" s="50">
        <v>252</v>
      </c>
      <c r="J79" s="51">
        <v>440</v>
      </c>
      <c r="K79" s="51">
        <v>40</v>
      </c>
      <c r="L79" s="1010">
        <f t="shared" si="4"/>
        <v>400</v>
      </c>
      <c r="M79" s="1011">
        <v>17</v>
      </c>
      <c r="N79" s="1012">
        <f t="shared" si="5"/>
        <v>6800</v>
      </c>
      <c r="O79" s="842">
        <v>200</v>
      </c>
      <c r="P79" s="842">
        <v>200</v>
      </c>
      <c r="Q79" s="842" t="s">
        <v>907</v>
      </c>
      <c r="R79" s="842" t="s">
        <v>907</v>
      </c>
      <c r="S79" s="607"/>
      <c r="T79" s="1012"/>
    </row>
    <row r="80" spans="1:20" s="1" customFormat="1" ht="24" customHeight="1">
      <c r="A80" s="44">
        <f t="shared" si="2"/>
        <v>73</v>
      </c>
      <c r="B80" s="45" t="s">
        <v>481</v>
      </c>
      <c r="C80" s="45" t="s">
        <v>482</v>
      </c>
      <c r="D80" s="46" t="s">
        <v>188</v>
      </c>
      <c r="E80" s="47"/>
      <c r="F80" s="46" t="s">
        <v>188</v>
      </c>
      <c r="G80" s="49">
        <v>41</v>
      </c>
      <c r="H80" s="50">
        <v>145</v>
      </c>
      <c r="I80" s="50">
        <v>48</v>
      </c>
      <c r="J80" s="51">
        <v>484</v>
      </c>
      <c r="K80" s="51">
        <v>84</v>
      </c>
      <c r="L80" s="1010">
        <f t="shared" si="4"/>
        <v>400</v>
      </c>
      <c r="M80" s="1011">
        <v>14</v>
      </c>
      <c r="N80" s="1012">
        <f t="shared" si="5"/>
        <v>5600</v>
      </c>
      <c r="O80" s="842">
        <v>200</v>
      </c>
      <c r="P80" s="842">
        <v>200</v>
      </c>
      <c r="Q80" s="842" t="s">
        <v>4560</v>
      </c>
      <c r="R80" s="842" t="s">
        <v>907</v>
      </c>
      <c r="S80" s="607"/>
      <c r="T80" s="1012"/>
    </row>
    <row r="81" spans="1:20" s="1" customFormat="1" ht="24" customHeight="1">
      <c r="A81" s="44">
        <f t="shared" si="2"/>
        <v>74</v>
      </c>
      <c r="B81" s="45" t="s">
        <v>352</v>
      </c>
      <c r="C81" s="45" t="s">
        <v>353</v>
      </c>
      <c r="D81" s="46" t="s">
        <v>34</v>
      </c>
      <c r="E81" s="47"/>
      <c r="F81" s="46" t="s">
        <v>34</v>
      </c>
      <c r="G81" s="49">
        <v>11402</v>
      </c>
      <c r="H81" s="50">
        <v>12634</v>
      </c>
      <c r="I81" s="50">
        <v>15000</v>
      </c>
      <c r="J81" s="51">
        <v>17250</v>
      </c>
      <c r="K81" s="51">
        <v>750</v>
      </c>
      <c r="L81" s="1010">
        <f t="shared" si="4"/>
        <v>16500</v>
      </c>
      <c r="M81" s="1011">
        <v>48.15</v>
      </c>
      <c r="N81" s="1012">
        <f t="shared" si="5"/>
        <v>794475</v>
      </c>
      <c r="O81" s="842">
        <v>4500</v>
      </c>
      <c r="P81" s="842">
        <v>4500</v>
      </c>
      <c r="Q81" s="842">
        <v>4500</v>
      </c>
      <c r="R81" s="842">
        <v>3000</v>
      </c>
      <c r="S81" s="607"/>
      <c r="T81" s="1012"/>
    </row>
    <row r="82" spans="1:20" s="1" customFormat="1" ht="24" customHeight="1">
      <c r="A82" s="44">
        <f t="shared" ref="A82:A145" si="6">A81+1</f>
        <v>75</v>
      </c>
      <c r="B82" s="45" t="s">
        <v>354</v>
      </c>
      <c r="C82" s="45" t="s">
        <v>355</v>
      </c>
      <c r="D82" s="46" t="s">
        <v>34</v>
      </c>
      <c r="E82" s="47"/>
      <c r="F82" s="46" t="s">
        <v>34</v>
      </c>
      <c r="G82" s="49">
        <v>2021</v>
      </c>
      <c r="H82" s="50">
        <v>2498</v>
      </c>
      <c r="I82" s="50">
        <v>1000</v>
      </c>
      <c r="J82" s="51">
        <v>1500</v>
      </c>
      <c r="K82" s="51">
        <v>10</v>
      </c>
      <c r="L82" s="1010">
        <f t="shared" si="4"/>
        <v>1490</v>
      </c>
      <c r="M82" s="1011">
        <v>48.15</v>
      </c>
      <c r="N82" s="1012">
        <f t="shared" si="5"/>
        <v>71743.5</v>
      </c>
      <c r="O82" s="842">
        <v>500</v>
      </c>
      <c r="P82" s="842">
        <v>500</v>
      </c>
      <c r="Q82" s="842">
        <v>490</v>
      </c>
      <c r="R82" s="842" t="s">
        <v>907</v>
      </c>
      <c r="S82" s="607"/>
      <c r="T82" s="1012"/>
    </row>
    <row r="83" spans="1:20" s="1" customFormat="1" ht="24" customHeight="1">
      <c r="A83" s="44">
        <f t="shared" si="6"/>
        <v>76</v>
      </c>
      <c r="B83" s="45" t="s">
        <v>356</v>
      </c>
      <c r="C83" s="45" t="s">
        <v>357</v>
      </c>
      <c r="D83" s="46" t="s">
        <v>34</v>
      </c>
      <c r="E83" s="47"/>
      <c r="F83" s="46" t="s">
        <v>34</v>
      </c>
      <c r="G83" s="49">
        <v>5866</v>
      </c>
      <c r="H83" s="50">
        <v>6500</v>
      </c>
      <c r="I83" s="50">
        <v>6200</v>
      </c>
      <c r="J83" s="51">
        <v>7500</v>
      </c>
      <c r="K83" s="51">
        <v>450</v>
      </c>
      <c r="L83" s="1010">
        <f t="shared" si="4"/>
        <v>7050</v>
      </c>
      <c r="M83" s="1011">
        <v>48.15</v>
      </c>
      <c r="N83" s="1012">
        <f t="shared" si="5"/>
        <v>339457.5</v>
      </c>
      <c r="O83" s="842">
        <v>2350</v>
      </c>
      <c r="P83" s="842">
        <v>2350</v>
      </c>
      <c r="Q83" s="842">
        <v>2350</v>
      </c>
      <c r="R83" s="842" t="s">
        <v>907</v>
      </c>
      <c r="S83" s="607"/>
      <c r="T83" s="1012"/>
    </row>
    <row r="84" spans="1:20" s="1" customFormat="1" ht="24" customHeight="1">
      <c r="A84" s="44">
        <f t="shared" si="6"/>
        <v>77</v>
      </c>
      <c r="B84" s="45" t="s">
        <v>358</v>
      </c>
      <c r="C84" s="45" t="s">
        <v>359</v>
      </c>
      <c r="D84" s="46" t="s">
        <v>34</v>
      </c>
      <c r="E84" s="47"/>
      <c r="F84" s="46" t="s">
        <v>34</v>
      </c>
      <c r="G84" s="49">
        <v>230</v>
      </c>
      <c r="H84" s="50">
        <v>471</v>
      </c>
      <c r="I84" s="50">
        <v>150</v>
      </c>
      <c r="J84" s="51">
        <v>200</v>
      </c>
      <c r="K84" s="51">
        <v>200</v>
      </c>
      <c r="L84" s="1010">
        <f t="shared" si="4"/>
        <v>0</v>
      </c>
      <c r="M84" s="1011">
        <v>48.15</v>
      </c>
      <c r="N84" s="1012">
        <f t="shared" si="5"/>
        <v>0</v>
      </c>
      <c r="O84" s="842" t="s">
        <v>907</v>
      </c>
      <c r="P84" s="842" t="s">
        <v>4560</v>
      </c>
      <c r="Q84" s="842" t="s">
        <v>907</v>
      </c>
      <c r="R84" s="842" t="s">
        <v>907</v>
      </c>
      <c r="S84" s="607"/>
      <c r="T84" s="1012"/>
    </row>
    <row r="85" spans="1:20" s="1" customFormat="1" ht="24" customHeight="1">
      <c r="A85" s="44">
        <f t="shared" si="6"/>
        <v>78</v>
      </c>
      <c r="B85" s="45" t="s">
        <v>360</v>
      </c>
      <c r="C85" s="45" t="s">
        <v>361</v>
      </c>
      <c r="D85" s="46" t="s">
        <v>34</v>
      </c>
      <c r="E85" s="47"/>
      <c r="F85" s="46" t="s">
        <v>34</v>
      </c>
      <c r="G85" s="49">
        <v>1462</v>
      </c>
      <c r="H85" s="50">
        <v>1577</v>
      </c>
      <c r="I85" s="50">
        <v>1200</v>
      </c>
      <c r="J85" s="51">
        <v>1500</v>
      </c>
      <c r="K85" s="51">
        <v>22</v>
      </c>
      <c r="L85" s="1010">
        <f t="shared" si="4"/>
        <v>1478</v>
      </c>
      <c r="M85" s="1011">
        <v>48.15</v>
      </c>
      <c r="N85" s="1012">
        <f t="shared" si="5"/>
        <v>71165.7</v>
      </c>
      <c r="O85" s="842">
        <v>500</v>
      </c>
      <c r="P85" s="842">
        <v>500</v>
      </c>
      <c r="Q85" s="842">
        <v>478</v>
      </c>
      <c r="R85" s="842" t="s">
        <v>907</v>
      </c>
      <c r="S85" s="607"/>
      <c r="T85" s="1012"/>
    </row>
    <row r="86" spans="1:20" s="1" customFormat="1" ht="24" customHeight="1">
      <c r="A86" s="44">
        <f t="shared" si="6"/>
        <v>79</v>
      </c>
      <c r="B86" s="45" t="s">
        <v>362</v>
      </c>
      <c r="C86" s="45" t="s">
        <v>363</v>
      </c>
      <c r="D86" s="46" t="s">
        <v>34</v>
      </c>
      <c r="E86" s="47"/>
      <c r="F86" s="46" t="s">
        <v>34</v>
      </c>
      <c r="G86" s="49">
        <v>6713</v>
      </c>
      <c r="H86" s="50">
        <v>7590</v>
      </c>
      <c r="I86" s="50">
        <v>5500</v>
      </c>
      <c r="J86" s="51">
        <v>7000</v>
      </c>
      <c r="K86" s="51">
        <v>350</v>
      </c>
      <c r="L86" s="1010">
        <f t="shared" si="4"/>
        <v>6650</v>
      </c>
      <c r="M86" s="1011">
        <v>48.15</v>
      </c>
      <c r="N86" s="1012">
        <f t="shared" si="5"/>
        <v>320197.5</v>
      </c>
      <c r="O86" s="842">
        <v>2300</v>
      </c>
      <c r="P86" s="842">
        <v>2300</v>
      </c>
      <c r="Q86" s="842">
        <v>2050</v>
      </c>
      <c r="R86" s="842" t="s">
        <v>907</v>
      </c>
      <c r="S86" s="607"/>
      <c r="T86" s="1012"/>
    </row>
    <row r="87" spans="1:20" s="1" customFormat="1" ht="24" customHeight="1">
      <c r="A87" s="44">
        <f t="shared" si="6"/>
        <v>80</v>
      </c>
      <c r="B87" s="45" t="s">
        <v>364</v>
      </c>
      <c r="C87" s="45" t="s">
        <v>365</v>
      </c>
      <c r="D87" s="46" t="s">
        <v>34</v>
      </c>
      <c r="E87" s="47"/>
      <c r="F87" s="46" t="s">
        <v>34</v>
      </c>
      <c r="G87" s="49">
        <v>3794</v>
      </c>
      <c r="H87" s="50">
        <v>4189</v>
      </c>
      <c r="I87" s="50">
        <v>2000</v>
      </c>
      <c r="J87" s="51">
        <v>3000</v>
      </c>
      <c r="K87" s="51">
        <v>280</v>
      </c>
      <c r="L87" s="1010">
        <f t="shared" si="4"/>
        <v>2720</v>
      </c>
      <c r="M87" s="1011">
        <v>48.15</v>
      </c>
      <c r="N87" s="1012">
        <f t="shared" si="5"/>
        <v>130968</v>
      </c>
      <c r="O87" s="842">
        <v>1000</v>
      </c>
      <c r="P87" s="842">
        <v>1000</v>
      </c>
      <c r="Q87" s="842">
        <v>720</v>
      </c>
      <c r="R87" s="842" t="s">
        <v>907</v>
      </c>
      <c r="S87" s="607"/>
      <c r="T87" s="1012"/>
    </row>
    <row r="88" spans="1:20" s="1" customFormat="1" ht="24" customHeight="1">
      <c r="A88" s="44">
        <f t="shared" si="6"/>
        <v>81</v>
      </c>
      <c r="B88" s="45" t="s">
        <v>366</v>
      </c>
      <c r="C88" s="45" t="s">
        <v>367</v>
      </c>
      <c r="D88" s="46" t="s">
        <v>34</v>
      </c>
      <c r="E88" s="47"/>
      <c r="F88" s="46" t="s">
        <v>34</v>
      </c>
      <c r="G88" s="49">
        <v>1829</v>
      </c>
      <c r="H88" s="50">
        <v>2010</v>
      </c>
      <c r="I88" s="50">
        <v>1500</v>
      </c>
      <c r="J88" s="51">
        <v>2000</v>
      </c>
      <c r="K88" s="51">
        <v>0</v>
      </c>
      <c r="L88" s="1010">
        <f t="shared" si="4"/>
        <v>2000</v>
      </c>
      <c r="M88" s="1011">
        <v>48.15</v>
      </c>
      <c r="N88" s="1012">
        <f t="shared" si="5"/>
        <v>96300</v>
      </c>
      <c r="O88" s="842">
        <v>700</v>
      </c>
      <c r="P88" s="842">
        <v>700</v>
      </c>
      <c r="Q88" s="842">
        <v>600</v>
      </c>
      <c r="R88" s="842" t="s">
        <v>907</v>
      </c>
      <c r="S88" s="607"/>
      <c r="T88" s="1012"/>
    </row>
    <row r="89" spans="1:20" s="1" customFormat="1" ht="24" customHeight="1">
      <c r="A89" s="44">
        <f t="shared" si="6"/>
        <v>82</v>
      </c>
      <c r="B89" s="45" t="s">
        <v>368</v>
      </c>
      <c r="C89" s="45" t="s">
        <v>369</v>
      </c>
      <c r="D89" s="46" t="s">
        <v>34</v>
      </c>
      <c r="E89" s="47"/>
      <c r="F89" s="46" t="s">
        <v>34</v>
      </c>
      <c r="G89" s="49">
        <v>400</v>
      </c>
      <c r="H89" s="50">
        <v>436</v>
      </c>
      <c r="I89" s="50">
        <v>150</v>
      </c>
      <c r="J89" s="51">
        <v>300</v>
      </c>
      <c r="K89" s="51">
        <v>65</v>
      </c>
      <c r="L89" s="1010">
        <f t="shared" si="4"/>
        <v>235</v>
      </c>
      <c r="M89" s="1011">
        <v>50.25</v>
      </c>
      <c r="N89" s="1012">
        <f t="shared" si="5"/>
        <v>11808.75</v>
      </c>
      <c r="O89" s="842">
        <v>135</v>
      </c>
      <c r="P89" s="842">
        <v>100</v>
      </c>
      <c r="Q89" s="842" t="s">
        <v>907</v>
      </c>
      <c r="R89" s="842" t="s">
        <v>907</v>
      </c>
      <c r="S89" s="607"/>
      <c r="T89" s="1012"/>
    </row>
    <row r="90" spans="1:20" s="1" customFormat="1" ht="24" customHeight="1">
      <c r="A90" s="44">
        <f t="shared" si="6"/>
        <v>83</v>
      </c>
      <c r="B90" s="45" t="s">
        <v>370</v>
      </c>
      <c r="C90" s="45" t="s">
        <v>371</v>
      </c>
      <c r="D90" s="46" t="s">
        <v>34</v>
      </c>
      <c r="E90" s="47"/>
      <c r="F90" s="46" t="s">
        <v>34</v>
      </c>
      <c r="G90" s="49">
        <v>435</v>
      </c>
      <c r="H90" s="50">
        <v>691</v>
      </c>
      <c r="I90" s="50">
        <v>450</v>
      </c>
      <c r="J90" s="51">
        <v>500</v>
      </c>
      <c r="K90" s="51">
        <v>50</v>
      </c>
      <c r="L90" s="1010">
        <f t="shared" si="4"/>
        <v>450</v>
      </c>
      <c r="M90" s="1011">
        <v>48.15</v>
      </c>
      <c r="N90" s="1012">
        <f t="shared" si="5"/>
        <v>21667.5</v>
      </c>
      <c r="O90" s="842">
        <v>250</v>
      </c>
      <c r="P90" s="842">
        <v>200</v>
      </c>
      <c r="Q90" s="842" t="s">
        <v>907</v>
      </c>
      <c r="R90" s="842" t="s">
        <v>907</v>
      </c>
      <c r="S90" s="607"/>
      <c r="T90" s="1012"/>
    </row>
    <row r="91" spans="1:20" s="1" customFormat="1" ht="24" customHeight="1">
      <c r="A91" s="44">
        <f t="shared" si="6"/>
        <v>84</v>
      </c>
      <c r="B91" s="45" t="s">
        <v>540</v>
      </c>
      <c r="C91" s="45" t="s">
        <v>541</v>
      </c>
      <c r="D91" s="46" t="s">
        <v>411</v>
      </c>
      <c r="E91" s="47"/>
      <c r="F91" s="46" t="s">
        <v>411</v>
      </c>
      <c r="G91" s="49">
        <v>2773</v>
      </c>
      <c r="H91" s="50">
        <v>3381</v>
      </c>
      <c r="I91" s="50">
        <v>1200</v>
      </c>
      <c r="J91" s="51">
        <v>1500</v>
      </c>
      <c r="K91" s="51">
        <v>289</v>
      </c>
      <c r="L91" s="1010">
        <f t="shared" ref="L91:L103" si="7">J91-K91</f>
        <v>1211</v>
      </c>
      <c r="M91" s="1011">
        <v>187.25</v>
      </c>
      <c r="N91" s="1012">
        <f t="shared" si="5"/>
        <v>226759.75</v>
      </c>
      <c r="O91" s="842">
        <v>450</v>
      </c>
      <c r="P91" s="842">
        <v>450</v>
      </c>
      <c r="Q91" s="842">
        <v>311</v>
      </c>
      <c r="R91" s="842" t="s">
        <v>907</v>
      </c>
      <c r="S91" s="607"/>
      <c r="T91" s="1012"/>
    </row>
    <row r="92" spans="1:20" s="1" customFormat="1" ht="24" customHeight="1">
      <c r="A92" s="44">
        <f t="shared" si="6"/>
        <v>85</v>
      </c>
      <c r="B92" s="45" t="s">
        <v>380</v>
      </c>
      <c r="C92" s="45" t="s">
        <v>381</v>
      </c>
      <c r="D92" s="46" t="s">
        <v>34</v>
      </c>
      <c r="E92" s="47"/>
      <c r="F92" s="46" t="s">
        <v>34</v>
      </c>
      <c r="G92" s="49">
        <v>35</v>
      </c>
      <c r="H92" s="50">
        <v>65</v>
      </c>
      <c r="I92" s="50">
        <v>30</v>
      </c>
      <c r="J92" s="51">
        <v>224</v>
      </c>
      <c r="K92" s="51">
        <v>24</v>
      </c>
      <c r="L92" s="1010">
        <f t="shared" si="7"/>
        <v>200</v>
      </c>
      <c r="M92" s="1011">
        <v>470</v>
      </c>
      <c r="N92" s="1012">
        <f t="shared" si="5"/>
        <v>94000</v>
      </c>
      <c r="O92" s="842">
        <v>100</v>
      </c>
      <c r="P92" s="842">
        <v>100</v>
      </c>
      <c r="Q92" s="842" t="s">
        <v>907</v>
      </c>
      <c r="R92" s="842" t="s">
        <v>907</v>
      </c>
      <c r="S92" s="607"/>
      <c r="T92" s="1012"/>
    </row>
    <row r="93" spans="1:20" s="1" customFormat="1" ht="24" customHeight="1">
      <c r="A93" s="44">
        <f t="shared" si="6"/>
        <v>86</v>
      </c>
      <c r="B93" s="45" t="s">
        <v>384</v>
      </c>
      <c r="C93" s="45" t="s">
        <v>385</v>
      </c>
      <c r="D93" s="46" t="s">
        <v>34</v>
      </c>
      <c r="E93" s="47"/>
      <c r="F93" s="46" t="s">
        <v>34</v>
      </c>
      <c r="G93" s="49">
        <v>102</v>
      </c>
      <c r="H93" s="50">
        <v>120</v>
      </c>
      <c r="I93" s="50">
        <v>40</v>
      </c>
      <c r="J93" s="51">
        <v>200</v>
      </c>
      <c r="K93" s="51">
        <v>0</v>
      </c>
      <c r="L93" s="1010">
        <f t="shared" si="7"/>
        <v>200</v>
      </c>
      <c r="M93" s="1011">
        <v>850</v>
      </c>
      <c r="N93" s="1012">
        <f t="shared" si="5"/>
        <v>170000</v>
      </c>
      <c r="O93" s="842">
        <v>100</v>
      </c>
      <c r="P93" s="842">
        <v>100</v>
      </c>
      <c r="Q93" s="842" t="s">
        <v>907</v>
      </c>
      <c r="R93" s="842" t="s">
        <v>907</v>
      </c>
      <c r="S93" s="607"/>
      <c r="T93" s="1012"/>
    </row>
    <row r="94" spans="1:20" s="1" customFormat="1" ht="24" customHeight="1">
      <c r="A94" s="44">
        <f t="shared" si="6"/>
        <v>87</v>
      </c>
      <c r="B94" s="45" t="s">
        <v>386</v>
      </c>
      <c r="C94" s="45" t="s">
        <v>387</v>
      </c>
      <c r="D94" s="46" t="s">
        <v>34</v>
      </c>
      <c r="E94" s="47"/>
      <c r="F94" s="46" t="s">
        <v>34</v>
      </c>
      <c r="G94" s="49">
        <v>969</v>
      </c>
      <c r="H94" s="50">
        <v>1216</v>
      </c>
      <c r="I94" s="50">
        <v>1400</v>
      </c>
      <c r="J94" s="51">
        <v>2090</v>
      </c>
      <c r="K94" s="51">
        <v>90</v>
      </c>
      <c r="L94" s="1010">
        <f t="shared" si="7"/>
        <v>2000</v>
      </c>
      <c r="M94" s="1011">
        <v>454.75</v>
      </c>
      <c r="N94" s="1012">
        <f t="shared" si="5"/>
        <v>909500</v>
      </c>
      <c r="O94" s="842">
        <v>700</v>
      </c>
      <c r="P94" s="842">
        <v>700</v>
      </c>
      <c r="Q94" s="842">
        <v>600</v>
      </c>
      <c r="R94" s="842" t="s">
        <v>907</v>
      </c>
      <c r="S94" s="607"/>
      <c r="T94" s="1012"/>
    </row>
    <row r="95" spans="1:20" s="1" customFormat="1" ht="24" customHeight="1">
      <c r="A95" s="44">
        <f t="shared" si="6"/>
        <v>88</v>
      </c>
      <c r="B95" s="45" t="s">
        <v>388</v>
      </c>
      <c r="C95" s="45" t="s">
        <v>389</v>
      </c>
      <c r="D95" s="46" t="s">
        <v>34</v>
      </c>
      <c r="E95" s="47"/>
      <c r="F95" s="46" t="s">
        <v>34</v>
      </c>
      <c r="G95" s="49">
        <v>2772</v>
      </c>
      <c r="H95" s="50">
        <v>3165</v>
      </c>
      <c r="I95" s="50">
        <v>3700</v>
      </c>
      <c r="J95" s="51">
        <v>3400</v>
      </c>
      <c r="K95" s="51">
        <v>0</v>
      </c>
      <c r="L95" s="1010">
        <f t="shared" si="7"/>
        <v>3400</v>
      </c>
      <c r="M95" s="1011">
        <v>454.75</v>
      </c>
      <c r="N95" s="1012">
        <f t="shared" si="5"/>
        <v>1546150</v>
      </c>
      <c r="O95" s="842">
        <v>1200</v>
      </c>
      <c r="P95" s="842">
        <v>1200</v>
      </c>
      <c r="Q95" s="842">
        <v>1000</v>
      </c>
      <c r="R95" s="842" t="s">
        <v>907</v>
      </c>
      <c r="S95" s="607"/>
      <c r="T95" s="1012"/>
    </row>
    <row r="96" spans="1:20" s="1" customFormat="1" ht="24" customHeight="1">
      <c r="A96" s="44">
        <f t="shared" si="6"/>
        <v>89</v>
      </c>
      <c r="B96" s="45" t="s">
        <v>382</v>
      </c>
      <c r="C96" s="45" t="s">
        <v>383</v>
      </c>
      <c r="D96" s="46" t="s">
        <v>34</v>
      </c>
      <c r="E96" s="47"/>
      <c r="F96" s="46" t="s">
        <v>34</v>
      </c>
      <c r="G96" s="49">
        <v>2245</v>
      </c>
      <c r="H96" s="50">
        <v>2719</v>
      </c>
      <c r="I96" s="50">
        <v>1762</v>
      </c>
      <c r="J96" s="51">
        <v>2116</v>
      </c>
      <c r="K96" s="51">
        <v>116</v>
      </c>
      <c r="L96" s="1010">
        <f t="shared" si="7"/>
        <v>2000</v>
      </c>
      <c r="M96" s="1011">
        <v>454.75</v>
      </c>
      <c r="N96" s="1012">
        <f t="shared" si="5"/>
        <v>909500</v>
      </c>
      <c r="O96" s="842">
        <v>700</v>
      </c>
      <c r="P96" s="842">
        <v>700</v>
      </c>
      <c r="Q96" s="842">
        <v>600</v>
      </c>
      <c r="R96" s="842" t="s">
        <v>907</v>
      </c>
      <c r="S96" s="607"/>
      <c r="T96" s="1012"/>
    </row>
    <row r="97" spans="1:20" s="1" customFormat="1" ht="24" customHeight="1">
      <c r="A97" s="44">
        <f t="shared" si="6"/>
        <v>90</v>
      </c>
      <c r="B97" s="45" t="s">
        <v>732</v>
      </c>
      <c r="C97" s="45" t="s">
        <v>733</v>
      </c>
      <c r="D97" s="46" t="s">
        <v>100</v>
      </c>
      <c r="E97" s="47"/>
      <c r="F97" s="46" t="s">
        <v>100</v>
      </c>
      <c r="G97" s="49">
        <v>48986</v>
      </c>
      <c r="H97" s="50">
        <v>52400</v>
      </c>
      <c r="I97" s="50">
        <v>57876</v>
      </c>
      <c r="J97" s="51">
        <v>64306</v>
      </c>
      <c r="K97" s="51">
        <v>6500</v>
      </c>
      <c r="L97" s="1010">
        <f t="shared" si="7"/>
        <v>57806</v>
      </c>
      <c r="M97" s="1011">
        <v>1.99</v>
      </c>
      <c r="N97" s="1012">
        <f t="shared" si="5"/>
        <v>115033.94</v>
      </c>
      <c r="O97" s="842">
        <v>15000</v>
      </c>
      <c r="P97" s="842">
        <v>15000</v>
      </c>
      <c r="Q97" s="842">
        <v>15000</v>
      </c>
      <c r="R97" s="842">
        <v>12806</v>
      </c>
      <c r="S97" s="607"/>
      <c r="T97" s="1012"/>
    </row>
    <row r="98" spans="1:20" s="1" customFormat="1" ht="24" customHeight="1">
      <c r="A98" s="44">
        <f t="shared" si="6"/>
        <v>91</v>
      </c>
      <c r="B98" s="45" t="s">
        <v>730</v>
      </c>
      <c r="C98" s="45" t="s">
        <v>731</v>
      </c>
      <c r="D98" s="46" t="s">
        <v>100</v>
      </c>
      <c r="E98" s="47"/>
      <c r="F98" s="46" t="s">
        <v>100</v>
      </c>
      <c r="G98" s="49">
        <v>19214</v>
      </c>
      <c r="H98" s="50">
        <v>24300</v>
      </c>
      <c r="I98" s="50">
        <v>14004</v>
      </c>
      <c r="J98" s="51">
        <v>15560</v>
      </c>
      <c r="K98" s="51">
        <v>2600</v>
      </c>
      <c r="L98" s="1010">
        <f t="shared" si="7"/>
        <v>12960</v>
      </c>
      <c r="M98" s="1011">
        <v>1.9</v>
      </c>
      <c r="N98" s="1012">
        <f t="shared" si="5"/>
        <v>24624</v>
      </c>
      <c r="O98" s="842">
        <v>3300</v>
      </c>
      <c r="P98" s="842">
        <v>3300</v>
      </c>
      <c r="Q98" s="842">
        <v>3300</v>
      </c>
      <c r="R98" s="842">
        <v>3060</v>
      </c>
      <c r="S98" s="607"/>
      <c r="T98" s="1012"/>
    </row>
    <row r="99" spans="1:20" s="1" customFormat="1" ht="24" customHeight="1">
      <c r="A99" s="44">
        <f t="shared" si="6"/>
        <v>92</v>
      </c>
      <c r="B99" s="45" t="s">
        <v>453</v>
      </c>
      <c r="C99" s="45" t="s">
        <v>454</v>
      </c>
      <c r="D99" s="46" t="s">
        <v>452</v>
      </c>
      <c r="E99" s="47"/>
      <c r="F99" s="46" t="s">
        <v>452</v>
      </c>
      <c r="G99" s="49">
        <v>250</v>
      </c>
      <c r="H99" s="50">
        <v>280</v>
      </c>
      <c r="I99" s="50">
        <v>380</v>
      </c>
      <c r="J99" s="51">
        <v>450</v>
      </c>
      <c r="K99" s="51">
        <v>150</v>
      </c>
      <c r="L99" s="1010">
        <f t="shared" si="7"/>
        <v>300</v>
      </c>
      <c r="M99" s="1011">
        <v>80</v>
      </c>
      <c r="N99" s="1012">
        <f t="shared" si="5"/>
        <v>24000</v>
      </c>
      <c r="O99" s="842">
        <v>150</v>
      </c>
      <c r="P99" s="842">
        <v>150</v>
      </c>
      <c r="Q99" s="842" t="s">
        <v>907</v>
      </c>
      <c r="R99" s="842" t="s">
        <v>907</v>
      </c>
      <c r="S99" s="607"/>
      <c r="T99" s="1012"/>
    </row>
    <row r="100" spans="1:20" s="1" customFormat="1" ht="24" customHeight="1">
      <c r="A100" s="44">
        <f t="shared" si="6"/>
        <v>93</v>
      </c>
      <c r="B100" s="45" t="s">
        <v>288</v>
      </c>
      <c r="C100" s="45" t="s">
        <v>289</v>
      </c>
      <c r="D100" s="46" t="s">
        <v>211</v>
      </c>
      <c r="E100" s="47"/>
      <c r="F100" s="46" t="s">
        <v>211</v>
      </c>
      <c r="G100" s="49">
        <v>2296</v>
      </c>
      <c r="H100" s="50">
        <v>2555</v>
      </c>
      <c r="I100" s="50">
        <v>2328</v>
      </c>
      <c r="J100" s="51">
        <v>5000</v>
      </c>
      <c r="K100" s="51">
        <v>50</v>
      </c>
      <c r="L100" s="1010">
        <f t="shared" si="7"/>
        <v>4950</v>
      </c>
      <c r="M100" s="1011">
        <v>20</v>
      </c>
      <c r="N100" s="1012">
        <f t="shared" si="5"/>
        <v>99000</v>
      </c>
      <c r="O100" s="842">
        <v>1650</v>
      </c>
      <c r="P100" s="842">
        <v>1650</v>
      </c>
      <c r="Q100" s="842">
        <v>1650</v>
      </c>
      <c r="R100" s="842" t="s">
        <v>907</v>
      </c>
      <c r="S100" s="607"/>
      <c r="T100" s="1012"/>
    </row>
    <row r="101" spans="1:20" s="1" customFormat="1" ht="24" customHeight="1">
      <c r="A101" s="44">
        <f t="shared" si="6"/>
        <v>94</v>
      </c>
      <c r="B101" s="45" t="s">
        <v>350</v>
      </c>
      <c r="C101" s="45" t="s">
        <v>351</v>
      </c>
      <c r="D101" s="46" t="s">
        <v>34</v>
      </c>
      <c r="E101" s="47"/>
      <c r="F101" s="46" t="s">
        <v>34</v>
      </c>
      <c r="G101" s="49">
        <v>116</v>
      </c>
      <c r="H101" s="50">
        <v>203</v>
      </c>
      <c r="I101" s="50">
        <v>180</v>
      </c>
      <c r="J101" s="51">
        <v>200</v>
      </c>
      <c r="K101" s="51">
        <v>115</v>
      </c>
      <c r="L101" s="1010">
        <f t="shared" si="7"/>
        <v>85</v>
      </c>
      <c r="M101" s="1011">
        <v>110</v>
      </c>
      <c r="N101" s="1012">
        <f t="shared" si="5"/>
        <v>9350</v>
      </c>
      <c r="O101" s="842">
        <v>85</v>
      </c>
      <c r="P101" s="842" t="s">
        <v>907</v>
      </c>
      <c r="Q101" s="842" t="s">
        <v>907</v>
      </c>
      <c r="R101" s="842" t="s">
        <v>907</v>
      </c>
      <c r="S101" s="607"/>
      <c r="T101" s="1012"/>
    </row>
    <row r="102" spans="1:20" s="1" customFormat="1" ht="24" customHeight="1">
      <c r="A102" s="44">
        <f t="shared" si="6"/>
        <v>95</v>
      </c>
      <c r="B102" s="45" t="s">
        <v>458</v>
      </c>
      <c r="C102" s="45" t="s">
        <v>459</v>
      </c>
      <c r="D102" s="46" t="s">
        <v>46</v>
      </c>
      <c r="E102" s="47"/>
      <c r="F102" s="46" t="s">
        <v>46</v>
      </c>
      <c r="G102" s="49">
        <v>17</v>
      </c>
      <c r="H102" s="50">
        <v>112</v>
      </c>
      <c r="I102" s="50">
        <v>36</v>
      </c>
      <c r="J102" s="51">
        <v>76</v>
      </c>
      <c r="K102" s="51">
        <v>38</v>
      </c>
      <c r="L102" s="1010">
        <f t="shared" si="7"/>
        <v>38</v>
      </c>
      <c r="M102" s="1011">
        <v>60</v>
      </c>
      <c r="N102" s="1012">
        <f t="shared" si="5"/>
        <v>2280</v>
      </c>
      <c r="O102" s="842">
        <v>38</v>
      </c>
      <c r="P102" s="842" t="s">
        <v>907</v>
      </c>
      <c r="Q102" s="842" t="s">
        <v>907</v>
      </c>
      <c r="R102" s="842" t="s">
        <v>907</v>
      </c>
      <c r="S102" s="607"/>
      <c r="T102" s="1012"/>
    </row>
    <row r="103" spans="1:20" s="1" customFormat="1" ht="24" customHeight="1">
      <c r="A103" s="44">
        <f t="shared" si="6"/>
        <v>96</v>
      </c>
      <c r="B103" s="45" t="s">
        <v>462</v>
      </c>
      <c r="C103" s="45" t="s">
        <v>463</v>
      </c>
      <c r="D103" s="46" t="s">
        <v>464</v>
      </c>
      <c r="E103" s="47"/>
      <c r="F103" s="46" t="s">
        <v>464</v>
      </c>
      <c r="G103" s="49">
        <v>282</v>
      </c>
      <c r="H103" s="50">
        <v>378</v>
      </c>
      <c r="I103" s="50">
        <v>240</v>
      </c>
      <c r="J103" s="51">
        <v>338</v>
      </c>
      <c r="K103" s="51">
        <v>60</v>
      </c>
      <c r="L103" s="1010">
        <f t="shared" si="7"/>
        <v>278</v>
      </c>
      <c r="M103" s="1011">
        <v>1106</v>
      </c>
      <c r="N103" s="1012">
        <f t="shared" si="5"/>
        <v>307468</v>
      </c>
      <c r="O103" s="842">
        <v>139</v>
      </c>
      <c r="P103" s="842">
        <v>139</v>
      </c>
      <c r="Q103" s="842" t="s">
        <v>907</v>
      </c>
      <c r="R103" s="842" t="s">
        <v>907</v>
      </c>
      <c r="S103" s="607"/>
      <c r="T103" s="1012"/>
    </row>
    <row r="104" spans="1:20" s="1" customFormat="1" ht="24" customHeight="1">
      <c r="A104" s="44">
        <f t="shared" si="6"/>
        <v>97</v>
      </c>
      <c r="B104" s="45" t="s">
        <v>460</v>
      </c>
      <c r="C104" s="45" t="s">
        <v>461</v>
      </c>
      <c r="D104" s="46" t="s">
        <v>46</v>
      </c>
      <c r="E104" s="47"/>
      <c r="F104" s="46" t="s">
        <v>46</v>
      </c>
      <c r="G104" s="49">
        <v>355</v>
      </c>
      <c r="H104" s="50">
        <v>552</v>
      </c>
      <c r="I104" s="50">
        <v>132</v>
      </c>
      <c r="J104" s="51">
        <v>210</v>
      </c>
      <c r="K104" s="51">
        <v>336</v>
      </c>
      <c r="L104" s="1010">
        <v>0</v>
      </c>
      <c r="M104" s="1011">
        <v>60</v>
      </c>
      <c r="N104" s="1012">
        <f t="shared" si="5"/>
        <v>0</v>
      </c>
      <c r="O104" s="842" t="s">
        <v>907</v>
      </c>
      <c r="P104" s="842" t="s">
        <v>907</v>
      </c>
      <c r="Q104" s="842" t="s">
        <v>907</v>
      </c>
      <c r="R104" s="842" t="s">
        <v>907</v>
      </c>
      <c r="S104" s="607"/>
      <c r="T104" s="1012"/>
    </row>
    <row r="105" spans="1:20" s="1" customFormat="1" ht="24" customHeight="1">
      <c r="A105" s="44">
        <f t="shared" si="6"/>
        <v>98</v>
      </c>
      <c r="B105" s="45" t="s">
        <v>444</v>
      </c>
      <c r="C105" s="45" t="s">
        <v>445</v>
      </c>
      <c r="D105" s="46" t="s">
        <v>34</v>
      </c>
      <c r="E105" s="47"/>
      <c r="F105" s="46" t="s">
        <v>34</v>
      </c>
      <c r="G105" s="49">
        <v>184</v>
      </c>
      <c r="H105" s="50">
        <v>204</v>
      </c>
      <c r="I105" s="50">
        <v>204</v>
      </c>
      <c r="J105" s="51">
        <v>250</v>
      </c>
      <c r="K105" s="51">
        <v>10</v>
      </c>
      <c r="L105" s="1010">
        <f>J105-K105</f>
        <v>240</v>
      </c>
      <c r="M105" s="1011">
        <v>278.2</v>
      </c>
      <c r="N105" s="1012">
        <f t="shared" si="5"/>
        <v>66768</v>
      </c>
      <c r="O105" s="842">
        <v>120</v>
      </c>
      <c r="P105" s="842">
        <v>120</v>
      </c>
      <c r="Q105" s="842" t="s">
        <v>907</v>
      </c>
      <c r="R105" s="842" t="s">
        <v>907</v>
      </c>
      <c r="S105" s="607"/>
      <c r="T105" s="1012"/>
    </row>
    <row r="106" spans="1:20" s="1" customFormat="1" ht="24" customHeight="1">
      <c r="A106" s="44">
        <f t="shared" si="6"/>
        <v>99</v>
      </c>
      <c r="B106" s="45" t="s">
        <v>446</v>
      </c>
      <c r="C106" s="45" t="s">
        <v>447</v>
      </c>
      <c r="D106" s="46" t="s">
        <v>34</v>
      </c>
      <c r="E106" s="47"/>
      <c r="F106" s="46" t="s">
        <v>34</v>
      </c>
      <c r="G106" s="49">
        <v>234</v>
      </c>
      <c r="H106" s="50">
        <v>245</v>
      </c>
      <c r="I106" s="50">
        <v>470</v>
      </c>
      <c r="J106" s="51">
        <v>600</v>
      </c>
      <c r="K106" s="51">
        <v>0</v>
      </c>
      <c r="L106" s="1010">
        <f>J106-K106</f>
        <v>600</v>
      </c>
      <c r="M106" s="1011">
        <v>278.2</v>
      </c>
      <c r="N106" s="1012">
        <f t="shared" si="5"/>
        <v>166920</v>
      </c>
      <c r="O106" s="842">
        <v>300</v>
      </c>
      <c r="P106" s="842">
        <v>300</v>
      </c>
      <c r="Q106" s="842" t="s">
        <v>4560</v>
      </c>
      <c r="R106" s="842" t="s">
        <v>907</v>
      </c>
      <c r="S106" s="607"/>
      <c r="T106" s="1012"/>
    </row>
    <row r="107" spans="1:20" s="1" customFormat="1" ht="24" customHeight="1">
      <c r="A107" s="44">
        <f t="shared" si="6"/>
        <v>100</v>
      </c>
      <c r="B107" s="45" t="s">
        <v>269</v>
      </c>
      <c r="C107" s="45" t="s">
        <v>270</v>
      </c>
      <c r="D107" s="46" t="s">
        <v>254</v>
      </c>
      <c r="E107" s="46"/>
      <c r="F107" s="46" t="s">
        <v>254</v>
      </c>
      <c r="G107" s="49">
        <v>69</v>
      </c>
      <c r="H107" s="50">
        <v>80</v>
      </c>
      <c r="I107" s="50">
        <v>140</v>
      </c>
      <c r="J107" s="51">
        <v>260</v>
      </c>
      <c r="K107" s="51">
        <v>80</v>
      </c>
      <c r="L107" s="1010">
        <f>J107-K107</f>
        <v>180</v>
      </c>
      <c r="M107" s="1011">
        <v>866.7</v>
      </c>
      <c r="N107" s="1012">
        <f t="shared" si="5"/>
        <v>156006</v>
      </c>
      <c r="O107" s="842">
        <v>90</v>
      </c>
      <c r="P107" s="842">
        <v>90</v>
      </c>
      <c r="Q107" s="842" t="s">
        <v>907</v>
      </c>
      <c r="R107" s="842" t="s">
        <v>907</v>
      </c>
      <c r="S107" s="607"/>
      <c r="T107" s="1012"/>
    </row>
    <row r="108" spans="1:20" s="1" customFormat="1" ht="24" customHeight="1">
      <c r="A108" s="44">
        <f t="shared" si="6"/>
        <v>101</v>
      </c>
      <c r="B108" s="45" t="s">
        <v>271</v>
      </c>
      <c r="C108" s="45" t="s">
        <v>272</v>
      </c>
      <c r="D108" s="46" t="s">
        <v>254</v>
      </c>
      <c r="E108" s="47"/>
      <c r="F108" s="46" t="s">
        <v>254</v>
      </c>
      <c r="G108" s="49">
        <v>1205</v>
      </c>
      <c r="H108" s="50">
        <v>1334</v>
      </c>
      <c r="I108" s="50">
        <v>2970</v>
      </c>
      <c r="J108" s="51">
        <v>3300</v>
      </c>
      <c r="K108" s="51">
        <v>16</v>
      </c>
      <c r="L108" s="1010">
        <f>J108-K108</f>
        <v>3284</v>
      </c>
      <c r="M108" s="1011">
        <v>866.7</v>
      </c>
      <c r="N108" s="1012">
        <f t="shared" si="5"/>
        <v>2846242.8000000003</v>
      </c>
      <c r="O108" s="842">
        <v>1284</v>
      </c>
      <c r="P108" s="842">
        <v>1000</v>
      </c>
      <c r="Q108" s="842">
        <v>1000</v>
      </c>
      <c r="R108" s="842" t="s">
        <v>907</v>
      </c>
      <c r="S108" s="607"/>
      <c r="T108" s="1012"/>
    </row>
    <row r="109" spans="1:20" s="1" customFormat="1" ht="24" customHeight="1">
      <c r="A109" s="44">
        <f t="shared" si="6"/>
        <v>102</v>
      </c>
      <c r="B109" s="45" t="s">
        <v>596</v>
      </c>
      <c r="C109" s="45" t="s">
        <v>597</v>
      </c>
      <c r="D109" s="46" t="s">
        <v>188</v>
      </c>
      <c r="E109" s="47"/>
      <c r="F109" s="46" t="s">
        <v>188</v>
      </c>
      <c r="G109" s="49">
        <v>272</v>
      </c>
      <c r="H109" s="50">
        <v>466</v>
      </c>
      <c r="I109" s="50">
        <v>780</v>
      </c>
      <c r="J109" s="51">
        <v>866</v>
      </c>
      <c r="K109" s="51">
        <v>110</v>
      </c>
      <c r="L109" s="1010">
        <f>J109-K109</f>
        <v>756</v>
      </c>
      <c r="M109" s="1011">
        <v>9.5</v>
      </c>
      <c r="N109" s="1012">
        <f t="shared" si="5"/>
        <v>7182</v>
      </c>
      <c r="O109" s="842">
        <v>300</v>
      </c>
      <c r="P109" s="842">
        <v>230</v>
      </c>
      <c r="Q109" s="842">
        <v>226</v>
      </c>
      <c r="R109" s="842" t="s">
        <v>907</v>
      </c>
      <c r="S109" s="607"/>
      <c r="T109" s="1012"/>
    </row>
    <row r="110" spans="1:20" s="1" customFormat="1" ht="24" customHeight="1">
      <c r="A110" s="44">
        <f t="shared" si="6"/>
        <v>103</v>
      </c>
      <c r="B110" s="45" t="s">
        <v>598</v>
      </c>
      <c r="C110" s="45" t="s">
        <v>599</v>
      </c>
      <c r="D110" s="46" t="s">
        <v>188</v>
      </c>
      <c r="E110" s="47"/>
      <c r="F110" s="46" t="s">
        <v>188</v>
      </c>
      <c r="G110" s="49">
        <v>162</v>
      </c>
      <c r="H110" s="848">
        <v>1011</v>
      </c>
      <c r="I110" s="848">
        <v>240</v>
      </c>
      <c r="J110" s="51">
        <v>200</v>
      </c>
      <c r="K110" s="51">
        <v>360</v>
      </c>
      <c r="L110" s="1010">
        <v>0</v>
      </c>
      <c r="M110" s="1011">
        <v>9.5</v>
      </c>
      <c r="N110" s="1012">
        <f t="shared" si="5"/>
        <v>0</v>
      </c>
      <c r="O110" s="842" t="s">
        <v>907</v>
      </c>
      <c r="P110" s="842" t="s">
        <v>907</v>
      </c>
      <c r="Q110" s="842" t="s">
        <v>907</v>
      </c>
      <c r="R110" s="842" t="s">
        <v>907</v>
      </c>
      <c r="S110" s="607"/>
      <c r="T110" s="1012"/>
    </row>
    <row r="111" spans="1:20" s="1" customFormat="1" ht="24" customHeight="1">
      <c r="A111" s="44">
        <f t="shared" si="6"/>
        <v>104</v>
      </c>
      <c r="B111" s="45" t="s">
        <v>600</v>
      </c>
      <c r="C111" s="45" t="s">
        <v>601</v>
      </c>
      <c r="D111" s="46" t="s">
        <v>188</v>
      </c>
      <c r="E111" s="47"/>
      <c r="F111" s="46" t="s">
        <v>188</v>
      </c>
      <c r="G111" s="49">
        <v>5792</v>
      </c>
      <c r="H111" s="848">
        <v>7127</v>
      </c>
      <c r="I111" s="848">
        <v>3876</v>
      </c>
      <c r="J111" s="51">
        <v>10000</v>
      </c>
      <c r="K111" s="51">
        <v>2200</v>
      </c>
      <c r="L111" s="1010">
        <f>J111-K111</f>
        <v>7800</v>
      </c>
      <c r="M111" s="1011">
        <v>7.5</v>
      </c>
      <c r="N111" s="1012">
        <f t="shared" si="5"/>
        <v>58500</v>
      </c>
      <c r="O111" s="842">
        <v>2600</v>
      </c>
      <c r="P111" s="842">
        <v>2600</v>
      </c>
      <c r="Q111" s="842">
        <v>2600</v>
      </c>
      <c r="R111" s="842" t="s">
        <v>907</v>
      </c>
      <c r="S111" s="607"/>
      <c r="T111" s="1012"/>
    </row>
    <row r="112" spans="1:20" s="1" customFormat="1" ht="24" customHeight="1">
      <c r="A112" s="44">
        <f t="shared" si="6"/>
        <v>105</v>
      </c>
      <c r="B112" s="45" t="s">
        <v>602</v>
      </c>
      <c r="C112" s="45" t="s">
        <v>603</v>
      </c>
      <c r="D112" s="46" t="s">
        <v>188</v>
      </c>
      <c r="E112" s="47"/>
      <c r="F112" s="46" t="s">
        <v>188</v>
      </c>
      <c r="G112" s="49">
        <v>9642</v>
      </c>
      <c r="H112" s="848">
        <v>10800</v>
      </c>
      <c r="I112" s="848">
        <v>8928</v>
      </c>
      <c r="J112" s="51">
        <v>10300</v>
      </c>
      <c r="K112" s="51">
        <v>1700</v>
      </c>
      <c r="L112" s="1010">
        <f>J112-K112</f>
        <v>8600</v>
      </c>
      <c r="M112" s="1011">
        <v>7.5</v>
      </c>
      <c r="N112" s="1012">
        <f t="shared" si="5"/>
        <v>64500</v>
      </c>
      <c r="O112" s="842">
        <v>3000</v>
      </c>
      <c r="P112" s="842">
        <v>3000</v>
      </c>
      <c r="Q112" s="842">
        <v>2600</v>
      </c>
      <c r="R112" s="842" t="s">
        <v>907</v>
      </c>
      <c r="S112" s="607"/>
      <c r="T112" s="1012"/>
    </row>
    <row r="113" spans="1:20" ht="24" customHeight="1">
      <c r="A113" s="44">
        <f t="shared" si="6"/>
        <v>106</v>
      </c>
      <c r="B113" s="45" t="s">
        <v>604</v>
      </c>
      <c r="C113" s="45" t="s">
        <v>605</v>
      </c>
      <c r="D113" s="46" t="s">
        <v>188</v>
      </c>
      <c r="E113" s="47"/>
      <c r="F113" s="46" t="s">
        <v>188</v>
      </c>
      <c r="G113" s="49">
        <v>2060</v>
      </c>
      <c r="H113" s="848">
        <v>2470</v>
      </c>
      <c r="I113" s="848">
        <v>2364</v>
      </c>
      <c r="J113" s="51">
        <v>2900</v>
      </c>
      <c r="K113" s="51">
        <v>180</v>
      </c>
      <c r="L113" s="1010">
        <f>J113-K113</f>
        <v>2720</v>
      </c>
      <c r="M113" s="1011">
        <v>7.5</v>
      </c>
      <c r="N113" s="1012">
        <f t="shared" si="5"/>
        <v>20400</v>
      </c>
      <c r="O113" s="842">
        <v>1000</v>
      </c>
      <c r="P113" s="842">
        <v>1000</v>
      </c>
      <c r="Q113" s="842">
        <v>720</v>
      </c>
      <c r="R113" s="842" t="s">
        <v>907</v>
      </c>
      <c r="S113" s="607"/>
      <c r="T113" s="1012"/>
    </row>
    <row r="114" spans="1:20" ht="24" customHeight="1">
      <c r="A114" s="44">
        <f t="shared" si="6"/>
        <v>107</v>
      </c>
      <c r="B114" s="45" t="s">
        <v>606</v>
      </c>
      <c r="C114" s="45" t="s">
        <v>607</v>
      </c>
      <c r="D114" s="46" t="s">
        <v>188</v>
      </c>
      <c r="E114" s="47"/>
      <c r="F114" s="46" t="s">
        <v>188</v>
      </c>
      <c r="G114" s="49">
        <v>185</v>
      </c>
      <c r="H114" s="848">
        <v>275</v>
      </c>
      <c r="I114" s="51">
        <v>0</v>
      </c>
      <c r="J114" s="51">
        <v>0</v>
      </c>
      <c r="K114" s="51">
        <v>0</v>
      </c>
      <c r="L114" s="1010">
        <f>J114-K114</f>
        <v>0</v>
      </c>
      <c r="M114" s="1011">
        <v>8</v>
      </c>
      <c r="N114" s="1012">
        <f t="shared" si="5"/>
        <v>0</v>
      </c>
      <c r="O114" s="842" t="s">
        <v>907</v>
      </c>
      <c r="P114" s="842"/>
      <c r="Q114" s="842"/>
      <c r="R114" s="842"/>
      <c r="S114" s="607"/>
      <c r="T114" s="1012"/>
    </row>
    <row r="115" spans="1:20" ht="24" customHeight="1">
      <c r="A115" s="44">
        <f t="shared" si="6"/>
        <v>108</v>
      </c>
      <c r="B115" s="45" t="s">
        <v>584</v>
      </c>
      <c r="C115" s="45" t="s">
        <v>585</v>
      </c>
      <c r="D115" s="46" t="s">
        <v>188</v>
      </c>
      <c r="E115" s="47"/>
      <c r="F115" s="46" t="s">
        <v>188</v>
      </c>
      <c r="G115" s="49">
        <v>507</v>
      </c>
      <c r="H115" s="50">
        <v>689</v>
      </c>
      <c r="I115" s="50">
        <v>168</v>
      </c>
      <c r="J115" s="51">
        <v>190</v>
      </c>
      <c r="K115" s="51">
        <v>80</v>
      </c>
      <c r="L115" s="1010">
        <f>J115-K115</f>
        <v>110</v>
      </c>
      <c r="M115" s="1011">
        <v>10</v>
      </c>
      <c r="N115" s="1012">
        <f t="shared" si="5"/>
        <v>1100</v>
      </c>
      <c r="O115" s="842">
        <v>55</v>
      </c>
      <c r="P115" s="842">
        <v>55</v>
      </c>
      <c r="Q115" s="842" t="s">
        <v>907</v>
      </c>
      <c r="R115" s="842" t="s">
        <v>907</v>
      </c>
      <c r="S115" s="607"/>
      <c r="T115" s="1012"/>
    </row>
    <row r="116" spans="1:20" ht="24" customHeight="1">
      <c r="A116" s="44">
        <f t="shared" si="6"/>
        <v>109</v>
      </c>
      <c r="B116" s="45" t="s">
        <v>590</v>
      </c>
      <c r="C116" s="45" t="s">
        <v>591</v>
      </c>
      <c r="D116" s="46" t="s">
        <v>188</v>
      </c>
      <c r="E116" s="47"/>
      <c r="F116" s="46" t="s">
        <v>188</v>
      </c>
      <c r="G116" s="49">
        <v>206</v>
      </c>
      <c r="H116" s="50">
        <v>1106</v>
      </c>
      <c r="I116" s="50">
        <v>108</v>
      </c>
      <c r="J116" s="51">
        <v>300</v>
      </c>
      <c r="K116" s="51">
        <v>1041</v>
      </c>
      <c r="L116" s="1010">
        <v>0</v>
      </c>
      <c r="M116" s="1011">
        <v>7.5</v>
      </c>
      <c r="N116" s="1012">
        <f t="shared" si="5"/>
        <v>0</v>
      </c>
      <c r="O116" s="842" t="s">
        <v>907</v>
      </c>
      <c r="P116" s="842"/>
      <c r="Q116" s="842"/>
      <c r="R116" s="842"/>
      <c r="S116" s="607"/>
      <c r="T116" s="1012"/>
    </row>
    <row r="117" spans="1:20" ht="24" customHeight="1">
      <c r="A117" s="44">
        <f t="shared" si="6"/>
        <v>110</v>
      </c>
      <c r="B117" s="45" t="s">
        <v>586</v>
      </c>
      <c r="C117" s="45" t="s">
        <v>587</v>
      </c>
      <c r="D117" s="46" t="s">
        <v>188</v>
      </c>
      <c r="E117" s="47"/>
      <c r="F117" s="46" t="s">
        <v>188</v>
      </c>
      <c r="G117" s="49">
        <v>1871</v>
      </c>
      <c r="H117" s="50">
        <v>2329</v>
      </c>
      <c r="I117" s="50">
        <v>1350</v>
      </c>
      <c r="J117" s="51">
        <v>1600</v>
      </c>
      <c r="K117" s="51">
        <v>300</v>
      </c>
      <c r="L117" s="1010">
        <f t="shared" ref="L117:L136" si="8">J117-K117</f>
        <v>1300</v>
      </c>
      <c r="M117" s="1011">
        <v>7.5</v>
      </c>
      <c r="N117" s="1012">
        <f t="shared" si="5"/>
        <v>9750</v>
      </c>
      <c r="O117" s="842">
        <v>500</v>
      </c>
      <c r="P117" s="842">
        <v>500</v>
      </c>
      <c r="Q117" s="842">
        <v>300</v>
      </c>
      <c r="R117" s="842" t="s">
        <v>907</v>
      </c>
      <c r="S117" s="607"/>
      <c r="T117" s="1012"/>
    </row>
    <row r="118" spans="1:20" ht="24" customHeight="1">
      <c r="A118" s="44">
        <f t="shared" si="6"/>
        <v>111</v>
      </c>
      <c r="B118" s="45" t="s">
        <v>592</v>
      </c>
      <c r="C118" s="45" t="s">
        <v>593</v>
      </c>
      <c r="D118" s="46" t="s">
        <v>188</v>
      </c>
      <c r="E118" s="47"/>
      <c r="F118" s="46" t="s">
        <v>188</v>
      </c>
      <c r="G118" s="49">
        <v>4312</v>
      </c>
      <c r="H118" s="50">
        <v>4960</v>
      </c>
      <c r="I118" s="50">
        <v>2040</v>
      </c>
      <c r="J118" s="51">
        <v>2300</v>
      </c>
      <c r="K118" s="51">
        <v>1000</v>
      </c>
      <c r="L118" s="1010">
        <f t="shared" si="8"/>
        <v>1300</v>
      </c>
      <c r="M118" s="1011">
        <v>8.5</v>
      </c>
      <c r="N118" s="1012">
        <f t="shared" si="5"/>
        <v>11050</v>
      </c>
      <c r="O118" s="842">
        <v>500</v>
      </c>
      <c r="P118" s="842">
        <v>500</v>
      </c>
      <c r="Q118" s="842">
        <v>300</v>
      </c>
      <c r="R118" s="842" t="s">
        <v>907</v>
      </c>
      <c r="S118" s="607"/>
      <c r="T118" s="1012"/>
    </row>
    <row r="119" spans="1:20" ht="24" customHeight="1">
      <c r="A119" s="44">
        <f t="shared" si="6"/>
        <v>112</v>
      </c>
      <c r="B119" s="45" t="s">
        <v>588</v>
      </c>
      <c r="C119" s="45" t="s">
        <v>589</v>
      </c>
      <c r="D119" s="46" t="s">
        <v>188</v>
      </c>
      <c r="E119" s="47"/>
      <c r="F119" s="46" t="s">
        <v>188</v>
      </c>
      <c r="G119" s="49">
        <v>713</v>
      </c>
      <c r="H119" s="50">
        <v>994</v>
      </c>
      <c r="I119" s="50">
        <v>516</v>
      </c>
      <c r="J119" s="51">
        <v>600</v>
      </c>
      <c r="K119" s="51">
        <v>250</v>
      </c>
      <c r="L119" s="1010">
        <f t="shared" si="8"/>
        <v>350</v>
      </c>
      <c r="M119" s="1011">
        <v>9</v>
      </c>
      <c r="N119" s="1012">
        <f t="shared" si="5"/>
        <v>3150</v>
      </c>
      <c r="O119" s="842">
        <v>175</v>
      </c>
      <c r="P119" s="842">
        <v>175</v>
      </c>
      <c r="Q119" s="842" t="s">
        <v>907</v>
      </c>
      <c r="R119" s="842" t="s">
        <v>907</v>
      </c>
      <c r="S119" s="607"/>
      <c r="T119" s="1012"/>
    </row>
    <row r="120" spans="1:20" ht="24" customHeight="1">
      <c r="A120" s="44">
        <f t="shared" si="6"/>
        <v>113</v>
      </c>
      <c r="B120" s="45" t="s">
        <v>594</v>
      </c>
      <c r="C120" s="45" t="s">
        <v>595</v>
      </c>
      <c r="D120" s="46" t="s">
        <v>188</v>
      </c>
      <c r="E120" s="47"/>
      <c r="F120" s="46" t="s">
        <v>188</v>
      </c>
      <c r="G120" s="49">
        <v>1500</v>
      </c>
      <c r="H120" s="50">
        <v>1968</v>
      </c>
      <c r="I120" s="50">
        <v>1380</v>
      </c>
      <c r="J120" s="51">
        <v>1550</v>
      </c>
      <c r="K120" s="51">
        <v>10</v>
      </c>
      <c r="L120" s="1010">
        <f t="shared" si="8"/>
        <v>1540</v>
      </c>
      <c r="M120" s="1011">
        <v>8.5</v>
      </c>
      <c r="N120" s="1012">
        <f t="shared" si="5"/>
        <v>13090</v>
      </c>
      <c r="O120" s="842">
        <v>540</v>
      </c>
      <c r="P120" s="842">
        <v>500</v>
      </c>
      <c r="Q120" s="842">
        <v>500</v>
      </c>
      <c r="R120" s="842" t="s">
        <v>907</v>
      </c>
      <c r="S120" s="607"/>
      <c r="T120" s="1012"/>
    </row>
    <row r="121" spans="1:20" ht="24" customHeight="1">
      <c r="A121" s="44">
        <f t="shared" si="6"/>
        <v>114</v>
      </c>
      <c r="B121" s="45" t="s">
        <v>502</v>
      </c>
      <c r="C121" s="45" t="s">
        <v>503</v>
      </c>
      <c r="D121" s="46" t="s">
        <v>100</v>
      </c>
      <c r="E121" s="47"/>
      <c r="F121" s="46" t="s">
        <v>100</v>
      </c>
      <c r="G121" s="49">
        <v>163</v>
      </c>
      <c r="H121" s="50">
        <v>453</v>
      </c>
      <c r="I121" s="50">
        <v>410</v>
      </c>
      <c r="J121" s="51">
        <v>470</v>
      </c>
      <c r="K121" s="51">
        <v>57</v>
      </c>
      <c r="L121" s="1010">
        <f t="shared" si="8"/>
        <v>413</v>
      </c>
      <c r="M121" s="1011">
        <v>95</v>
      </c>
      <c r="N121" s="1012">
        <f t="shared" si="5"/>
        <v>39235</v>
      </c>
      <c r="O121" s="842">
        <v>213</v>
      </c>
      <c r="P121" s="842">
        <v>200</v>
      </c>
      <c r="Q121" s="842" t="s">
        <v>907</v>
      </c>
      <c r="R121" s="842" t="s">
        <v>907</v>
      </c>
      <c r="S121" s="607"/>
      <c r="T121" s="1012"/>
    </row>
    <row r="122" spans="1:20" ht="24" customHeight="1">
      <c r="A122" s="44">
        <f t="shared" si="6"/>
        <v>115</v>
      </c>
      <c r="B122" s="45" t="s">
        <v>144</v>
      </c>
      <c r="C122" s="45" t="s">
        <v>145</v>
      </c>
      <c r="D122" s="46" t="s">
        <v>46</v>
      </c>
      <c r="E122" s="47"/>
      <c r="F122" s="46" t="s">
        <v>46</v>
      </c>
      <c r="G122" s="49">
        <v>69</v>
      </c>
      <c r="H122" s="50">
        <v>80</v>
      </c>
      <c r="I122" s="50">
        <v>50</v>
      </c>
      <c r="J122" s="51">
        <v>60</v>
      </c>
      <c r="K122" s="51">
        <v>21</v>
      </c>
      <c r="L122" s="1010">
        <f t="shared" si="8"/>
        <v>39</v>
      </c>
      <c r="M122" s="1011">
        <v>230</v>
      </c>
      <c r="N122" s="1012">
        <f t="shared" si="5"/>
        <v>8970</v>
      </c>
      <c r="O122" s="842">
        <v>39</v>
      </c>
      <c r="P122" s="842" t="s">
        <v>907</v>
      </c>
      <c r="Q122" s="842"/>
      <c r="R122" s="842" t="s">
        <v>907</v>
      </c>
      <c r="S122" s="607"/>
      <c r="T122" s="1012"/>
    </row>
    <row r="123" spans="1:20" ht="24" customHeight="1">
      <c r="A123" s="44">
        <f t="shared" si="6"/>
        <v>116</v>
      </c>
      <c r="B123" s="45" t="s">
        <v>146</v>
      </c>
      <c r="C123" s="45" t="s">
        <v>147</v>
      </c>
      <c r="D123" s="46" t="s">
        <v>46</v>
      </c>
      <c r="E123" s="47"/>
      <c r="F123" s="46" t="s">
        <v>46</v>
      </c>
      <c r="G123" s="49">
        <v>48</v>
      </c>
      <c r="H123" s="50">
        <v>60</v>
      </c>
      <c r="I123" s="50">
        <v>12</v>
      </c>
      <c r="J123" s="51">
        <v>30</v>
      </c>
      <c r="K123" s="51">
        <v>10</v>
      </c>
      <c r="L123" s="1010">
        <f t="shared" si="8"/>
        <v>20</v>
      </c>
      <c r="M123" s="1011">
        <v>375</v>
      </c>
      <c r="N123" s="1012">
        <f t="shared" si="5"/>
        <v>7500</v>
      </c>
      <c r="O123" s="842">
        <v>20</v>
      </c>
      <c r="P123" s="842" t="s">
        <v>4560</v>
      </c>
      <c r="Q123" s="842"/>
      <c r="R123" s="842" t="s">
        <v>4560</v>
      </c>
      <c r="S123" s="607"/>
      <c r="T123" s="1012"/>
    </row>
    <row r="124" spans="1:20" ht="24" customHeight="1">
      <c r="A124" s="44">
        <f t="shared" si="6"/>
        <v>117</v>
      </c>
      <c r="B124" s="45" t="s">
        <v>148</v>
      </c>
      <c r="C124" s="45" t="s">
        <v>149</v>
      </c>
      <c r="D124" s="46" t="s">
        <v>46</v>
      </c>
      <c r="E124" s="47"/>
      <c r="F124" s="46" t="s">
        <v>46</v>
      </c>
      <c r="G124" s="49">
        <v>149</v>
      </c>
      <c r="H124" s="50">
        <v>174</v>
      </c>
      <c r="I124" s="50">
        <v>108</v>
      </c>
      <c r="J124" s="51">
        <v>120</v>
      </c>
      <c r="K124" s="51">
        <v>5</v>
      </c>
      <c r="L124" s="1010">
        <f t="shared" si="8"/>
        <v>115</v>
      </c>
      <c r="M124" s="1011">
        <v>600</v>
      </c>
      <c r="N124" s="1012">
        <f t="shared" si="5"/>
        <v>69000</v>
      </c>
      <c r="O124" s="842">
        <v>60</v>
      </c>
      <c r="P124" s="842">
        <v>55</v>
      </c>
      <c r="Q124" s="842"/>
      <c r="R124" s="842" t="s">
        <v>907</v>
      </c>
      <c r="S124" s="607"/>
      <c r="T124" s="1012"/>
    </row>
    <row r="125" spans="1:20" ht="24" customHeight="1">
      <c r="A125" s="44">
        <f t="shared" si="6"/>
        <v>118</v>
      </c>
      <c r="B125" s="45" t="s">
        <v>150</v>
      </c>
      <c r="C125" s="45" t="s">
        <v>151</v>
      </c>
      <c r="D125" s="46" t="s">
        <v>46</v>
      </c>
      <c r="E125" s="47"/>
      <c r="F125" s="46" t="s">
        <v>46</v>
      </c>
      <c r="G125" s="49">
        <v>12</v>
      </c>
      <c r="H125" s="50">
        <v>19</v>
      </c>
      <c r="I125" s="50">
        <v>12</v>
      </c>
      <c r="J125" s="51">
        <v>30</v>
      </c>
      <c r="K125" s="51">
        <v>5</v>
      </c>
      <c r="L125" s="1010">
        <f t="shared" si="8"/>
        <v>25</v>
      </c>
      <c r="M125" s="1011">
        <v>435</v>
      </c>
      <c r="N125" s="1012">
        <f t="shared" si="5"/>
        <v>10875</v>
      </c>
      <c r="O125" s="842">
        <v>25</v>
      </c>
      <c r="P125" s="842" t="s">
        <v>907</v>
      </c>
      <c r="Q125" s="842"/>
      <c r="R125" s="842" t="s">
        <v>907</v>
      </c>
      <c r="S125" s="607"/>
      <c r="T125" s="1012"/>
    </row>
    <row r="126" spans="1:20" ht="24" customHeight="1">
      <c r="A126" s="44">
        <f t="shared" si="6"/>
        <v>119</v>
      </c>
      <c r="B126" s="45" t="s">
        <v>152</v>
      </c>
      <c r="C126" s="45" t="s">
        <v>153</v>
      </c>
      <c r="D126" s="46" t="s">
        <v>46</v>
      </c>
      <c r="E126" s="47"/>
      <c r="F126" s="46" t="s">
        <v>46</v>
      </c>
      <c r="G126" s="49">
        <v>50</v>
      </c>
      <c r="H126" s="50">
        <v>64</v>
      </c>
      <c r="I126" s="50">
        <v>12</v>
      </c>
      <c r="J126" s="51">
        <v>14</v>
      </c>
      <c r="K126" s="51">
        <v>4</v>
      </c>
      <c r="L126" s="1010">
        <f t="shared" si="8"/>
        <v>10</v>
      </c>
      <c r="M126" s="1011">
        <v>590</v>
      </c>
      <c r="N126" s="1012">
        <f t="shared" si="5"/>
        <v>5900</v>
      </c>
      <c r="O126" s="842">
        <v>10</v>
      </c>
      <c r="P126" s="842" t="s">
        <v>907</v>
      </c>
      <c r="Q126" s="842"/>
      <c r="R126" s="842" t="s">
        <v>907</v>
      </c>
      <c r="S126" s="607"/>
      <c r="T126" s="1012"/>
    </row>
    <row r="127" spans="1:20" s="1" customFormat="1" ht="24" customHeight="1">
      <c r="A127" s="44">
        <f t="shared" si="6"/>
        <v>120</v>
      </c>
      <c r="B127" s="47" t="s">
        <v>777</v>
      </c>
      <c r="C127" s="47" t="s">
        <v>778</v>
      </c>
      <c r="D127" s="44" t="s">
        <v>199</v>
      </c>
      <c r="E127" s="47"/>
      <c r="F127" s="44" t="s">
        <v>199</v>
      </c>
      <c r="G127" s="50" t="s">
        <v>774</v>
      </c>
      <c r="H127" s="50">
        <v>300</v>
      </c>
      <c r="I127" s="50">
        <v>12</v>
      </c>
      <c r="J127" s="51">
        <v>104</v>
      </c>
      <c r="K127" s="849">
        <v>4</v>
      </c>
      <c r="L127" s="1010">
        <f t="shared" si="8"/>
        <v>100</v>
      </c>
      <c r="M127" s="1013">
        <v>179.76</v>
      </c>
      <c r="N127" s="1012">
        <f t="shared" si="5"/>
        <v>17976</v>
      </c>
      <c r="O127" s="842">
        <v>50</v>
      </c>
      <c r="P127" s="842">
        <v>50</v>
      </c>
      <c r="Q127" s="842" t="s">
        <v>907</v>
      </c>
      <c r="R127" s="842" t="s">
        <v>907</v>
      </c>
      <c r="S127" s="607"/>
      <c r="T127" s="1012"/>
    </row>
    <row r="128" spans="1:20" s="1" customFormat="1" ht="24" customHeight="1">
      <c r="A128" s="44">
        <f t="shared" si="6"/>
        <v>121</v>
      </c>
      <c r="B128" s="45" t="s">
        <v>496</v>
      </c>
      <c r="C128" s="45" t="s">
        <v>497</v>
      </c>
      <c r="D128" s="46" t="s">
        <v>43</v>
      </c>
      <c r="E128" s="47"/>
      <c r="F128" s="46" t="s">
        <v>43</v>
      </c>
      <c r="G128" s="49">
        <v>2494</v>
      </c>
      <c r="H128" s="50">
        <v>6000</v>
      </c>
      <c r="I128" s="50">
        <v>7900</v>
      </c>
      <c r="J128" s="51">
        <v>9100</v>
      </c>
      <c r="K128" s="51">
        <v>3200</v>
      </c>
      <c r="L128" s="1010">
        <f t="shared" si="8"/>
        <v>5900</v>
      </c>
      <c r="M128" s="1011">
        <v>46</v>
      </c>
      <c r="N128" s="1012">
        <f t="shared" si="5"/>
        <v>271400</v>
      </c>
      <c r="O128" s="842">
        <v>2000</v>
      </c>
      <c r="P128" s="842">
        <v>2000</v>
      </c>
      <c r="Q128" s="842">
        <v>1900</v>
      </c>
      <c r="R128" s="842" t="s">
        <v>907</v>
      </c>
      <c r="S128" s="607"/>
      <c r="T128" s="1012"/>
    </row>
    <row r="129" spans="1:20" s="1" customFormat="1" ht="24" customHeight="1">
      <c r="A129" s="44">
        <f t="shared" si="6"/>
        <v>122</v>
      </c>
      <c r="B129" s="45" t="s">
        <v>494</v>
      </c>
      <c r="C129" s="45" t="s">
        <v>495</v>
      </c>
      <c r="D129" s="46" t="s">
        <v>43</v>
      </c>
      <c r="E129" s="47"/>
      <c r="F129" s="46" t="s">
        <v>43</v>
      </c>
      <c r="G129" s="49">
        <v>853</v>
      </c>
      <c r="H129" s="50">
        <v>1119</v>
      </c>
      <c r="I129" s="50">
        <v>876</v>
      </c>
      <c r="J129" s="51">
        <v>1030</v>
      </c>
      <c r="K129" s="51">
        <v>1030</v>
      </c>
      <c r="L129" s="1010">
        <f t="shared" si="8"/>
        <v>0</v>
      </c>
      <c r="M129" s="1011">
        <v>39</v>
      </c>
      <c r="N129" s="1012">
        <f t="shared" si="5"/>
        <v>0</v>
      </c>
      <c r="O129" s="842" t="s">
        <v>907</v>
      </c>
      <c r="P129" s="842" t="s">
        <v>907</v>
      </c>
      <c r="Q129" s="842" t="s">
        <v>907</v>
      </c>
      <c r="R129" s="842" t="s">
        <v>907</v>
      </c>
      <c r="S129" s="607"/>
      <c r="T129" s="1012"/>
    </row>
    <row r="130" spans="1:20" s="1" customFormat="1" ht="24" customHeight="1">
      <c r="A130" s="44">
        <f t="shared" si="6"/>
        <v>123</v>
      </c>
      <c r="B130" s="45" t="s">
        <v>212</v>
      </c>
      <c r="C130" s="45" t="s">
        <v>213</v>
      </c>
      <c r="D130" s="46" t="s">
        <v>214</v>
      </c>
      <c r="E130" s="47"/>
      <c r="F130" s="46" t="s">
        <v>214</v>
      </c>
      <c r="G130" s="49">
        <v>43</v>
      </c>
      <c r="H130" s="50">
        <v>50</v>
      </c>
      <c r="I130" s="50">
        <v>12</v>
      </c>
      <c r="J130" s="51">
        <v>60</v>
      </c>
      <c r="K130" s="51">
        <v>18</v>
      </c>
      <c r="L130" s="1010">
        <f t="shared" si="8"/>
        <v>42</v>
      </c>
      <c r="M130" s="1011">
        <v>642</v>
      </c>
      <c r="N130" s="1012">
        <f t="shared" si="5"/>
        <v>26964</v>
      </c>
      <c r="O130" s="842">
        <v>42</v>
      </c>
      <c r="P130" s="842" t="s">
        <v>907</v>
      </c>
      <c r="Q130" s="842" t="s">
        <v>907</v>
      </c>
      <c r="R130" s="842" t="s">
        <v>907</v>
      </c>
      <c r="S130" s="607"/>
      <c r="T130" s="1012"/>
    </row>
    <row r="131" spans="1:20" s="1" customFormat="1" ht="24" customHeight="1">
      <c r="A131" s="44">
        <f t="shared" si="6"/>
        <v>124</v>
      </c>
      <c r="B131" s="45" t="s">
        <v>81</v>
      </c>
      <c r="C131" s="45" t="s">
        <v>82</v>
      </c>
      <c r="D131" s="46" t="s">
        <v>83</v>
      </c>
      <c r="E131" s="47"/>
      <c r="F131" s="46" t="s">
        <v>83</v>
      </c>
      <c r="G131" s="49">
        <v>104601</v>
      </c>
      <c r="H131" s="50">
        <v>120581</v>
      </c>
      <c r="I131" s="50">
        <v>102000</v>
      </c>
      <c r="J131" s="51">
        <v>105000</v>
      </c>
      <c r="K131" s="51">
        <v>8700</v>
      </c>
      <c r="L131" s="1010">
        <f t="shared" si="8"/>
        <v>96300</v>
      </c>
      <c r="M131" s="1011">
        <v>0.65</v>
      </c>
      <c r="N131" s="1012">
        <f t="shared" si="5"/>
        <v>62595</v>
      </c>
      <c r="O131" s="842">
        <v>25000</v>
      </c>
      <c r="P131" s="842">
        <v>25000</v>
      </c>
      <c r="Q131" s="842">
        <v>25000</v>
      </c>
      <c r="R131" s="842">
        <v>21300</v>
      </c>
      <c r="S131" s="607"/>
      <c r="T131" s="1012"/>
    </row>
    <row r="132" spans="1:20" s="1" customFormat="1" ht="24" customHeight="1">
      <c r="A132" s="44">
        <f t="shared" si="6"/>
        <v>125</v>
      </c>
      <c r="B132" s="45" t="s">
        <v>508</v>
      </c>
      <c r="C132" s="45" t="s">
        <v>509</v>
      </c>
      <c r="D132" s="46" t="s">
        <v>188</v>
      </c>
      <c r="E132" s="47"/>
      <c r="F132" s="46" t="s">
        <v>188</v>
      </c>
      <c r="G132" s="49">
        <v>2750</v>
      </c>
      <c r="H132" s="50">
        <v>3200</v>
      </c>
      <c r="I132" s="50">
        <v>6456</v>
      </c>
      <c r="J132" s="51">
        <v>7500</v>
      </c>
      <c r="K132" s="51">
        <v>600</v>
      </c>
      <c r="L132" s="1010">
        <f t="shared" si="8"/>
        <v>6900</v>
      </c>
      <c r="M132" s="1011">
        <v>50</v>
      </c>
      <c r="N132" s="1012">
        <f t="shared" si="5"/>
        <v>345000</v>
      </c>
      <c r="O132" s="842">
        <v>2300</v>
      </c>
      <c r="P132" s="842">
        <v>2300</v>
      </c>
      <c r="Q132" s="842">
        <v>2300</v>
      </c>
      <c r="R132" s="842" t="s">
        <v>907</v>
      </c>
      <c r="S132" s="607"/>
      <c r="T132" s="1012"/>
    </row>
    <row r="133" spans="1:20" s="1" customFormat="1" ht="24" customHeight="1">
      <c r="A133" s="44">
        <f t="shared" si="6"/>
        <v>126</v>
      </c>
      <c r="B133" s="45" t="s">
        <v>506</v>
      </c>
      <c r="C133" s="45" t="s">
        <v>507</v>
      </c>
      <c r="D133" s="46" t="s">
        <v>188</v>
      </c>
      <c r="E133" s="47"/>
      <c r="F133" s="46" t="s">
        <v>188</v>
      </c>
      <c r="G133" s="49">
        <v>150</v>
      </c>
      <c r="H133" s="50">
        <v>2058</v>
      </c>
      <c r="I133" s="50">
        <v>1200</v>
      </c>
      <c r="J133" s="51">
        <v>1400</v>
      </c>
      <c r="K133" s="51">
        <v>100</v>
      </c>
      <c r="L133" s="1010">
        <f t="shared" si="8"/>
        <v>1300</v>
      </c>
      <c r="M133" s="1011">
        <v>48</v>
      </c>
      <c r="N133" s="1012">
        <f t="shared" si="5"/>
        <v>62400</v>
      </c>
      <c r="O133" s="842">
        <v>500</v>
      </c>
      <c r="P133" s="842">
        <v>500</v>
      </c>
      <c r="Q133" s="842">
        <v>300</v>
      </c>
      <c r="R133" s="842" t="s">
        <v>907</v>
      </c>
      <c r="S133" s="607"/>
      <c r="T133" s="1012"/>
    </row>
    <row r="134" spans="1:20" s="1" customFormat="1" ht="24" customHeight="1">
      <c r="A134" s="44">
        <f t="shared" si="6"/>
        <v>127</v>
      </c>
      <c r="B134" s="45" t="s">
        <v>88</v>
      </c>
      <c r="C134" s="45" t="s">
        <v>89</v>
      </c>
      <c r="D134" s="46" t="s">
        <v>46</v>
      </c>
      <c r="E134" s="47"/>
      <c r="F134" s="46" t="s">
        <v>46</v>
      </c>
      <c r="G134" s="49">
        <v>1426</v>
      </c>
      <c r="H134" s="50">
        <v>1592</v>
      </c>
      <c r="I134" s="50">
        <v>1370</v>
      </c>
      <c r="J134" s="51">
        <v>1600</v>
      </c>
      <c r="K134" s="51">
        <v>0</v>
      </c>
      <c r="L134" s="1010">
        <f t="shared" si="8"/>
        <v>1600</v>
      </c>
      <c r="M134" s="1011">
        <v>13</v>
      </c>
      <c r="N134" s="1012">
        <f t="shared" si="5"/>
        <v>20800</v>
      </c>
      <c r="O134" s="842">
        <v>600</v>
      </c>
      <c r="P134" s="842">
        <v>500</v>
      </c>
      <c r="Q134" s="842">
        <v>500</v>
      </c>
      <c r="R134" s="842" t="s">
        <v>907</v>
      </c>
      <c r="S134" s="607"/>
      <c r="T134" s="1012"/>
    </row>
    <row r="135" spans="1:20" s="1" customFormat="1" ht="24" customHeight="1">
      <c r="A135" s="44">
        <f t="shared" si="6"/>
        <v>128</v>
      </c>
      <c r="B135" s="45" t="s">
        <v>94</v>
      </c>
      <c r="C135" s="45" t="s">
        <v>95</v>
      </c>
      <c r="D135" s="46" t="s">
        <v>46</v>
      </c>
      <c r="E135" s="47"/>
      <c r="F135" s="46" t="s">
        <v>46</v>
      </c>
      <c r="G135" s="49">
        <v>2587</v>
      </c>
      <c r="H135" s="50">
        <v>3036</v>
      </c>
      <c r="I135" s="50">
        <v>2160</v>
      </c>
      <c r="J135" s="51">
        <v>3180</v>
      </c>
      <c r="K135" s="51">
        <v>300</v>
      </c>
      <c r="L135" s="1010">
        <f t="shared" si="8"/>
        <v>2880</v>
      </c>
      <c r="M135" s="1011">
        <v>17</v>
      </c>
      <c r="N135" s="1012">
        <f t="shared" si="5"/>
        <v>48960</v>
      </c>
      <c r="O135" s="842">
        <v>1000</v>
      </c>
      <c r="P135" s="842">
        <v>1000</v>
      </c>
      <c r="Q135" s="842">
        <v>880</v>
      </c>
      <c r="R135" s="842" t="s">
        <v>907</v>
      </c>
      <c r="S135" s="607"/>
      <c r="T135" s="1012"/>
    </row>
    <row r="136" spans="1:20" s="1" customFormat="1" ht="24" customHeight="1">
      <c r="A136" s="44">
        <f t="shared" si="6"/>
        <v>129</v>
      </c>
      <c r="B136" s="45" t="s">
        <v>96</v>
      </c>
      <c r="C136" s="45" t="s">
        <v>97</v>
      </c>
      <c r="D136" s="46" t="s">
        <v>46</v>
      </c>
      <c r="E136" s="47"/>
      <c r="F136" s="46" t="s">
        <v>46</v>
      </c>
      <c r="G136" s="49">
        <v>2817</v>
      </c>
      <c r="H136" s="50">
        <v>3056</v>
      </c>
      <c r="I136" s="50">
        <v>2300</v>
      </c>
      <c r="J136" s="51">
        <v>3084</v>
      </c>
      <c r="K136" s="51">
        <v>204</v>
      </c>
      <c r="L136" s="1010">
        <f t="shared" si="8"/>
        <v>2880</v>
      </c>
      <c r="M136" s="1011">
        <v>29.96</v>
      </c>
      <c r="N136" s="1012">
        <f t="shared" si="5"/>
        <v>86284.800000000003</v>
      </c>
      <c r="O136" s="842">
        <v>1000</v>
      </c>
      <c r="P136" s="842">
        <v>1000</v>
      </c>
      <c r="Q136" s="842">
        <v>880</v>
      </c>
      <c r="R136" s="842" t="s">
        <v>907</v>
      </c>
      <c r="S136" s="607"/>
      <c r="T136" s="1012"/>
    </row>
    <row r="137" spans="1:20" s="1" customFormat="1" ht="24" customHeight="1">
      <c r="A137" s="44">
        <f t="shared" si="6"/>
        <v>130</v>
      </c>
      <c r="B137" s="45" t="s">
        <v>705</v>
      </c>
      <c r="C137" s="45" t="s">
        <v>706</v>
      </c>
      <c r="D137" s="46" t="s">
        <v>83</v>
      </c>
      <c r="E137" s="47"/>
      <c r="F137" s="46" t="s">
        <v>83</v>
      </c>
      <c r="G137" s="49">
        <v>149</v>
      </c>
      <c r="H137" s="50">
        <v>280</v>
      </c>
      <c r="I137" s="50">
        <v>48</v>
      </c>
      <c r="J137" s="51">
        <v>67</v>
      </c>
      <c r="K137" s="51">
        <v>177</v>
      </c>
      <c r="L137" s="1010">
        <v>0</v>
      </c>
      <c r="M137" s="1011">
        <v>20</v>
      </c>
      <c r="N137" s="1012">
        <f t="shared" si="5"/>
        <v>0</v>
      </c>
      <c r="O137" s="842" t="s">
        <v>907</v>
      </c>
      <c r="P137" s="842"/>
      <c r="Q137" s="842"/>
      <c r="R137" s="842"/>
      <c r="S137" s="607"/>
      <c r="T137" s="1012"/>
    </row>
    <row r="138" spans="1:20" s="1" customFormat="1" ht="24" customHeight="1">
      <c r="A138" s="44">
        <f t="shared" si="6"/>
        <v>131</v>
      </c>
      <c r="B138" s="45" t="s">
        <v>703</v>
      </c>
      <c r="C138" s="45" t="s">
        <v>704</v>
      </c>
      <c r="D138" s="46" t="s">
        <v>214</v>
      </c>
      <c r="E138" s="47"/>
      <c r="F138" s="46" t="s">
        <v>214</v>
      </c>
      <c r="G138" s="49">
        <v>109</v>
      </c>
      <c r="H138" s="50">
        <v>129</v>
      </c>
      <c r="I138" s="50">
        <v>192</v>
      </c>
      <c r="J138" s="51">
        <v>216</v>
      </c>
      <c r="K138" s="51">
        <v>27</v>
      </c>
      <c r="L138" s="1010">
        <f t="shared" ref="L138:L156" si="9">J138-K138</f>
        <v>189</v>
      </c>
      <c r="M138" s="1011">
        <v>535</v>
      </c>
      <c r="N138" s="1012">
        <f t="shared" si="5"/>
        <v>101115</v>
      </c>
      <c r="O138" s="842">
        <v>100</v>
      </c>
      <c r="P138" s="842">
        <v>89</v>
      </c>
      <c r="Q138" s="842" t="s">
        <v>4560</v>
      </c>
      <c r="R138" s="842" t="s">
        <v>907</v>
      </c>
      <c r="S138" s="607"/>
      <c r="T138" s="1012"/>
    </row>
    <row r="139" spans="1:20" s="1" customFormat="1" ht="24" customHeight="1">
      <c r="A139" s="44">
        <f t="shared" si="6"/>
        <v>132</v>
      </c>
      <c r="B139" s="45" t="s">
        <v>320</v>
      </c>
      <c r="C139" s="45" t="s">
        <v>321</v>
      </c>
      <c r="D139" s="46" t="s">
        <v>34</v>
      </c>
      <c r="E139" s="47"/>
      <c r="F139" s="46" t="s">
        <v>34</v>
      </c>
      <c r="G139" s="49">
        <v>85</v>
      </c>
      <c r="H139" s="50">
        <v>102</v>
      </c>
      <c r="I139" s="50">
        <v>134</v>
      </c>
      <c r="J139" s="51">
        <v>140</v>
      </c>
      <c r="K139" s="51">
        <v>10</v>
      </c>
      <c r="L139" s="1010">
        <f t="shared" si="9"/>
        <v>130</v>
      </c>
      <c r="M139" s="1011">
        <v>1284</v>
      </c>
      <c r="N139" s="1012">
        <f t="shared" si="5"/>
        <v>166920</v>
      </c>
      <c r="O139" s="842">
        <v>65</v>
      </c>
      <c r="P139" s="842">
        <v>65</v>
      </c>
      <c r="Q139" s="842" t="s">
        <v>907</v>
      </c>
      <c r="R139" s="842" t="s">
        <v>907</v>
      </c>
      <c r="S139" s="607"/>
      <c r="T139" s="1012"/>
    </row>
    <row r="140" spans="1:20" s="1" customFormat="1" ht="24" customHeight="1">
      <c r="A140" s="44">
        <f t="shared" si="6"/>
        <v>133</v>
      </c>
      <c r="B140" s="45" t="s">
        <v>314</v>
      </c>
      <c r="C140" s="45" t="s">
        <v>315</v>
      </c>
      <c r="D140" s="46" t="s">
        <v>34</v>
      </c>
      <c r="E140" s="47"/>
      <c r="F140" s="46" t="s">
        <v>34</v>
      </c>
      <c r="G140" s="49">
        <v>308</v>
      </c>
      <c r="H140" s="50">
        <v>354</v>
      </c>
      <c r="I140" s="50">
        <v>254</v>
      </c>
      <c r="J140" s="51">
        <v>248</v>
      </c>
      <c r="K140" s="51">
        <v>24</v>
      </c>
      <c r="L140" s="1010">
        <f t="shared" si="9"/>
        <v>224</v>
      </c>
      <c r="M140" s="1011">
        <v>1284</v>
      </c>
      <c r="N140" s="1012">
        <f t="shared" si="5"/>
        <v>287616</v>
      </c>
      <c r="O140" s="842">
        <v>124</v>
      </c>
      <c r="P140" s="842">
        <v>100</v>
      </c>
      <c r="Q140" s="842" t="s">
        <v>907</v>
      </c>
      <c r="R140" s="842" t="s">
        <v>907</v>
      </c>
      <c r="S140" s="607"/>
      <c r="T140" s="1012"/>
    </row>
    <row r="141" spans="1:20" s="1" customFormat="1" ht="24" customHeight="1">
      <c r="A141" s="44">
        <f t="shared" si="6"/>
        <v>134</v>
      </c>
      <c r="B141" s="45" t="s">
        <v>316</v>
      </c>
      <c r="C141" s="45" t="s">
        <v>317</v>
      </c>
      <c r="D141" s="46" t="s">
        <v>34</v>
      </c>
      <c r="E141" s="47"/>
      <c r="F141" s="46" t="s">
        <v>34</v>
      </c>
      <c r="G141" s="49">
        <v>26</v>
      </c>
      <c r="H141" s="50">
        <v>200</v>
      </c>
      <c r="I141" s="50">
        <v>198</v>
      </c>
      <c r="J141" s="51">
        <v>170</v>
      </c>
      <c r="K141" s="51">
        <v>30</v>
      </c>
      <c r="L141" s="1010">
        <f t="shared" si="9"/>
        <v>140</v>
      </c>
      <c r="M141" s="1011">
        <v>1284</v>
      </c>
      <c r="N141" s="1012">
        <f t="shared" ref="N141:N204" si="10">L141*M141</f>
        <v>179760</v>
      </c>
      <c r="O141" s="842">
        <v>70</v>
      </c>
      <c r="P141" s="842">
        <v>70</v>
      </c>
      <c r="Q141" s="842" t="s">
        <v>907</v>
      </c>
      <c r="R141" s="842" t="s">
        <v>907</v>
      </c>
      <c r="S141" s="607"/>
      <c r="T141" s="1012"/>
    </row>
    <row r="142" spans="1:20" s="1" customFormat="1" ht="24" customHeight="1">
      <c r="A142" s="44">
        <f t="shared" si="6"/>
        <v>135</v>
      </c>
      <c r="B142" s="45" t="s">
        <v>318</v>
      </c>
      <c r="C142" s="45" t="s">
        <v>319</v>
      </c>
      <c r="D142" s="46" t="s">
        <v>34</v>
      </c>
      <c r="E142" s="47"/>
      <c r="F142" s="46" t="s">
        <v>34</v>
      </c>
      <c r="G142" s="49">
        <v>35</v>
      </c>
      <c r="H142" s="50">
        <v>200</v>
      </c>
      <c r="I142" s="50">
        <v>178</v>
      </c>
      <c r="J142" s="51">
        <v>187</v>
      </c>
      <c r="K142" s="51">
        <v>8</v>
      </c>
      <c r="L142" s="1010">
        <f t="shared" si="9"/>
        <v>179</v>
      </c>
      <c r="M142" s="1011">
        <v>1284</v>
      </c>
      <c r="N142" s="1012">
        <f t="shared" si="10"/>
        <v>229836</v>
      </c>
      <c r="O142" s="842">
        <v>100</v>
      </c>
      <c r="P142" s="842">
        <v>79</v>
      </c>
      <c r="Q142" s="842" t="s">
        <v>907</v>
      </c>
      <c r="R142" s="842" t="s">
        <v>907</v>
      </c>
      <c r="S142" s="607"/>
      <c r="T142" s="1012"/>
    </row>
    <row r="143" spans="1:20" s="1" customFormat="1" ht="24" customHeight="1">
      <c r="A143" s="44">
        <f t="shared" si="6"/>
        <v>136</v>
      </c>
      <c r="B143" s="45" t="s">
        <v>322</v>
      </c>
      <c r="C143" s="45" t="s">
        <v>323</v>
      </c>
      <c r="D143" s="46" t="s">
        <v>34</v>
      </c>
      <c r="E143" s="47"/>
      <c r="F143" s="46" t="s">
        <v>34</v>
      </c>
      <c r="G143" s="49" t="s">
        <v>324</v>
      </c>
      <c r="H143" s="50">
        <v>24</v>
      </c>
      <c r="I143" s="50">
        <v>0</v>
      </c>
      <c r="J143" s="51">
        <v>0</v>
      </c>
      <c r="K143" s="51">
        <v>0</v>
      </c>
      <c r="L143" s="1010">
        <f t="shared" si="9"/>
        <v>0</v>
      </c>
      <c r="M143" s="1011">
        <v>0</v>
      </c>
      <c r="N143" s="1012">
        <f t="shared" si="10"/>
        <v>0</v>
      </c>
      <c r="O143" s="842" t="s">
        <v>907</v>
      </c>
      <c r="P143" s="842"/>
      <c r="Q143" s="842" t="s">
        <v>907</v>
      </c>
      <c r="R143" s="842" t="s">
        <v>907</v>
      </c>
      <c r="S143" s="607"/>
      <c r="T143" s="1012"/>
    </row>
    <row r="144" spans="1:20" s="1" customFormat="1" ht="24" customHeight="1">
      <c r="A144" s="44">
        <f t="shared" si="6"/>
        <v>137</v>
      </c>
      <c r="B144" s="45" t="s">
        <v>177</v>
      </c>
      <c r="C144" s="45" t="s">
        <v>178</v>
      </c>
      <c r="D144" s="46" t="s">
        <v>34</v>
      </c>
      <c r="E144" s="47"/>
      <c r="F144" s="46" t="s">
        <v>34</v>
      </c>
      <c r="G144" s="49">
        <v>14</v>
      </c>
      <c r="H144" s="50">
        <v>35</v>
      </c>
      <c r="I144" s="50">
        <v>40</v>
      </c>
      <c r="J144" s="51">
        <v>67</v>
      </c>
      <c r="K144" s="51">
        <v>27</v>
      </c>
      <c r="L144" s="1010">
        <f t="shared" si="9"/>
        <v>40</v>
      </c>
      <c r="M144" s="1011">
        <v>1198</v>
      </c>
      <c r="N144" s="1012">
        <f t="shared" si="10"/>
        <v>47920</v>
      </c>
      <c r="O144" s="842">
        <v>40</v>
      </c>
      <c r="P144" s="842" t="s">
        <v>907</v>
      </c>
      <c r="Q144" s="842" t="s">
        <v>907</v>
      </c>
      <c r="R144" s="842" t="s">
        <v>907</v>
      </c>
      <c r="S144" s="607"/>
      <c r="T144" s="1012"/>
    </row>
    <row r="145" spans="1:20" s="1" customFormat="1" ht="24" customHeight="1">
      <c r="A145" s="44">
        <f t="shared" si="6"/>
        <v>138</v>
      </c>
      <c r="B145" s="45" t="s">
        <v>179</v>
      </c>
      <c r="C145" s="45" t="s">
        <v>180</v>
      </c>
      <c r="D145" s="46" t="s">
        <v>34</v>
      </c>
      <c r="E145" s="47"/>
      <c r="F145" s="46" t="s">
        <v>34</v>
      </c>
      <c r="G145" s="49">
        <v>26</v>
      </c>
      <c r="H145" s="50">
        <v>62</v>
      </c>
      <c r="I145" s="50">
        <v>70</v>
      </c>
      <c r="J145" s="51">
        <v>80</v>
      </c>
      <c r="K145" s="51">
        <v>0</v>
      </c>
      <c r="L145" s="1010">
        <f t="shared" si="9"/>
        <v>80</v>
      </c>
      <c r="M145" s="1011">
        <v>1198.4000000000001</v>
      </c>
      <c r="N145" s="1012">
        <f t="shared" si="10"/>
        <v>95872</v>
      </c>
      <c r="O145" s="842">
        <v>80</v>
      </c>
      <c r="P145" s="842" t="s">
        <v>907</v>
      </c>
      <c r="Q145" s="842" t="s">
        <v>907</v>
      </c>
      <c r="R145" s="842" t="s">
        <v>907</v>
      </c>
      <c r="S145" s="607"/>
      <c r="T145" s="1012"/>
    </row>
    <row r="146" spans="1:20" s="1" customFormat="1" ht="24" customHeight="1">
      <c r="A146" s="44">
        <f t="shared" ref="A146:A209" si="11">A145+1</f>
        <v>139</v>
      </c>
      <c r="B146" s="45" t="s">
        <v>175</v>
      </c>
      <c r="C146" s="45" t="s">
        <v>176</v>
      </c>
      <c r="D146" s="46" t="s">
        <v>34</v>
      </c>
      <c r="E146" s="47"/>
      <c r="F146" s="46" t="s">
        <v>34</v>
      </c>
      <c r="G146" s="49">
        <v>10</v>
      </c>
      <c r="H146" s="50">
        <v>22</v>
      </c>
      <c r="I146" s="50">
        <v>50</v>
      </c>
      <c r="J146" s="51">
        <v>90</v>
      </c>
      <c r="K146" s="51">
        <v>50</v>
      </c>
      <c r="L146" s="1010">
        <f t="shared" si="9"/>
        <v>40</v>
      </c>
      <c r="M146" s="1011">
        <v>1765.5</v>
      </c>
      <c r="N146" s="1012">
        <f t="shared" si="10"/>
        <v>70620</v>
      </c>
      <c r="O146" s="842">
        <v>40</v>
      </c>
      <c r="P146" s="842" t="s">
        <v>907</v>
      </c>
      <c r="Q146" s="842" t="s">
        <v>907</v>
      </c>
      <c r="R146" s="842" t="s">
        <v>907</v>
      </c>
      <c r="S146" s="607"/>
      <c r="T146" s="1012"/>
    </row>
    <row r="147" spans="1:20" s="1" customFormat="1" ht="24" customHeight="1">
      <c r="A147" s="44">
        <f t="shared" si="11"/>
        <v>140</v>
      </c>
      <c r="B147" s="45" t="s">
        <v>173</v>
      </c>
      <c r="C147" s="45" t="s">
        <v>174</v>
      </c>
      <c r="D147" s="46" t="s">
        <v>34</v>
      </c>
      <c r="E147" s="47"/>
      <c r="F147" s="46" t="s">
        <v>34</v>
      </c>
      <c r="G147" s="49">
        <v>10</v>
      </c>
      <c r="H147" s="50">
        <v>100</v>
      </c>
      <c r="I147" s="50">
        <v>65</v>
      </c>
      <c r="J147" s="51">
        <v>99</v>
      </c>
      <c r="K147" s="51">
        <v>59</v>
      </c>
      <c r="L147" s="1010">
        <f t="shared" si="9"/>
        <v>40</v>
      </c>
      <c r="M147" s="1011">
        <v>1675</v>
      </c>
      <c r="N147" s="1012">
        <f t="shared" si="10"/>
        <v>67000</v>
      </c>
      <c r="O147" s="842">
        <v>40</v>
      </c>
      <c r="P147" s="842" t="s">
        <v>907</v>
      </c>
      <c r="Q147" s="842" t="s">
        <v>907</v>
      </c>
      <c r="R147" s="842" t="s">
        <v>907</v>
      </c>
      <c r="S147" s="607"/>
      <c r="T147" s="1012"/>
    </row>
    <row r="148" spans="1:20" s="1" customFormat="1" ht="24" customHeight="1">
      <c r="A148" s="44">
        <f t="shared" si="11"/>
        <v>141</v>
      </c>
      <c r="B148" s="45" t="s">
        <v>265</v>
      </c>
      <c r="C148" s="45" t="s">
        <v>266</v>
      </c>
      <c r="D148" s="46" t="s">
        <v>34</v>
      </c>
      <c r="E148" s="47"/>
      <c r="F148" s="46" t="s">
        <v>34</v>
      </c>
      <c r="G148" s="49">
        <v>217</v>
      </c>
      <c r="H148" s="50">
        <v>245</v>
      </c>
      <c r="I148" s="50">
        <v>280</v>
      </c>
      <c r="J148" s="51">
        <v>400</v>
      </c>
      <c r="K148" s="51">
        <v>0</v>
      </c>
      <c r="L148" s="1010">
        <f t="shared" si="9"/>
        <v>400</v>
      </c>
      <c r="M148" s="1011">
        <v>1872.5</v>
      </c>
      <c r="N148" s="1012">
        <f t="shared" si="10"/>
        <v>749000</v>
      </c>
      <c r="O148" s="842">
        <v>200</v>
      </c>
      <c r="P148" s="842">
        <v>200</v>
      </c>
      <c r="Q148" s="842" t="s">
        <v>907</v>
      </c>
      <c r="R148" s="842" t="s">
        <v>907</v>
      </c>
      <c r="S148" s="607"/>
      <c r="T148" s="1012"/>
    </row>
    <row r="149" spans="1:20" s="1" customFormat="1" ht="24" customHeight="1">
      <c r="A149" s="44">
        <f t="shared" si="11"/>
        <v>142</v>
      </c>
      <c r="B149" s="45" t="s">
        <v>255</v>
      </c>
      <c r="C149" s="45" t="s">
        <v>256</v>
      </c>
      <c r="D149" s="46" t="s">
        <v>43</v>
      </c>
      <c r="E149" s="47"/>
      <c r="F149" s="46" t="s">
        <v>43</v>
      </c>
      <c r="G149" s="49">
        <v>1035</v>
      </c>
      <c r="H149" s="50">
        <v>1200</v>
      </c>
      <c r="I149" s="50">
        <v>768</v>
      </c>
      <c r="J149" s="51">
        <v>880</v>
      </c>
      <c r="K149" s="51">
        <v>260</v>
      </c>
      <c r="L149" s="1010">
        <f t="shared" si="9"/>
        <v>620</v>
      </c>
      <c r="M149" s="1011">
        <v>100</v>
      </c>
      <c r="N149" s="1012">
        <f t="shared" si="10"/>
        <v>62000</v>
      </c>
      <c r="O149" s="842">
        <v>310</v>
      </c>
      <c r="P149" s="842">
        <v>310</v>
      </c>
      <c r="Q149" s="842" t="s">
        <v>907</v>
      </c>
      <c r="R149" s="842" t="s">
        <v>907</v>
      </c>
      <c r="S149" s="607"/>
      <c r="T149" s="1012"/>
    </row>
    <row r="150" spans="1:20" s="1" customFormat="1" ht="24" customHeight="1">
      <c r="A150" s="44">
        <f t="shared" si="11"/>
        <v>143</v>
      </c>
      <c r="B150" s="45" t="s">
        <v>257</v>
      </c>
      <c r="C150" s="45" t="s">
        <v>258</v>
      </c>
      <c r="D150" s="46" t="s">
        <v>43</v>
      </c>
      <c r="E150" s="47"/>
      <c r="F150" s="46" t="s">
        <v>43</v>
      </c>
      <c r="G150" s="49">
        <v>938</v>
      </c>
      <c r="H150" s="50">
        <v>1065</v>
      </c>
      <c r="I150" s="50">
        <v>984</v>
      </c>
      <c r="J150" s="51">
        <v>1420</v>
      </c>
      <c r="K150" s="51">
        <v>220</v>
      </c>
      <c r="L150" s="1010">
        <f t="shared" si="9"/>
        <v>1200</v>
      </c>
      <c r="M150" s="1011">
        <v>100</v>
      </c>
      <c r="N150" s="1012">
        <f t="shared" si="10"/>
        <v>120000</v>
      </c>
      <c r="O150" s="842">
        <v>400</v>
      </c>
      <c r="P150" s="842">
        <v>400</v>
      </c>
      <c r="Q150" s="842">
        <v>400</v>
      </c>
      <c r="R150" s="842" t="s">
        <v>907</v>
      </c>
      <c r="S150" s="607"/>
      <c r="T150" s="1012"/>
    </row>
    <row r="151" spans="1:20" s="1" customFormat="1" ht="24" customHeight="1">
      <c r="A151" s="44">
        <f t="shared" si="11"/>
        <v>144</v>
      </c>
      <c r="B151" s="45" t="s">
        <v>259</v>
      </c>
      <c r="C151" s="45" t="s">
        <v>260</v>
      </c>
      <c r="D151" s="46" t="s">
        <v>43</v>
      </c>
      <c r="E151" s="47"/>
      <c r="F151" s="46" t="s">
        <v>43</v>
      </c>
      <c r="G151" s="49">
        <v>1316</v>
      </c>
      <c r="H151" s="50">
        <v>1507</v>
      </c>
      <c r="I151" s="50">
        <v>1128</v>
      </c>
      <c r="J151" s="51">
        <v>1300</v>
      </c>
      <c r="K151" s="51">
        <v>92</v>
      </c>
      <c r="L151" s="1010">
        <f t="shared" si="9"/>
        <v>1208</v>
      </c>
      <c r="M151" s="1011">
        <v>110</v>
      </c>
      <c r="N151" s="1012">
        <f t="shared" si="10"/>
        <v>132880</v>
      </c>
      <c r="O151" s="842">
        <v>408</v>
      </c>
      <c r="P151" s="842">
        <v>400</v>
      </c>
      <c r="Q151" s="842">
        <v>400</v>
      </c>
      <c r="R151" s="842" t="s">
        <v>907</v>
      </c>
      <c r="S151" s="607"/>
      <c r="T151" s="1012"/>
    </row>
    <row r="152" spans="1:20" s="1" customFormat="1" ht="24" customHeight="1">
      <c r="A152" s="44">
        <f t="shared" si="11"/>
        <v>145</v>
      </c>
      <c r="B152" s="45" t="s">
        <v>542</v>
      </c>
      <c r="C152" s="45" t="s">
        <v>543</v>
      </c>
      <c r="D152" s="46" t="s">
        <v>188</v>
      </c>
      <c r="E152" s="47"/>
      <c r="F152" s="46" t="s">
        <v>188</v>
      </c>
      <c r="G152" s="49">
        <v>35</v>
      </c>
      <c r="H152" s="50">
        <v>215</v>
      </c>
      <c r="I152" s="50">
        <v>135</v>
      </c>
      <c r="J152" s="51">
        <v>150</v>
      </c>
      <c r="K152" s="51">
        <v>48</v>
      </c>
      <c r="L152" s="1010">
        <f t="shared" si="9"/>
        <v>102</v>
      </c>
      <c r="M152" s="1011">
        <v>17</v>
      </c>
      <c r="N152" s="1012">
        <f t="shared" si="10"/>
        <v>1734</v>
      </c>
      <c r="O152" s="842">
        <v>52</v>
      </c>
      <c r="P152" s="842">
        <v>50</v>
      </c>
      <c r="Q152" s="842" t="s">
        <v>907</v>
      </c>
      <c r="R152" s="842" t="s">
        <v>907</v>
      </c>
      <c r="S152" s="607"/>
      <c r="T152" s="1012"/>
    </row>
    <row r="153" spans="1:20" s="1" customFormat="1" ht="24" customHeight="1">
      <c r="A153" s="44">
        <f t="shared" si="11"/>
        <v>146</v>
      </c>
      <c r="B153" s="47" t="s">
        <v>775</v>
      </c>
      <c r="C153" s="47" t="s">
        <v>776</v>
      </c>
      <c r="D153" s="44" t="s">
        <v>214</v>
      </c>
      <c r="E153" s="47"/>
      <c r="F153" s="44" t="s">
        <v>214</v>
      </c>
      <c r="G153" s="50" t="s">
        <v>774</v>
      </c>
      <c r="H153" s="50">
        <v>500</v>
      </c>
      <c r="I153" s="50">
        <v>255</v>
      </c>
      <c r="J153" s="51">
        <v>360</v>
      </c>
      <c r="K153" s="849">
        <v>100</v>
      </c>
      <c r="L153" s="1010">
        <f t="shared" si="9"/>
        <v>260</v>
      </c>
      <c r="M153" s="1013">
        <v>99.51</v>
      </c>
      <c r="N153" s="1012">
        <f t="shared" si="10"/>
        <v>25872.600000000002</v>
      </c>
      <c r="O153" s="842">
        <v>130</v>
      </c>
      <c r="P153" s="842">
        <v>130</v>
      </c>
      <c r="Q153" s="842" t="s">
        <v>907</v>
      </c>
      <c r="R153" s="842" t="s">
        <v>907</v>
      </c>
      <c r="S153" s="607"/>
      <c r="T153" s="1012"/>
    </row>
    <row r="154" spans="1:20" s="1" customFormat="1" ht="24" customHeight="1">
      <c r="A154" s="44">
        <f t="shared" si="11"/>
        <v>147</v>
      </c>
      <c r="B154" s="47" t="s">
        <v>771</v>
      </c>
      <c r="C154" s="47" t="s">
        <v>772</v>
      </c>
      <c r="D154" s="44" t="s">
        <v>214</v>
      </c>
      <c r="E154" s="47"/>
      <c r="F154" s="44" t="s">
        <v>214</v>
      </c>
      <c r="G154" s="50" t="s">
        <v>774</v>
      </c>
      <c r="H154" s="50">
        <v>300</v>
      </c>
      <c r="I154" s="50">
        <v>132</v>
      </c>
      <c r="J154" s="51">
        <v>146</v>
      </c>
      <c r="K154" s="849">
        <v>50</v>
      </c>
      <c r="L154" s="1010">
        <f t="shared" si="9"/>
        <v>96</v>
      </c>
      <c r="M154" s="1013">
        <v>124.12</v>
      </c>
      <c r="N154" s="1012">
        <f t="shared" si="10"/>
        <v>11915.52</v>
      </c>
      <c r="O154" s="842">
        <v>48</v>
      </c>
      <c r="P154" s="842">
        <v>48</v>
      </c>
      <c r="Q154" s="842" t="s">
        <v>907</v>
      </c>
      <c r="R154" s="842" t="s">
        <v>907</v>
      </c>
      <c r="S154" s="607"/>
      <c r="T154" s="1012"/>
    </row>
    <row r="155" spans="1:20" s="1" customFormat="1" ht="24" customHeight="1">
      <c r="A155" s="44">
        <f t="shared" si="11"/>
        <v>148</v>
      </c>
      <c r="B155" s="45" t="s">
        <v>721</v>
      </c>
      <c r="C155" s="45" t="s">
        <v>722</v>
      </c>
      <c r="D155" s="46" t="s">
        <v>188</v>
      </c>
      <c r="E155" s="47"/>
      <c r="F155" s="46" t="s">
        <v>188</v>
      </c>
      <c r="G155" s="49">
        <v>336</v>
      </c>
      <c r="H155" s="50">
        <v>434</v>
      </c>
      <c r="I155" s="50">
        <v>285</v>
      </c>
      <c r="J155" s="51">
        <v>466</v>
      </c>
      <c r="K155" s="51">
        <v>66</v>
      </c>
      <c r="L155" s="1010">
        <f t="shared" si="9"/>
        <v>400</v>
      </c>
      <c r="M155" s="1011">
        <v>100</v>
      </c>
      <c r="N155" s="1012">
        <f t="shared" si="10"/>
        <v>40000</v>
      </c>
      <c r="O155" s="842">
        <v>200</v>
      </c>
      <c r="P155" s="842">
        <v>200</v>
      </c>
      <c r="Q155" s="842" t="s">
        <v>907</v>
      </c>
      <c r="R155" s="842" t="s">
        <v>907</v>
      </c>
      <c r="S155" s="607"/>
      <c r="T155" s="1012"/>
    </row>
    <row r="156" spans="1:20" s="1" customFormat="1" ht="24" customHeight="1">
      <c r="A156" s="44">
        <f t="shared" si="11"/>
        <v>149</v>
      </c>
      <c r="B156" s="45" t="s">
        <v>154</v>
      </c>
      <c r="C156" s="45" t="s">
        <v>155</v>
      </c>
      <c r="D156" s="46" t="s">
        <v>156</v>
      </c>
      <c r="E156" s="47"/>
      <c r="F156" s="46" t="s">
        <v>156</v>
      </c>
      <c r="G156" s="49">
        <v>223</v>
      </c>
      <c r="H156" s="50">
        <v>246</v>
      </c>
      <c r="I156" s="50">
        <v>340</v>
      </c>
      <c r="J156" s="51">
        <v>368</v>
      </c>
      <c r="K156" s="51">
        <v>68</v>
      </c>
      <c r="L156" s="1010">
        <f t="shared" si="9"/>
        <v>300</v>
      </c>
      <c r="M156" s="1011">
        <v>85</v>
      </c>
      <c r="N156" s="1012">
        <f t="shared" si="10"/>
        <v>25500</v>
      </c>
      <c r="O156" s="842">
        <v>150</v>
      </c>
      <c r="P156" s="842">
        <v>150</v>
      </c>
      <c r="Q156" s="842" t="s">
        <v>907</v>
      </c>
      <c r="R156" s="842" t="s">
        <v>907</v>
      </c>
      <c r="S156" s="607"/>
      <c r="T156" s="1012"/>
    </row>
    <row r="157" spans="1:20" s="1" customFormat="1" ht="24" customHeight="1">
      <c r="A157" s="44">
        <f t="shared" si="11"/>
        <v>150</v>
      </c>
      <c r="B157" s="45" t="s">
        <v>372</v>
      </c>
      <c r="C157" s="45" t="s">
        <v>373</v>
      </c>
      <c r="D157" s="46" t="s">
        <v>199</v>
      </c>
      <c r="E157" s="47"/>
      <c r="F157" s="46" t="s">
        <v>199</v>
      </c>
      <c r="G157" s="49">
        <v>88</v>
      </c>
      <c r="H157" s="50">
        <v>164</v>
      </c>
      <c r="I157" s="80">
        <v>2</v>
      </c>
      <c r="J157" s="51">
        <v>20</v>
      </c>
      <c r="K157" s="51">
        <v>156</v>
      </c>
      <c r="L157" s="1010">
        <v>0</v>
      </c>
      <c r="M157" s="1011">
        <v>5.5</v>
      </c>
      <c r="N157" s="1012">
        <f t="shared" si="10"/>
        <v>0</v>
      </c>
      <c r="O157" s="842" t="s">
        <v>907</v>
      </c>
      <c r="P157" s="842"/>
      <c r="Q157" s="842" t="s">
        <v>907</v>
      </c>
      <c r="R157" s="842" t="s">
        <v>907</v>
      </c>
      <c r="S157" s="607"/>
      <c r="T157" s="1012"/>
    </row>
    <row r="158" spans="1:20" s="1" customFormat="1" ht="24" customHeight="1">
      <c r="A158" s="44">
        <f t="shared" si="11"/>
        <v>151</v>
      </c>
      <c r="B158" s="45" t="s">
        <v>374</v>
      </c>
      <c r="C158" s="45" t="s">
        <v>375</v>
      </c>
      <c r="D158" s="46" t="s">
        <v>199</v>
      </c>
      <c r="E158" s="47"/>
      <c r="F158" s="46" t="s">
        <v>199</v>
      </c>
      <c r="G158" s="49">
        <v>690</v>
      </c>
      <c r="H158" s="50">
        <v>1050</v>
      </c>
      <c r="I158" s="50">
        <v>636</v>
      </c>
      <c r="J158" s="51">
        <v>730</v>
      </c>
      <c r="K158" s="51">
        <v>350</v>
      </c>
      <c r="L158" s="1010">
        <f t="shared" ref="L158:L182" si="12">J158-K158</f>
        <v>380</v>
      </c>
      <c r="M158" s="1011">
        <v>5.5</v>
      </c>
      <c r="N158" s="1012">
        <f t="shared" si="10"/>
        <v>2090</v>
      </c>
      <c r="O158" s="842">
        <v>190</v>
      </c>
      <c r="P158" s="842">
        <v>190</v>
      </c>
      <c r="Q158" s="842" t="s">
        <v>907</v>
      </c>
      <c r="R158" s="842" t="s">
        <v>907</v>
      </c>
      <c r="S158" s="607"/>
      <c r="T158" s="1012"/>
    </row>
    <row r="159" spans="1:20" s="1" customFormat="1" ht="24" customHeight="1">
      <c r="A159" s="44">
        <f t="shared" si="11"/>
        <v>152</v>
      </c>
      <c r="B159" s="45" t="s">
        <v>376</v>
      </c>
      <c r="C159" s="45" t="s">
        <v>377</v>
      </c>
      <c r="D159" s="46" t="s">
        <v>199</v>
      </c>
      <c r="E159" s="47"/>
      <c r="F159" s="46" t="s">
        <v>199</v>
      </c>
      <c r="G159" s="49">
        <v>474</v>
      </c>
      <c r="H159" s="50">
        <v>537</v>
      </c>
      <c r="I159" s="50">
        <v>400</v>
      </c>
      <c r="J159" s="51">
        <v>460</v>
      </c>
      <c r="K159" s="51">
        <v>0</v>
      </c>
      <c r="L159" s="1010">
        <f t="shared" si="12"/>
        <v>460</v>
      </c>
      <c r="M159" s="1011">
        <v>5.5</v>
      </c>
      <c r="N159" s="1012">
        <f t="shared" si="10"/>
        <v>2530</v>
      </c>
      <c r="O159" s="842">
        <v>230</v>
      </c>
      <c r="P159" s="842">
        <v>230</v>
      </c>
      <c r="Q159" s="842" t="s">
        <v>907</v>
      </c>
      <c r="R159" s="842" t="s">
        <v>907</v>
      </c>
      <c r="S159" s="607"/>
      <c r="T159" s="1012"/>
    </row>
    <row r="160" spans="1:20" s="1" customFormat="1" ht="24" customHeight="1">
      <c r="A160" s="44">
        <f t="shared" si="11"/>
        <v>153</v>
      </c>
      <c r="B160" s="45" t="s">
        <v>378</v>
      </c>
      <c r="C160" s="45" t="s">
        <v>379</v>
      </c>
      <c r="D160" s="46" t="s">
        <v>199</v>
      </c>
      <c r="E160" s="47"/>
      <c r="F160" s="46" t="s">
        <v>199</v>
      </c>
      <c r="G160" s="49">
        <v>8756</v>
      </c>
      <c r="H160" s="50">
        <v>1220</v>
      </c>
      <c r="I160" s="50">
        <v>2988</v>
      </c>
      <c r="J160" s="51">
        <v>3500</v>
      </c>
      <c r="K160" s="51">
        <v>0</v>
      </c>
      <c r="L160" s="1010">
        <f t="shared" si="12"/>
        <v>3500</v>
      </c>
      <c r="M160" s="1011">
        <v>5.6</v>
      </c>
      <c r="N160" s="1012">
        <f t="shared" si="10"/>
        <v>19600</v>
      </c>
      <c r="O160" s="842">
        <v>1500</v>
      </c>
      <c r="P160" s="842">
        <v>1500</v>
      </c>
      <c r="Q160" s="842">
        <v>500</v>
      </c>
      <c r="R160" s="842" t="s">
        <v>907</v>
      </c>
      <c r="S160" s="607"/>
      <c r="T160" s="1012"/>
    </row>
    <row r="161" spans="1:20" s="1" customFormat="1" ht="24" customHeight="1">
      <c r="A161" s="44">
        <f t="shared" si="11"/>
        <v>154</v>
      </c>
      <c r="B161" s="45" t="s">
        <v>548</v>
      </c>
      <c r="C161" s="45" t="s">
        <v>549</v>
      </c>
      <c r="D161" s="46" t="s">
        <v>43</v>
      </c>
      <c r="E161" s="47"/>
      <c r="F161" s="46" t="s">
        <v>43</v>
      </c>
      <c r="G161" s="49">
        <v>352</v>
      </c>
      <c r="H161" s="50">
        <v>453</v>
      </c>
      <c r="I161" s="50">
        <v>300</v>
      </c>
      <c r="J161" s="51">
        <v>350</v>
      </c>
      <c r="K161" s="51">
        <v>40</v>
      </c>
      <c r="L161" s="1010">
        <f t="shared" si="12"/>
        <v>310</v>
      </c>
      <c r="M161" s="1011">
        <v>190</v>
      </c>
      <c r="N161" s="1012">
        <f t="shared" si="10"/>
        <v>58900</v>
      </c>
      <c r="O161" s="842">
        <v>160</v>
      </c>
      <c r="P161" s="842">
        <v>150</v>
      </c>
      <c r="Q161" s="842" t="s">
        <v>907</v>
      </c>
      <c r="R161" s="842" t="s">
        <v>907</v>
      </c>
      <c r="S161" s="607"/>
      <c r="T161" s="1012"/>
    </row>
    <row r="162" spans="1:20" s="1" customFormat="1" ht="24" customHeight="1">
      <c r="A162" s="44">
        <f t="shared" si="11"/>
        <v>155</v>
      </c>
      <c r="B162" s="45" t="s">
        <v>550</v>
      </c>
      <c r="C162" s="45" t="s">
        <v>551</v>
      </c>
      <c r="D162" s="46" t="s">
        <v>43</v>
      </c>
      <c r="E162" s="47"/>
      <c r="F162" s="46" t="s">
        <v>43</v>
      </c>
      <c r="G162" s="49">
        <v>30</v>
      </c>
      <c r="H162" s="50">
        <v>42</v>
      </c>
      <c r="I162" s="50">
        <v>24</v>
      </c>
      <c r="J162" s="51">
        <v>29</v>
      </c>
      <c r="K162" s="51">
        <v>9</v>
      </c>
      <c r="L162" s="1010">
        <f t="shared" si="12"/>
        <v>20</v>
      </c>
      <c r="M162" s="1011">
        <v>192.6</v>
      </c>
      <c r="N162" s="1012">
        <f t="shared" si="10"/>
        <v>3852</v>
      </c>
      <c r="O162" s="842">
        <v>20</v>
      </c>
      <c r="P162" s="842" t="s">
        <v>907</v>
      </c>
      <c r="Q162" s="842" t="s">
        <v>907</v>
      </c>
      <c r="R162" s="842" t="s">
        <v>907</v>
      </c>
      <c r="S162" s="607"/>
      <c r="T162" s="1012"/>
    </row>
    <row r="163" spans="1:20" s="1" customFormat="1" ht="24" customHeight="1">
      <c r="A163" s="44">
        <f t="shared" si="11"/>
        <v>156</v>
      </c>
      <c r="B163" s="45" t="s">
        <v>390</v>
      </c>
      <c r="C163" s="45" t="s">
        <v>391</v>
      </c>
      <c r="D163" s="46" t="s">
        <v>199</v>
      </c>
      <c r="E163" s="47"/>
      <c r="F163" s="46" t="s">
        <v>199</v>
      </c>
      <c r="G163" s="49">
        <v>1</v>
      </c>
      <c r="H163" s="50">
        <v>19</v>
      </c>
      <c r="I163" s="50">
        <v>36</v>
      </c>
      <c r="J163" s="51">
        <v>46</v>
      </c>
      <c r="K163" s="51">
        <v>8</v>
      </c>
      <c r="L163" s="1010">
        <f t="shared" si="12"/>
        <v>38</v>
      </c>
      <c r="M163" s="1011">
        <v>963</v>
      </c>
      <c r="N163" s="1012">
        <f t="shared" si="10"/>
        <v>36594</v>
      </c>
      <c r="O163" s="842">
        <v>38</v>
      </c>
      <c r="P163" s="842" t="s">
        <v>907</v>
      </c>
      <c r="Q163" s="842" t="s">
        <v>907</v>
      </c>
      <c r="R163" s="842" t="s">
        <v>907</v>
      </c>
      <c r="S163" s="607"/>
      <c r="T163" s="1012"/>
    </row>
    <row r="164" spans="1:20" s="1" customFormat="1" ht="24" customHeight="1">
      <c r="A164" s="44">
        <f t="shared" si="11"/>
        <v>157</v>
      </c>
      <c r="B164" s="45" t="s">
        <v>392</v>
      </c>
      <c r="C164" s="45" t="s">
        <v>393</v>
      </c>
      <c r="D164" s="46" t="s">
        <v>199</v>
      </c>
      <c r="E164" s="47"/>
      <c r="F164" s="46" t="s">
        <v>199</v>
      </c>
      <c r="G164" s="49">
        <v>10</v>
      </c>
      <c r="H164" s="50">
        <v>15</v>
      </c>
      <c r="I164" s="50">
        <v>270</v>
      </c>
      <c r="J164" s="51">
        <v>294</v>
      </c>
      <c r="K164" s="51">
        <v>20</v>
      </c>
      <c r="L164" s="1010">
        <f t="shared" si="12"/>
        <v>274</v>
      </c>
      <c r="M164" s="1011">
        <v>963</v>
      </c>
      <c r="N164" s="1012">
        <f t="shared" si="10"/>
        <v>263862</v>
      </c>
      <c r="O164" s="842">
        <v>137</v>
      </c>
      <c r="P164" s="842">
        <v>137</v>
      </c>
      <c r="Q164" s="842" t="s">
        <v>907</v>
      </c>
      <c r="R164" s="842" t="s">
        <v>907</v>
      </c>
      <c r="S164" s="607"/>
      <c r="T164" s="1012"/>
    </row>
    <row r="165" spans="1:20" s="1" customFormat="1" ht="24" customHeight="1">
      <c r="A165" s="44">
        <f t="shared" si="11"/>
        <v>158</v>
      </c>
      <c r="B165" s="45" t="s">
        <v>394</v>
      </c>
      <c r="C165" s="45" t="s">
        <v>395</v>
      </c>
      <c r="D165" s="46" t="s">
        <v>199</v>
      </c>
      <c r="E165" s="47"/>
      <c r="F165" s="46" t="s">
        <v>199</v>
      </c>
      <c r="G165" s="49">
        <v>52</v>
      </c>
      <c r="H165" s="50">
        <v>60</v>
      </c>
      <c r="I165" s="50">
        <v>180</v>
      </c>
      <c r="J165" s="51">
        <v>200</v>
      </c>
      <c r="K165" s="51">
        <v>18</v>
      </c>
      <c r="L165" s="1010">
        <f t="shared" si="12"/>
        <v>182</v>
      </c>
      <c r="M165" s="1011">
        <v>963</v>
      </c>
      <c r="N165" s="1012">
        <f t="shared" si="10"/>
        <v>175266</v>
      </c>
      <c r="O165" s="842">
        <v>100</v>
      </c>
      <c r="P165" s="842">
        <v>82</v>
      </c>
      <c r="Q165" s="842" t="s">
        <v>907</v>
      </c>
      <c r="R165" s="842" t="s">
        <v>907</v>
      </c>
      <c r="S165" s="607"/>
      <c r="T165" s="1012"/>
    </row>
    <row r="166" spans="1:20" s="1" customFormat="1" ht="24" customHeight="1">
      <c r="A166" s="44">
        <f t="shared" si="11"/>
        <v>159</v>
      </c>
      <c r="B166" s="45" t="s">
        <v>396</v>
      </c>
      <c r="C166" s="45" t="s">
        <v>397</v>
      </c>
      <c r="D166" s="46" t="s">
        <v>199</v>
      </c>
      <c r="E166" s="47"/>
      <c r="F166" s="46" t="s">
        <v>199</v>
      </c>
      <c r="G166" s="49">
        <v>3</v>
      </c>
      <c r="H166" s="50">
        <v>10</v>
      </c>
      <c r="I166" s="50">
        <v>108</v>
      </c>
      <c r="J166" s="51">
        <v>120</v>
      </c>
      <c r="K166" s="51">
        <v>10</v>
      </c>
      <c r="L166" s="1010">
        <f t="shared" si="12"/>
        <v>110</v>
      </c>
      <c r="M166" s="1011">
        <v>963</v>
      </c>
      <c r="N166" s="1012">
        <f t="shared" si="10"/>
        <v>105930</v>
      </c>
      <c r="O166" s="842">
        <v>60</v>
      </c>
      <c r="P166" s="842">
        <v>50</v>
      </c>
      <c r="Q166" s="842" t="s">
        <v>907</v>
      </c>
      <c r="R166" s="842" t="s">
        <v>907</v>
      </c>
      <c r="S166" s="607"/>
      <c r="T166" s="1012"/>
    </row>
    <row r="167" spans="1:20" s="1" customFormat="1" ht="24" customHeight="1">
      <c r="A167" s="44">
        <f t="shared" si="11"/>
        <v>160</v>
      </c>
      <c r="B167" s="45" t="s">
        <v>398</v>
      </c>
      <c r="C167" s="45" t="s">
        <v>399</v>
      </c>
      <c r="D167" s="46" t="s">
        <v>199</v>
      </c>
      <c r="E167" s="47"/>
      <c r="F167" s="46" t="s">
        <v>199</v>
      </c>
      <c r="G167" s="49">
        <v>2</v>
      </c>
      <c r="H167" s="50">
        <v>8</v>
      </c>
      <c r="I167" s="50">
        <v>150</v>
      </c>
      <c r="J167" s="51">
        <v>160</v>
      </c>
      <c r="K167" s="51">
        <v>17</v>
      </c>
      <c r="L167" s="1010">
        <f t="shared" si="12"/>
        <v>143</v>
      </c>
      <c r="M167" s="1011">
        <v>963</v>
      </c>
      <c r="N167" s="1012">
        <f t="shared" si="10"/>
        <v>137709</v>
      </c>
      <c r="O167" s="842">
        <v>73</v>
      </c>
      <c r="P167" s="842">
        <v>70</v>
      </c>
      <c r="Q167" s="842" t="s">
        <v>907</v>
      </c>
      <c r="R167" s="842" t="s">
        <v>907</v>
      </c>
      <c r="S167" s="607"/>
      <c r="T167" s="1012"/>
    </row>
    <row r="168" spans="1:20" s="1" customFormat="1" ht="24" customHeight="1">
      <c r="A168" s="44">
        <f t="shared" si="11"/>
        <v>161</v>
      </c>
      <c r="B168" s="45"/>
      <c r="C168" s="45" t="s">
        <v>400</v>
      </c>
      <c r="D168" s="46" t="s">
        <v>199</v>
      </c>
      <c r="E168" s="47"/>
      <c r="F168" s="46" t="s">
        <v>199</v>
      </c>
      <c r="G168" s="47" t="s">
        <v>113</v>
      </c>
      <c r="H168" s="49">
        <v>0</v>
      </c>
      <c r="I168" s="50">
        <v>2</v>
      </c>
      <c r="J168" s="51">
        <v>200</v>
      </c>
      <c r="K168" s="51">
        <v>27</v>
      </c>
      <c r="L168" s="1010">
        <f t="shared" si="12"/>
        <v>173</v>
      </c>
      <c r="M168" s="1011">
        <v>963</v>
      </c>
      <c r="N168" s="1012">
        <f t="shared" si="10"/>
        <v>166599</v>
      </c>
      <c r="O168" s="842">
        <v>100</v>
      </c>
      <c r="P168" s="842">
        <v>73</v>
      </c>
      <c r="Q168" s="842" t="s">
        <v>907</v>
      </c>
      <c r="R168" s="842" t="s">
        <v>907</v>
      </c>
      <c r="S168" s="607"/>
      <c r="T168" s="1012"/>
    </row>
    <row r="169" spans="1:20" s="1" customFormat="1" ht="24" customHeight="1">
      <c r="A169" s="44">
        <f t="shared" si="11"/>
        <v>162</v>
      </c>
      <c r="B169" s="45" t="s">
        <v>86</v>
      </c>
      <c r="C169" s="45" t="s">
        <v>4237</v>
      </c>
      <c r="D169" s="46" t="s">
        <v>34</v>
      </c>
      <c r="E169" s="47"/>
      <c r="F169" s="46" t="s">
        <v>34</v>
      </c>
      <c r="G169" s="49">
        <v>30</v>
      </c>
      <c r="H169" s="50">
        <v>36</v>
      </c>
      <c r="I169" s="50">
        <v>25</v>
      </c>
      <c r="J169" s="51">
        <v>120</v>
      </c>
      <c r="K169" s="51">
        <v>6</v>
      </c>
      <c r="L169" s="1010">
        <f t="shared" si="12"/>
        <v>114</v>
      </c>
      <c r="M169" s="1011">
        <v>1250</v>
      </c>
      <c r="N169" s="1012">
        <f t="shared" si="10"/>
        <v>142500</v>
      </c>
      <c r="O169" s="842">
        <v>60</v>
      </c>
      <c r="P169" s="842">
        <v>54</v>
      </c>
      <c r="Q169" s="842" t="s">
        <v>4560</v>
      </c>
      <c r="R169" s="842" t="s">
        <v>907</v>
      </c>
      <c r="S169" s="607"/>
      <c r="T169" s="1012"/>
    </row>
    <row r="170" spans="1:20" s="1" customFormat="1" ht="24" customHeight="1">
      <c r="A170" s="44">
        <f t="shared" si="11"/>
        <v>163</v>
      </c>
      <c r="B170" s="45" t="s">
        <v>248</v>
      </c>
      <c r="C170" s="45" t="s">
        <v>249</v>
      </c>
      <c r="D170" s="46" t="s">
        <v>185</v>
      </c>
      <c r="E170" s="47"/>
      <c r="F170" s="46" t="s">
        <v>185</v>
      </c>
      <c r="G170" s="49">
        <v>1404</v>
      </c>
      <c r="H170" s="50">
        <v>1521</v>
      </c>
      <c r="I170" s="50">
        <v>1608</v>
      </c>
      <c r="J170" s="51">
        <v>1800</v>
      </c>
      <c r="K170" s="51">
        <v>110</v>
      </c>
      <c r="L170" s="1010">
        <f t="shared" si="12"/>
        <v>1690</v>
      </c>
      <c r="M170" s="1011">
        <v>63</v>
      </c>
      <c r="N170" s="1012">
        <f t="shared" si="10"/>
        <v>106470</v>
      </c>
      <c r="O170" s="842">
        <v>600</v>
      </c>
      <c r="P170" s="842">
        <v>600</v>
      </c>
      <c r="Q170" s="842">
        <v>490</v>
      </c>
      <c r="R170" s="842" t="s">
        <v>907</v>
      </c>
      <c r="S170" s="607"/>
      <c r="T170" s="1012"/>
    </row>
    <row r="171" spans="1:20" s="1" customFormat="1" ht="24" customHeight="1">
      <c r="A171" s="44">
        <f t="shared" si="11"/>
        <v>164</v>
      </c>
      <c r="B171" s="45" t="s">
        <v>250</v>
      </c>
      <c r="C171" s="45" t="s">
        <v>251</v>
      </c>
      <c r="D171" s="46" t="s">
        <v>185</v>
      </c>
      <c r="E171" s="47"/>
      <c r="F171" s="46" t="s">
        <v>185</v>
      </c>
      <c r="G171" s="49">
        <v>31298</v>
      </c>
      <c r="H171" s="50">
        <v>35330</v>
      </c>
      <c r="I171" s="50">
        <v>33504</v>
      </c>
      <c r="J171" s="51">
        <v>37226</v>
      </c>
      <c r="K171" s="51">
        <v>5412</v>
      </c>
      <c r="L171" s="1010">
        <f t="shared" si="12"/>
        <v>31814</v>
      </c>
      <c r="M171" s="1011">
        <v>4.5</v>
      </c>
      <c r="N171" s="1012">
        <f t="shared" si="10"/>
        <v>143163</v>
      </c>
      <c r="O171" s="842">
        <v>8000</v>
      </c>
      <c r="P171" s="842">
        <v>8000</v>
      </c>
      <c r="Q171" s="842">
        <v>8000</v>
      </c>
      <c r="R171" s="842">
        <v>7814</v>
      </c>
      <c r="S171" s="607"/>
      <c r="T171" s="1012"/>
    </row>
    <row r="172" spans="1:20" s="1" customFormat="1" ht="24" customHeight="1">
      <c r="A172" s="44">
        <f t="shared" si="11"/>
        <v>165</v>
      </c>
      <c r="B172" s="45" t="s">
        <v>244</v>
      </c>
      <c r="C172" s="45" t="s">
        <v>245</v>
      </c>
      <c r="D172" s="46" t="s">
        <v>185</v>
      </c>
      <c r="E172" s="47"/>
      <c r="F172" s="46" t="s">
        <v>185</v>
      </c>
      <c r="G172" s="49">
        <v>1065</v>
      </c>
      <c r="H172" s="50">
        <v>1214</v>
      </c>
      <c r="I172" s="50">
        <v>744</v>
      </c>
      <c r="J172" s="51">
        <v>856</v>
      </c>
      <c r="K172" s="51">
        <v>202</v>
      </c>
      <c r="L172" s="1010">
        <f t="shared" si="12"/>
        <v>654</v>
      </c>
      <c r="M172" s="1011">
        <v>63</v>
      </c>
      <c r="N172" s="1012">
        <f t="shared" si="10"/>
        <v>41202</v>
      </c>
      <c r="O172" s="842">
        <v>218</v>
      </c>
      <c r="P172" s="842">
        <v>218</v>
      </c>
      <c r="Q172" s="842">
        <v>218</v>
      </c>
      <c r="R172" s="842" t="s">
        <v>907</v>
      </c>
      <c r="S172" s="607"/>
      <c r="T172" s="1012"/>
    </row>
    <row r="173" spans="1:20" s="1" customFormat="1" ht="24" customHeight="1">
      <c r="A173" s="44">
        <f t="shared" si="11"/>
        <v>166</v>
      </c>
      <c r="B173" s="45" t="s">
        <v>286</v>
      </c>
      <c r="C173" s="45" t="s">
        <v>287</v>
      </c>
      <c r="D173" s="46" t="s">
        <v>34</v>
      </c>
      <c r="E173" s="47"/>
      <c r="F173" s="46" t="s">
        <v>34</v>
      </c>
      <c r="G173" s="49">
        <v>450</v>
      </c>
      <c r="H173" s="50">
        <v>570</v>
      </c>
      <c r="I173" s="50">
        <v>330</v>
      </c>
      <c r="J173" s="51">
        <v>457</v>
      </c>
      <c r="K173" s="51">
        <v>57</v>
      </c>
      <c r="L173" s="1010">
        <f t="shared" si="12"/>
        <v>400</v>
      </c>
      <c r="M173" s="1011">
        <v>450</v>
      </c>
      <c r="N173" s="1012">
        <f t="shared" si="10"/>
        <v>180000</v>
      </c>
      <c r="O173" s="842">
        <v>200</v>
      </c>
      <c r="P173" s="842">
        <v>200</v>
      </c>
      <c r="Q173" s="842" t="s">
        <v>907</v>
      </c>
      <c r="R173" s="842" t="s">
        <v>907</v>
      </c>
      <c r="S173" s="607"/>
      <c r="T173" s="1012"/>
    </row>
    <row r="174" spans="1:20" s="1" customFormat="1" ht="24" customHeight="1">
      <c r="A174" s="44">
        <f t="shared" si="11"/>
        <v>167</v>
      </c>
      <c r="B174" s="45" t="s">
        <v>522</v>
      </c>
      <c r="C174" s="45" t="s">
        <v>523</v>
      </c>
      <c r="D174" s="46" t="s">
        <v>188</v>
      </c>
      <c r="E174" s="47"/>
      <c r="F174" s="46" t="s">
        <v>188</v>
      </c>
      <c r="G174" s="49">
        <v>145</v>
      </c>
      <c r="H174" s="50">
        <v>163</v>
      </c>
      <c r="I174" s="50">
        <v>168</v>
      </c>
      <c r="J174" s="51">
        <v>278</v>
      </c>
      <c r="K174" s="51">
        <v>80</v>
      </c>
      <c r="L174" s="1010">
        <f t="shared" si="12"/>
        <v>198</v>
      </c>
      <c r="M174" s="1011">
        <v>385</v>
      </c>
      <c r="N174" s="1012">
        <f t="shared" si="10"/>
        <v>76230</v>
      </c>
      <c r="O174" s="842">
        <v>100</v>
      </c>
      <c r="P174" s="842">
        <v>98</v>
      </c>
      <c r="Q174" s="842" t="s">
        <v>907</v>
      </c>
      <c r="R174" s="842" t="s">
        <v>907</v>
      </c>
      <c r="S174" s="607"/>
      <c r="T174" s="1012"/>
    </row>
    <row r="175" spans="1:20" s="1" customFormat="1" ht="24" customHeight="1">
      <c r="A175" s="44">
        <f t="shared" si="11"/>
        <v>168</v>
      </c>
      <c r="B175" s="45" t="s">
        <v>228</v>
      </c>
      <c r="C175" s="45" t="s">
        <v>229</v>
      </c>
      <c r="D175" s="46" t="s">
        <v>188</v>
      </c>
      <c r="E175" s="47"/>
      <c r="F175" s="46" t="s">
        <v>188</v>
      </c>
      <c r="G175" s="49">
        <v>19334</v>
      </c>
      <c r="H175" s="50">
        <v>22300</v>
      </c>
      <c r="I175" s="50">
        <v>9800</v>
      </c>
      <c r="J175" s="51">
        <v>10800</v>
      </c>
      <c r="K175" s="51">
        <v>1800</v>
      </c>
      <c r="L175" s="1010">
        <f t="shared" si="12"/>
        <v>9000</v>
      </c>
      <c r="M175" s="1011">
        <v>1.45</v>
      </c>
      <c r="N175" s="1012">
        <f t="shared" si="10"/>
        <v>13050</v>
      </c>
      <c r="O175" s="842">
        <v>3000</v>
      </c>
      <c r="P175" s="842">
        <v>3000</v>
      </c>
      <c r="Q175" s="842">
        <v>3000</v>
      </c>
      <c r="R175" s="842" t="s">
        <v>907</v>
      </c>
      <c r="S175" s="607"/>
      <c r="T175" s="1012"/>
    </row>
    <row r="176" spans="1:20" s="1" customFormat="1" ht="24" customHeight="1">
      <c r="A176" s="44">
        <f t="shared" si="11"/>
        <v>169</v>
      </c>
      <c r="B176" s="45" t="s">
        <v>128</v>
      </c>
      <c r="C176" s="45" t="s">
        <v>129</v>
      </c>
      <c r="D176" s="46" t="s">
        <v>100</v>
      </c>
      <c r="E176" s="47"/>
      <c r="F176" s="46" t="s">
        <v>100</v>
      </c>
      <c r="G176" s="49">
        <v>8246</v>
      </c>
      <c r="H176" s="50">
        <v>18034</v>
      </c>
      <c r="I176" s="50">
        <v>12500</v>
      </c>
      <c r="J176" s="51">
        <v>14000</v>
      </c>
      <c r="K176" s="51">
        <v>937</v>
      </c>
      <c r="L176" s="1010">
        <f t="shared" si="12"/>
        <v>13063</v>
      </c>
      <c r="M176" s="1011">
        <v>2.7</v>
      </c>
      <c r="N176" s="1012">
        <f t="shared" si="10"/>
        <v>35270.100000000006</v>
      </c>
      <c r="O176" s="842">
        <v>3500</v>
      </c>
      <c r="P176" s="842">
        <v>3500</v>
      </c>
      <c r="Q176" s="842">
        <v>3500</v>
      </c>
      <c r="R176" s="842">
        <v>2563</v>
      </c>
      <c r="S176" s="607"/>
      <c r="T176" s="1012"/>
    </row>
    <row r="177" spans="1:20" s="1" customFormat="1" ht="24" customHeight="1">
      <c r="A177" s="44">
        <f t="shared" si="11"/>
        <v>170</v>
      </c>
      <c r="B177" s="45" t="s">
        <v>130</v>
      </c>
      <c r="C177" s="45" t="s">
        <v>131</v>
      </c>
      <c r="D177" s="46" t="s">
        <v>100</v>
      </c>
      <c r="E177" s="47"/>
      <c r="F177" s="46" t="s">
        <v>100</v>
      </c>
      <c r="G177" s="49">
        <v>27946</v>
      </c>
      <c r="H177" s="50">
        <v>32195</v>
      </c>
      <c r="I177" s="50">
        <v>19500</v>
      </c>
      <c r="J177" s="51">
        <v>22500</v>
      </c>
      <c r="K177" s="51">
        <v>4950</v>
      </c>
      <c r="L177" s="1010">
        <f t="shared" si="12"/>
        <v>17550</v>
      </c>
      <c r="M177" s="1011">
        <v>2.7</v>
      </c>
      <c r="N177" s="1012">
        <f t="shared" si="10"/>
        <v>47385</v>
      </c>
      <c r="O177" s="842">
        <v>4550</v>
      </c>
      <c r="P177" s="842">
        <v>4500</v>
      </c>
      <c r="Q177" s="842">
        <v>4500</v>
      </c>
      <c r="R177" s="842">
        <v>4000</v>
      </c>
      <c r="S177" s="607"/>
      <c r="T177" s="1012"/>
    </row>
    <row r="178" spans="1:20" s="1" customFormat="1" ht="24" customHeight="1">
      <c r="A178" s="44">
        <f t="shared" si="11"/>
        <v>171</v>
      </c>
      <c r="B178" s="45" t="s">
        <v>132</v>
      </c>
      <c r="C178" s="45" t="s">
        <v>133</v>
      </c>
      <c r="D178" s="46" t="s">
        <v>100</v>
      </c>
      <c r="E178" s="47"/>
      <c r="F178" s="46" t="s">
        <v>100</v>
      </c>
      <c r="G178" s="49">
        <v>286208</v>
      </c>
      <c r="H178" s="50">
        <v>311300</v>
      </c>
      <c r="I178" s="50">
        <v>208000</v>
      </c>
      <c r="J178" s="51">
        <v>240000</v>
      </c>
      <c r="K178" s="51">
        <v>0</v>
      </c>
      <c r="L178" s="1010">
        <f t="shared" si="12"/>
        <v>240000</v>
      </c>
      <c r="M178" s="1011">
        <v>2.35</v>
      </c>
      <c r="N178" s="1012">
        <f t="shared" si="10"/>
        <v>564000</v>
      </c>
      <c r="O178" s="842">
        <v>60000</v>
      </c>
      <c r="P178" s="842">
        <v>60000</v>
      </c>
      <c r="Q178" s="842">
        <v>60000</v>
      </c>
      <c r="R178" s="842">
        <v>60000</v>
      </c>
      <c r="S178" s="607"/>
      <c r="T178" s="1012"/>
    </row>
    <row r="179" spans="1:20" s="1" customFormat="1" ht="24" customHeight="1">
      <c r="A179" s="44">
        <f t="shared" si="11"/>
        <v>172</v>
      </c>
      <c r="B179" s="45" t="s">
        <v>134</v>
      </c>
      <c r="C179" s="45" t="s">
        <v>135</v>
      </c>
      <c r="D179" s="46" t="s">
        <v>100</v>
      </c>
      <c r="E179" s="47"/>
      <c r="F179" s="46" t="s">
        <v>100</v>
      </c>
      <c r="G179" s="49">
        <v>58446</v>
      </c>
      <c r="H179" s="50">
        <v>65150</v>
      </c>
      <c r="I179" s="50">
        <v>95000</v>
      </c>
      <c r="J179" s="51">
        <v>110000</v>
      </c>
      <c r="K179" s="51">
        <v>13000</v>
      </c>
      <c r="L179" s="1010">
        <f t="shared" si="12"/>
        <v>97000</v>
      </c>
      <c r="M179" s="1011">
        <v>2.7</v>
      </c>
      <c r="N179" s="1012">
        <f t="shared" si="10"/>
        <v>261900.00000000003</v>
      </c>
      <c r="O179" s="842">
        <v>25000</v>
      </c>
      <c r="P179" s="842">
        <v>25000</v>
      </c>
      <c r="Q179" s="842">
        <v>25000</v>
      </c>
      <c r="R179" s="842">
        <v>22000</v>
      </c>
      <c r="S179" s="607"/>
      <c r="T179" s="1012"/>
    </row>
    <row r="180" spans="1:20" s="1" customFormat="1" ht="24" customHeight="1">
      <c r="A180" s="44">
        <f t="shared" si="11"/>
        <v>173</v>
      </c>
      <c r="B180" s="45" t="s">
        <v>136</v>
      </c>
      <c r="C180" s="45" t="s">
        <v>137</v>
      </c>
      <c r="D180" s="46" t="s">
        <v>100</v>
      </c>
      <c r="E180" s="47"/>
      <c r="F180" s="46" t="s">
        <v>100</v>
      </c>
      <c r="G180" s="49">
        <v>734</v>
      </c>
      <c r="H180" s="50">
        <v>4450</v>
      </c>
      <c r="I180" s="51">
        <v>0</v>
      </c>
      <c r="J180" s="51">
        <v>0</v>
      </c>
      <c r="K180" s="51">
        <v>0</v>
      </c>
      <c r="L180" s="1010">
        <f t="shared" si="12"/>
        <v>0</v>
      </c>
      <c r="M180" s="1011">
        <v>2.8</v>
      </c>
      <c r="N180" s="1012">
        <f t="shared" si="10"/>
        <v>0</v>
      </c>
      <c r="O180" s="842"/>
      <c r="P180" s="842"/>
      <c r="Q180" s="842"/>
      <c r="R180" s="842"/>
      <c r="S180" s="607"/>
      <c r="T180" s="1012"/>
    </row>
    <row r="181" spans="1:20" s="1" customFormat="1" ht="24" customHeight="1">
      <c r="A181" s="44">
        <f t="shared" si="11"/>
        <v>174</v>
      </c>
      <c r="B181" s="45" t="s">
        <v>124</v>
      </c>
      <c r="C181" s="45" t="s">
        <v>125</v>
      </c>
      <c r="D181" s="46" t="s">
        <v>100</v>
      </c>
      <c r="E181" s="47"/>
      <c r="F181" s="46" t="s">
        <v>100</v>
      </c>
      <c r="G181" s="49">
        <v>6526</v>
      </c>
      <c r="H181" s="50">
        <v>7269</v>
      </c>
      <c r="I181" s="50">
        <v>10500</v>
      </c>
      <c r="J181" s="51">
        <v>12000</v>
      </c>
      <c r="K181" s="51">
        <v>2450</v>
      </c>
      <c r="L181" s="1010">
        <f t="shared" si="12"/>
        <v>9550</v>
      </c>
      <c r="M181" s="1011">
        <v>2.7</v>
      </c>
      <c r="N181" s="1012">
        <f t="shared" si="10"/>
        <v>25785</v>
      </c>
      <c r="O181" s="842">
        <v>3300</v>
      </c>
      <c r="P181" s="842">
        <v>3300</v>
      </c>
      <c r="Q181" s="842">
        <v>2950</v>
      </c>
      <c r="R181" s="842" t="s">
        <v>907</v>
      </c>
      <c r="S181" s="607"/>
      <c r="T181" s="1012"/>
    </row>
    <row r="182" spans="1:20" s="1" customFormat="1" ht="24" customHeight="1">
      <c r="A182" s="44">
        <f t="shared" si="11"/>
        <v>175</v>
      </c>
      <c r="B182" s="45" t="s">
        <v>126</v>
      </c>
      <c r="C182" s="45" t="s">
        <v>127</v>
      </c>
      <c r="D182" s="46" t="s">
        <v>100</v>
      </c>
      <c r="E182" s="47"/>
      <c r="F182" s="46" t="s">
        <v>100</v>
      </c>
      <c r="G182" s="49">
        <v>16565</v>
      </c>
      <c r="H182" s="50">
        <v>19450</v>
      </c>
      <c r="I182" s="50">
        <v>12900</v>
      </c>
      <c r="J182" s="51">
        <v>15000</v>
      </c>
      <c r="K182" s="51">
        <v>3347</v>
      </c>
      <c r="L182" s="1010">
        <f t="shared" si="12"/>
        <v>11653</v>
      </c>
      <c r="M182" s="1011">
        <v>2.7</v>
      </c>
      <c r="N182" s="1012">
        <f t="shared" si="10"/>
        <v>31463.100000000002</v>
      </c>
      <c r="O182" s="842">
        <v>4000</v>
      </c>
      <c r="P182" s="842">
        <v>4000</v>
      </c>
      <c r="Q182" s="842">
        <v>3653</v>
      </c>
      <c r="R182" s="842" t="s">
        <v>907</v>
      </c>
      <c r="S182" s="607"/>
      <c r="T182" s="1012"/>
    </row>
    <row r="183" spans="1:20" s="1" customFormat="1" ht="24" customHeight="1">
      <c r="A183" s="44">
        <f t="shared" si="11"/>
        <v>176</v>
      </c>
      <c r="B183" s="45" t="s">
        <v>407</v>
      </c>
      <c r="C183" s="45" t="s">
        <v>408</v>
      </c>
      <c r="D183" s="46" t="s">
        <v>411</v>
      </c>
      <c r="E183" s="47"/>
      <c r="F183" s="46" t="s">
        <v>411</v>
      </c>
      <c r="G183" s="49">
        <v>10</v>
      </c>
      <c r="H183" s="50">
        <v>12</v>
      </c>
      <c r="I183" s="50">
        <v>3</v>
      </c>
      <c r="J183" s="51">
        <v>5</v>
      </c>
      <c r="K183" s="51">
        <v>98</v>
      </c>
      <c r="L183" s="1010">
        <v>0</v>
      </c>
      <c r="M183" s="1011">
        <v>373</v>
      </c>
      <c r="N183" s="1012">
        <f t="shared" si="10"/>
        <v>0</v>
      </c>
      <c r="O183" s="842" t="s">
        <v>907</v>
      </c>
      <c r="P183" s="842" t="s">
        <v>907</v>
      </c>
      <c r="Q183" s="842" t="s">
        <v>907</v>
      </c>
      <c r="R183" s="842" t="s">
        <v>907</v>
      </c>
      <c r="S183" s="607"/>
      <c r="T183" s="1012"/>
    </row>
    <row r="184" spans="1:20" s="1" customFormat="1" ht="24" customHeight="1">
      <c r="A184" s="44">
        <f t="shared" si="11"/>
        <v>177</v>
      </c>
      <c r="B184" s="45" t="s">
        <v>405</v>
      </c>
      <c r="C184" s="45" t="s">
        <v>406</v>
      </c>
      <c r="D184" s="46" t="s">
        <v>411</v>
      </c>
      <c r="E184" s="47"/>
      <c r="F184" s="46" t="s">
        <v>411</v>
      </c>
      <c r="G184" s="49">
        <v>26</v>
      </c>
      <c r="H184" s="50">
        <v>30</v>
      </c>
      <c r="I184" s="50">
        <v>84</v>
      </c>
      <c r="J184" s="51">
        <v>92</v>
      </c>
      <c r="K184" s="51">
        <v>22</v>
      </c>
      <c r="L184" s="1010">
        <f>J184-K184</f>
        <v>70</v>
      </c>
      <c r="M184" s="1011">
        <v>373</v>
      </c>
      <c r="N184" s="1012">
        <f t="shared" si="10"/>
        <v>26110</v>
      </c>
      <c r="O184" s="842">
        <v>70</v>
      </c>
      <c r="P184" s="842" t="s">
        <v>907</v>
      </c>
      <c r="Q184" s="842" t="s">
        <v>907</v>
      </c>
      <c r="R184" s="842" t="s">
        <v>907</v>
      </c>
      <c r="S184" s="607"/>
      <c r="T184" s="1012"/>
    </row>
    <row r="185" spans="1:20" s="1" customFormat="1" ht="24" customHeight="1">
      <c r="A185" s="44">
        <f t="shared" si="11"/>
        <v>178</v>
      </c>
      <c r="B185" s="45" t="s">
        <v>409</v>
      </c>
      <c r="C185" s="45" t="s">
        <v>410</v>
      </c>
      <c r="D185" s="46" t="s">
        <v>411</v>
      </c>
      <c r="E185" s="47"/>
      <c r="F185" s="46" t="s">
        <v>411</v>
      </c>
      <c r="G185" s="49">
        <v>5</v>
      </c>
      <c r="H185" s="50">
        <v>25</v>
      </c>
      <c r="I185" s="50">
        <v>7</v>
      </c>
      <c r="J185" s="51">
        <v>10</v>
      </c>
      <c r="K185" s="51">
        <v>63</v>
      </c>
      <c r="L185" s="1010">
        <v>0</v>
      </c>
      <c r="M185" s="1011">
        <v>373</v>
      </c>
      <c r="N185" s="1012">
        <f t="shared" si="10"/>
        <v>0</v>
      </c>
      <c r="O185" s="842" t="s">
        <v>907</v>
      </c>
      <c r="P185" s="842" t="s">
        <v>907</v>
      </c>
      <c r="Q185" s="842" t="s">
        <v>907</v>
      </c>
      <c r="R185" s="842" t="s">
        <v>907</v>
      </c>
      <c r="S185" s="607"/>
      <c r="T185" s="1012"/>
    </row>
    <row r="186" spans="1:20" s="1" customFormat="1" ht="24" customHeight="1">
      <c r="A186" s="44">
        <f t="shared" si="11"/>
        <v>179</v>
      </c>
      <c r="B186" s="45" t="s">
        <v>412</v>
      </c>
      <c r="C186" s="45" t="s">
        <v>413</v>
      </c>
      <c r="D186" s="46" t="s">
        <v>411</v>
      </c>
      <c r="E186" s="47"/>
      <c r="F186" s="46" t="s">
        <v>411</v>
      </c>
      <c r="G186" s="49">
        <v>229</v>
      </c>
      <c r="H186" s="50">
        <v>244</v>
      </c>
      <c r="I186" s="50">
        <v>18</v>
      </c>
      <c r="J186" s="51">
        <v>40</v>
      </c>
      <c r="K186" s="51">
        <v>0</v>
      </c>
      <c r="L186" s="1010">
        <f t="shared" ref="L186:L210" si="13">J186-K186</f>
        <v>40</v>
      </c>
      <c r="M186" s="1011">
        <v>450</v>
      </c>
      <c r="N186" s="1012">
        <f t="shared" si="10"/>
        <v>18000</v>
      </c>
      <c r="O186" s="842">
        <v>40</v>
      </c>
      <c r="P186" s="842" t="s">
        <v>907</v>
      </c>
      <c r="Q186" s="842" t="s">
        <v>907</v>
      </c>
      <c r="R186" s="842" t="s">
        <v>907</v>
      </c>
      <c r="S186" s="607"/>
      <c r="T186" s="1012"/>
    </row>
    <row r="187" spans="1:20" s="1" customFormat="1" ht="24" customHeight="1">
      <c r="A187" s="44">
        <f t="shared" si="11"/>
        <v>180</v>
      </c>
      <c r="B187" s="45" t="s">
        <v>414</v>
      </c>
      <c r="C187" s="45" t="s">
        <v>415</v>
      </c>
      <c r="D187" s="46" t="s">
        <v>411</v>
      </c>
      <c r="E187" s="47"/>
      <c r="F187" s="46" t="s">
        <v>411</v>
      </c>
      <c r="G187" s="49">
        <v>413</v>
      </c>
      <c r="H187" s="50">
        <v>477</v>
      </c>
      <c r="I187" s="50">
        <v>1632</v>
      </c>
      <c r="J187" s="51">
        <v>400</v>
      </c>
      <c r="K187" s="51">
        <v>0</v>
      </c>
      <c r="L187" s="1010">
        <f t="shared" si="13"/>
        <v>400</v>
      </c>
      <c r="M187" s="1011">
        <v>450</v>
      </c>
      <c r="N187" s="1012">
        <f t="shared" si="10"/>
        <v>180000</v>
      </c>
      <c r="O187" s="842">
        <v>200</v>
      </c>
      <c r="P187" s="842">
        <v>200</v>
      </c>
      <c r="Q187" s="842" t="s">
        <v>907</v>
      </c>
      <c r="R187" s="842" t="s">
        <v>907</v>
      </c>
      <c r="S187" s="607"/>
      <c r="T187" s="1012"/>
    </row>
    <row r="188" spans="1:20" s="1" customFormat="1" ht="24" customHeight="1">
      <c r="A188" s="44">
        <f t="shared" si="11"/>
        <v>181</v>
      </c>
      <c r="B188" s="45" t="s">
        <v>416</v>
      </c>
      <c r="C188" s="45" t="s">
        <v>417</v>
      </c>
      <c r="D188" s="46" t="s">
        <v>411</v>
      </c>
      <c r="E188" s="47"/>
      <c r="F188" s="46" t="s">
        <v>411</v>
      </c>
      <c r="G188" s="49">
        <v>245</v>
      </c>
      <c r="H188" s="50">
        <v>273</v>
      </c>
      <c r="I188" s="50">
        <v>149</v>
      </c>
      <c r="J188" s="51">
        <v>200</v>
      </c>
      <c r="K188" s="51">
        <v>0</v>
      </c>
      <c r="L188" s="1010">
        <f t="shared" si="13"/>
        <v>200</v>
      </c>
      <c r="M188" s="1011">
        <v>450</v>
      </c>
      <c r="N188" s="1012">
        <f t="shared" si="10"/>
        <v>90000</v>
      </c>
      <c r="O188" s="842">
        <v>100</v>
      </c>
      <c r="P188" s="842">
        <v>100</v>
      </c>
      <c r="Q188" s="842" t="s">
        <v>907</v>
      </c>
      <c r="R188" s="842" t="s">
        <v>907</v>
      </c>
      <c r="S188" s="607"/>
      <c r="T188" s="1012"/>
    </row>
    <row r="189" spans="1:20" s="1" customFormat="1" ht="24" customHeight="1">
      <c r="A189" s="44">
        <f t="shared" si="11"/>
        <v>182</v>
      </c>
      <c r="B189" s="45" t="s">
        <v>418</v>
      </c>
      <c r="C189" s="45" t="s">
        <v>419</v>
      </c>
      <c r="D189" s="46" t="s">
        <v>411</v>
      </c>
      <c r="E189" s="47"/>
      <c r="F189" s="46" t="s">
        <v>411</v>
      </c>
      <c r="G189" s="49">
        <v>65</v>
      </c>
      <c r="H189" s="50">
        <v>76</v>
      </c>
      <c r="I189" s="50">
        <v>59</v>
      </c>
      <c r="J189" s="51">
        <v>66</v>
      </c>
      <c r="K189" s="51">
        <v>12</v>
      </c>
      <c r="L189" s="1010">
        <f t="shared" si="13"/>
        <v>54</v>
      </c>
      <c r="M189" s="1011">
        <v>450</v>
      </c>
      <c r="N189" s="1012">
        <f t="shared" si="10"/>
        <v>24300</v>
      </c>
      <c r="O189" s="842">
        <v>54</v>
      </c>
      <c r="P189" s="842" t="s">
        <v>907</v>
      </c>
      <c r="Q189" s="842" t="s">
        <v>907</v>
      </c>
      <c r="R189" s="842" t="s">
        <v>907</v>
      </c>
      <c r="S189" s="607"/>
      <c r="T189" s="1012"/>
    </row>
    <row r="190" spans="1:20" ht="24" customHeight="1">
      <c r="A190" s="44">
        <f t="shared" si="11"/>
        <v>183</v>
      </c>
      <c r="B190" s="45" t="s">
        <v>420</v>
      </c>
      <c r="C190" s="45" t="s">
        <v>421</v>
      </c>
      <c r="D190" s="46" t="s">
        <v>411</v>
      </c>
      <c r="E190" s="47"/>
      <c r="F190" s="46" t="s">
        <v>411</v>
      </c>
      <c r="G190" s="49">
        <v>85</v>
      </c>
      <c r="H190" s="50">
        <v>109</v>
      </c>
      <c r="I190" s="50">
        <v>67</v>
      </c>
      <c r="J190" s="51">
        <v>74</v>
      </c>
      <c r="K190" s="51">
        <v>8</v>
      </c>
      <c r="L190" s="1010">
        <f t="shared" si="13"/>
        <v>66</v>
      </c>
      <c r="M190" s="1011">
        <v>373</v>
      </c>
      <c r="N190" s="1012">
        <f t="shared" si="10"/>
        <v>24618</v>
      </c>
      <c r="O190" s="842">
        <v>66</v>
      </c>
      <c r="P190" s="842" t="s">
        <v>907</v>
      </c>
      <c r="Q190" s="842" t="s">
        <v>907</v>
      </c>
      <c r="R190" s="842" t="s">
        <v>907</v>
      </c>
      <c r="S190" s="607"/>
      <c r="T190" s="1012"/>
    </row>
    <row r="191" spans="1:20" ht="24" customHeight="1">
      <c r="A191" s="44">
        <f t="shared" si="11"/>
        <v>184</v>
      </c>
      <c r="B191" s="45" t="s">
        <v>422</v>
      </c>
      <c r="C191" s="45" t="s">
        <v>423</v>
      </c>
      <c r="D191" s="46" t="s">
        <v>411</v>
      </c>
      <c r="E191" s="47"/>
      <c r="F191" s="46" t="s">
        <v>411</v>
      </c>
      <c r="G191" s="49">
        <v>168</v>
      </c>
      <c r="H191" s="50">
        <v>184</v>
      </c>
      <c r="I191" s="50">
        <v>150</v>
      </c>
      <c r="J191" s="51">
        <v>166</v>
      </c>
      <c r="K191" s="51">
        <v>40</v>
      </c>
      <c r="L191" s="1010">
        <f t="shared" si="13"/>
        <v>126</v>
      </c>
      <c r="M191" s="1011">
        <v>450</v>
      </c>
      <c r="N191" s="1012">
        <f t="shared" si="10"/>
        <v>56700</v>
      </c>
      <c r="O191" s="842">
        <v>70</v>
      </c>
      <c r="P191" s="842">
        <v>56</v>
      </c>
      <c r="Q191" s="842" t="s">
        <v>907</v>
      </c>
      <c r="R191" s="842" t="s">
        <v>907</v>
      </c>
      <c r="S191" s="607"/>
      <c r="T191" s="1012"/>
    </row>
    <row r="192" spans="1:20" s="1" customFormat="1" ht="24" customHeight="1">
      <c r="A192" s="44">
        <f t="shared" si="11"/>
        <v>185</v>
      </c>
      <c r="B192" s="45" t="s">
        <v>336</v>
      </c>
      <c r="C192" s="45" t="s">
        <v>337</v>
      </c>
      <c r="D192" s="46" t="s">
        <v>34</v>
      </c>
      <c r="E192" s="47"/>
      <c r="F192" s="46" t="s">
        <v>34</v>
      </c>
      <c r="G192" s="49">
        <v>39</v>
      </c>
      <c r="H192" s="50">
        <v>45</v>
      </c>
      <c r="I192" s="50">
        <v>4200</v>
      </c>
      <c r="J192" s="51">
        <v>481</v>
      </c>
      <c r="K192" s="51">
        <v>1</v>
      </c>
      <c r="L192" s="1010">
        <f t="shared" si="13"/>
        <v>480</v>
      </c>
      <c r="M192" s="1011">
        <v>400</v>
      </c>
      <c r="N192" s="1012">
        <f t="shared" si="10"/>
        <v>192000</v>
      </c>
      <c r="O192" s="842">
        <v>240</v>
      </c>
      <c r="P192" s="842">
        <v>240</v>
      </c>
      <c r="Q192" s="842" t="s">
        <v>907</v>
      </c>
      <c r="R192" s="842" t="s">
        <v>907</v>
      </c>
      <c r="S192" s="607"/>
      <c r="T192" s="1012"/>
    </row>
    <row r="193" spans="1:20" s="1" customFormat="1" ht="24" customHeight="1">
      <c r="A193" s="44">
        <f t="shared" si="11"/>
        <v>186</v>
      </c>
      <c r="B193" s="45" t="s">
        <v>338</v>
      </c>
      <c r="C193" s="45" t="s">
        <v>339</v>
      </c>
      <c r="D193" s="46" t="s">
        <v>34</v>
      </c>
      <c r="E193" s="47"/>
      <c r="F193" s="46" t="s">
        <v>34</v>
      </c>
      <c r="G193" s="49">
        <v>232</v>
      </c>
      <c r="H193" s="50">
        <v>277</v>
      </c>
      <c r="I193" s="50">
        <v>286</v>
      </c>
      <c r="J193" s="51">
        <v>320</v>
      </c>
      <c r="K193" s="51">
        <v>70</v>
      </c>
      <c r="L193" s="1010">
        <f t="shared" si="13"/>
        <v>250</v>
      </c>
      <c r="M193" s="1011">
        <v>400</v>
      </c>
      <c r="N193" s="1012">
        <f t="shared" si="10"/>
        <v>100000</v>
      </c>
      <c r="O193" s="842">
        <v>125</v>
      </c>
      <c r="P193" s="842">
        <v>125</v>
      </c>
      <c r="Q193" s="842" t="s">
        <v>907</v>
      </c>
      <c r="R193" s="842" t="s">
        <v>907</v>
      </c>
      <c r="S193" s="607"/>
      <c r="T193" s="1012"/>
    </row>
    <row r="194" spans="1:20" s="1" customFormat="1" ht="24" customHeight="1">
      <c r="A194" s="44">
        <f t="shared" si="11"/>
        <v>187</v>
      </c>
      <c r="B194" s="45" t="s">
        <v>340</v>
      </c>
      <c r="C194" s="45" t="s">
        <v>341</v>
      </c>
      <c r="D194" s="46" t="s">
        <v>34</v>
      </c>
      <c r="E194" s="47"/>
      <c r="F194" s="46" t="s">
        <v>34</v>
      </c>
      <c r="G194" s="49">
        <v>76</v>
      </c>
      <c r="H194" s="50">
        <v>107</v>
      </c>
      <c r="I194" s="50">
        <v>140</v>
      </c>
      <c r="J194" s="51">
        <v>154</v>
      </c>
      <c r="K194" s="51">
        <v>30</v>
      </c>
      <c r="L194" s="1010">
        <f t="shared" si="13"/>
        <v>124</v>
      </c>
      <c r="M194" s="1011">
        <v>400</v>
      </c>
      <c r="N194" s="1012">
        <f t="shared" si="10"/>
        <v>49600</v>
      </c>
      <c r="O194" s="842">
        <v>70</v>
      </c>
      <c r="P194" s="842">
        <v>54</v>
      </c>
      <c r="Q194" s="842" t="s">
        <v>907</v>
      </c>
      <c r="R194" s="842" t="s">
        <v>907</v>
      </c>
      <c r="S194" s="607"/>
      <c r="T194" s="1012"/>
    </row>
    <row r="195" spans="1:20" s="1" customFormat="1" ht="24" customHeight="1">
      <c r="A195" s="44">
        <f t="shared" si="11"/>
        <v>188</v>
      </c>
      <c r="B195" s="45" t="s">
        <v>342</v>
      </c>
      <c r="C195" s="45" t="s">
        <v>343</v>
      </c>
      <c r="D195" s="46" t="s">
        <v>34</v>
      </c>
      <c r="E195" s="47"/>
      <c r="F195" s="46" t="s">
        <v>34</v>
      </c>
      <c r="G195" s="49">
        <v>40</v>
      </c>
      <c r="H195" s="50">
        <v>49</v>
      </c>
      <c r="I195" s="50">
        <v>89</v>
      </c>
      <c r="J195" s="51">
        <v>100</v>
      </c>
      <c r="K195" s="51">
        <v>30</v>
      </c>
      <c r="L195" s="1010">
        <f t="shared" si="13"/>
        <v>70</v>
      </c>
      <c r="M195" s="1011">
        <v>400</v>
      </c>
      <c r="N195" s="1012">
        <f t="shared" si="10"/>
        <v>28000</v>
      </c>
      <c r="O195" s="842">
        <v>70</v>
      </c>
      <c r="P195" s="842" t="s">
        <v>907</v>
      </c>
      <c r="Q195" s="842" t="s">
        <v>907</v>
      </c>
      <c r="R195" s="842" t="s">
        <v>907</v>
      </c>
      <c r="S195" s="607"/>
      <c r="T195" s="1012"/>
    </row>
    <row r="196" spans="1:20" s="1" customFormat="1" ht="24" customHeight="1">
      <c r="A196" s="44">
        <f t="shared" si="11"/>
        <v>189</v>
      </c>
      <c r="B196" s="45" t="s">
        <v>344</v>
      </c>
      <c r="C196" s="45" t="s">
        <v>345</v>
      </c>
      <c r="D196" s="46" t="s">
        <v>34</v>
      </c>
      <c r="E196" s="47"/>
      <c r="F196" s="46" t="s">
        <v>34</v>
      </c>
      <c r="G196" s="49">
        <v>3</v>
      </c>
      <c r="H196" s="50">
        <v>16</v>
      </c>
      <c r="I196" s="50">
        <v>10</v>
      </c>
      <c r="J196" s="51">
        <v>16</v>
      </c>
      <c r="K196" s="51">
        <v>8</v>
      </c>
      <c r="L196" s="1010">
        <f t="shared" si="13"/>
        <v>8</v>
      </c>
      <c r="M196" s="1011">
        <v>400</v>
      </c>
      <c r="N196" s="1012">
        <f t="shared" si="10"/>
        <v>3200</v>
      </c>
      <c r="O196" s="842">
        <v>8</v>
      </c>
      <c r="P196" s="842" t="s">
        <v>907</v>
      </c>
      <c r="Q196" s="842" t="s">
        <v>907</v>
      </c>
      <c r="R196" s="842" t="s">
        <v>907</v>
      </c>
      <c r="S196" s="607"/>
      <c r="T196" s="1012"/>
    </row>
    <row r="197" spans="1:20" s="1" customFormat="1" ht="24" customHeight="1">
      <c r="A197" s="44">
        <f t="shared" si="11"/>
        <v>190</v>
      </c>
      <c r="B197" s="47"/>
      <c r="C197" s="47" t="s">
        <v>856</v>
      </c>
      <c r="D197" s="74" t="s">
        <v>34</v>
      </c>
      <c r="E197" s="44">
        <v>100</v>
      </c>
      <c r="F197" s="44" t="s">
        <v>188</v>
      </c>
      <c r="G197" s="80">
        <v>9</v>
      </c>
      <c r="H197" s="80">
        <v>1</v>
      </c>
      <c r="I197" s="80">
        <v>48</v>
      </c>
      <c r="J197" s="93">
        <v>54</v>
      </c>
      <c r="K197" s="93">
        <v>48</v>
      </c>
      <c r="L197" s="1010">
        <f t="shared" si="13"/>
        <v>6</v>
      </c>
      <c r="M197" s="1013">
        <v>200</v>
      </c>
      <c r="N197" s="1012">
        <f t="shared" si="10"/>
        <v>1200</v>
      </c>
      <c r="O197" s="842">
        <v>6</v>
      </c>
      <c r="P197" s="842" t="s">
        <v>907</v>
      </c>
      <c r="Q197" s="842" t="s">
        <v>907</v>
      </c>
      <c r="R197" s="842" t="s">
        <v>907</v>
      </c>
      <c r="S197" s="607"/>
      <c r="T197" s="1012"/>
    </row>
    <row r="198" spans="1:20" s="1" customFormat="1" ht="24" customHeight="1">
      <c r="A198" s="44">
        <f t="shared" si="11"/>
        <v>191</v>
      </c>
      <c r="B198" s="45" t="s">
        <v>483</v>
      </c>
      <c r="C198" s="45" t="s">
        <v>484</v>
      </c>
      <c r="D198" s="46" t="s">
        <v>485</v>
      </c>
      <c r="E198" s="47"/>
      <c r="F198" s="46" t="s">
        <v>485</v>
      </c>
      <c r="G198" s="49">
        <v>274</v>
      </c>
      <c r="H198" s="50">
        <v>309</v>
      </c>
      <c r="I198" s="50">
        <v>168</v>
      </c>
      <c r="J198" s="51">
        <v>200</v>
      </c>
      <c r="K198" s="51">
        <v>40</v>
      </c>
      <c r="L198" s="1010">
        <f t="shared" si="13"/>
        <v>160</v>
      </c>
      <c r="M198" s="1011">
        <v>55</v>
      </c>
      <c r="N198" s="1012">
        <f t="shared" si="10"/>
        <v>8800</v>
      </c>
      <c r="O198" s="842">
        <v>80</v>
      </c>
      <c r="P198" s="842">
        <v>80</v>
      </c>
      <c r="Q198" s="842" t="s">
        <v>907</v>
      </c>
      <c r="R198" s="842" t="s">
        <v>907</v>
      </c>
      <c r="S198" s="607"/>
      <c r="T198" s="1012"/>
    </row>
    <row r="199" spans="1:20" s="1" customFormat="1" ht="24" customHeight="1">
      <c r="A199" s="44">
        <f t="shared" si="11"/>
        <v>192</v>
      </c>
      <c r="B199" s="45" t="s">
        <v>486</v>
      </c>
      <c r="C199" s="45" t="s">
        <v>487</v>
      </c>
      <c r="D199" s="46" t="s">
        <v>485</v>
      </c>
      <c r="E199" s="47"/>
      <c r="F199" s="46" t="s">
        <v>485</v>
      </c>
      <c r="G199" s="49">
        <v>50</v>
      </c>
      <c r="H199" s="50">
        <v>120</v>
      </c>
      <c r="I199" s="50">
        <v>144</v>
      </c>
      <c r="J199" s="51">
        <v>170</v>
      </c>
      <c r="K199" s="51">
        <v>8</v>
      </c>
      <c r="L199" s="1010">
        <f t="shared" si="13"/>
        <v>162</v>
      </c>
      <c r="M199" s="1011">
        <v>105</v>
      </c>
      <c r="N199" s="1012">
        <f t="shared" si="10"/>
        <v>17010</v>
      </c>
      <c r="O199" s="842">
        <v>100</v>
      </c>
      <c r="P199" s="842">
        <v>62</v>
      </c>
      <c r="Q199" s="842" t="s">
        <v>907</v>
      </c>
      <c r="R199" s="842" t="s">
        <v>907</v>
      </c>
      <c r="S199" s="607"/>
      <c r="T199" s="1012"/>
    </row>
    <row r="200" spans="1:20" s="1" customFormat="1" ht="24" customHeight="1">
      <c r="A200" s="44">
        <f t="shared" si="11"/>
        <v>193</v>
      </c>
      <c r="B200" s="45" t="s">
        <v>488</v>
      </c>
      <c r="C200" s="45" t="s">
        <v>489</v>
      </c>
      <c r="D200" s="46" t="s">
        <v>485</v>
      </c>
      <c r="E200" s="47"/>
      <c r="F200" s="46" t="s">
        <v>485</v>
      </c>
      <c r="G200" s="49">
        <v>20</v>
      </c>
      <c r="H200" s="50">
        <v>68</v>
      </c>
      <c r="I200" s="50">
        <v>48</v>
      </c>
      <c r="J200" s="51">
        <v>60</v>
      </c>
      <c r="K200" s="51">
        <v>26</v>
      </c>
      <c r="L200" s="1010">
        <f t="shared" si="13"/>
        <v>34</v>
      </c>
      <c r="M200" s="1011">
        <v>60</v>
      </c>
      <c r="N200" s="1012">
        <f t="shared" si="10"/>
        <v>2040</v>
      </c>
      <c r="O200" s="842">
        <v>34</v>
      </c>
      <c r="P200" s="842" t="s">
        <v>907</v>
      </c>
      <c r="Q200" s="842" t="s">
        <v>907</v>
      </c>
      <c r="R200" s="842" t="s">
        <v>907</v>
      </c>
      <c r="S200" s="607"/>
      <c r="T200" s="1012"/>
    </row>
    <row r="201" spans="1:20" s="1" customFormat="1" ht="24" customHeight="1">
      <c r="A201" s="44">
        <f t="shared" si="11"/>
        <v>194</v>
      </c>
      <c r="B201" s="45" t="s">
        <v>490</v>
      </c>
      <c r="C201" s="45" t="s">
        <v>491</v>
      </c>
      <c r="D201" s="46" t="s">
        <v>485</v>
      </c>
      <c r="E201" s="47"/>
      <c r="F201" s="46" t="s">
        <v>485</v>
      </c>
      <c r="G201" s="49">
        <v>18</v>
      </c>
      <c r="H201" s="50">
        <v>49</v>
      </c>
      <c r="I201" s="50">
        <v>36</v>
      </c>
      <c r="J201" s="51">
        <v>60</v>
      </c>
      <c r="K201" s="51">
        <v>58</v>
      </c>
      <c r="L201" s="1010">
        <f t="shared" si="13"/>
        <v>2</v>
      </c>
      <c r="M201" s="1011">
        <v>65</v>
      </c>
      <c r="N201" s="1012">
        <f t="shared" si="10"/>
        <v>130</v>
      </c>
      <c r="O201" s="842">
        <v>2</v>
      </c>
      <c r="P201" s="842" t="s">
        <v>4561</v>
      </c>
      <c r="Q201" s="842" t="s">
        <v>4561</v>
      </c>
      <c r="R201" s="842" t="s">
        <v>4561</v>
      </c>
      <c r="S201" s="607"/>
      <c r="T201" s="1012"/>
    </row>
    <row r="202" spans="1:20" s="1" customFormat="1" ht="24" customHeight="1">
      <c r="A202" s="44">
        <f t="shared" si="11"/>
        <v>195</v>
      </c>
      <c r="B202" s="45" t="s">
        <v>492</v>
      </c>
      <c r="C202" s="45" t="s">
        <v>493</v>
      </c>
      <c r="D202" s="46" t="s">
        <v>485</v>
      </c>
      <c r="E202" s="47"/>
      <c r="F202" s="46" t="s">
        <v>485</v>
      </c>
      <c r="G202" s="49">
        <v>14</v>
      </c>
      <c r="H202" s="50">
        <v>36</v>
      </c>
      <c r="I202" s="50">
        <v>36</v>
      </c>
      <c r="J202" s="51">
        <v>40</v>
      </c>
      <c r="K202" s="51">
        <v>10</v>
      </c>
      <c r="L202" s="1010">
        <f t="shared" si="13"/>
        <v>30</v>
      </c>
      <c r="M202" s="1011">
        <v>90</v>
      </c>
      <c r="N202" s="1012">
        <f t="shared" si="10"/>
        <v>2700</v>
      </c>
      <c r="O202" s="842">
        <v>30</v>
      </c>
      <c r="P202" s="842" t="s">
        <v>907</v>
      </c>
      <c r="Q202" s="842" t="s">
        <v>907</v>
      </c>
      <c r="R202" s="842" t="s">
        <v>907</v>
      </c>
      <c r="S202" s="607"/>
      <c r="T202" s="1012"/>
    </row>
    <row r="203" spans="1:20" s="1" customFormat="1" ht="24" customHeight="1">
      <c r="A203" s="44">
        <f t="shared" si="11"/>
        <v>196</v>
      </c>
      <c r="B203" s="45" t="s">
        <v>37</v>
      </c>
      <c r="C203" s="45" t="s">
        <v>38</v>
      </c>
      <c r="D203" s="46" t="s">
        <v>34</v>
      </c>
      <c r="E203" s="47"/>
      <c r="F203" s="46" t="s">
        <v>34</v>
      </c>
      <c r="G203" s="49">
        <v>392</v>
      </c>
      <c r="H203" s="50">
        <v>440</v>
      </c>
      <c r="I203" s="50">
        <v>360</v>
      </c>
      <c r="J203" s="51">
        <v>400</v>
      </c>
      <c r="K203" s="51">
        <v>0</v>
      </c>
      <c r="L203" s="1010">
        <f t="shared" si="13"/>
        <v>400</v>
      </c>
      <c r="M203" s="1011">
        <v>941.6</v>
      </c>
      <c r="N203" s="1012">
        <f t="shared" si="10"/>
        <v>376640</v>
      </c>
      <c r="O203" s="842">
        <v>200</v>
      </c>
      <c r="P203" s="842">
        <v>200</v>
      </c>
      <c r="Q203" s="842" t="s">
        <v>907</v>
      </c>
      <c r="R203" s="842" t="s">
        <v>907</v>
      </c>
      <c r="S203" s="607"/>
      <c r="T203" s="1012"/>
    </row>
    <row r="204" spans="1:20" s="1" customFormat="1" ht="24" customHeight="1">
      <c r="A204" s="44">
        <f t="shared" si="11"/>
        <v>197</v>
      </c>
      <c r="B204" s="45" t="s">
        <v>35</v>
      </c>
      <c r="C204" s="45" t="s">
        <v>36</v>
      </c>
      <c r="D204" s="46" t="s">
        <v>34</v>
      </c>
      <c r="E204" s="47"/>
      <c r="F204" s="46" t="s">
        <v>34</v>
      </c>
      <c r="G204" s="49">
        <v>47</v>
      </c>
      <c r="H204" s="50">
        <v>60</v>
      </c>
      <c r="I204" s="50">
        <v>40</v>
      </c>
      <c r="J204" s="51">
        <v>137</v>
      </c>
      <c r="K204" s="51">
        <v>17</v>
      </c>
      <c r="L204" s="1010">
        <f t="shared" si="13"/>
        <v>120</v>
      </c>
      <c r="M204" s="1011">
        <v>1637</v>
      </c>
      <c r="N204" s="1012">
        <f t="shared" si="10"/>
        <v>196440</v>
      </c>
      <c r="O204" s="842">
        <v>60</v>
      </c>
      <c r="P204" s="842">
        <v>60</v>
      </c>
      <c r="Q204" s="842" t="s">
        <v>907</v>
      </c>
      <c r="R204" s="842" t="s">
        <v>907</v>
      </c>
      <c r="S204" s="607"/>
      <c r="T204" s="1012"/>
    </row>
    <row r="205" spans="1:20" s="1" customFormat="1" ht="24" customHeight="1">
      <c r="A205" s="44">
        <f t="shared" si="11"/>
        <v>198</v>
      </c>
      <c r="B205" s="45" t="s">
        <v>39</v>
      </c>
      <c r="C205" s="45" t="s">
        <v>40</v>
      </c>
      <c r="D205" s="46" t="s">
        <v>34</v>
      </c>
      <c r="E205" s="47"/>
      <c r="F205" s="46" t="s">
        <v>34</v>
      </c>
      <c r="G205" s="49">
        <v>72</v>
      </c>
      <c r="H205" s="50">
        <v>68</v>
      </c>
      <c r="I205" s="50">
        <v>40</v>
      </c>
      <c r="J205" s="51">
        <v>139</v>
      </c>
      <c r="K205" s="51">
        <v>19</v>
      </c>
      <c r="L205" s="1010">
        <f t="shared" si="13"/>
        <v>120</v>
      </c>
      <c r="M205" s="1011">
        <v>1316.1</v>
      </c>
      <c r="N205" s="1012">
        <f t="shared" ref="N205:N268" si="14">L205*M205</f>
        <v>157932</v>
      </c>
      <c r="O205" s="842">
        <v>60</v>
      </c>
      <c r="P205" s="842">
        <v>60</v>
      </c>
      <c r="Q205" s="842" t="s">
        <v>907</v>
      </c>
      <c r="R205" s="842" t="s">
        <v>907</v>
      </c>
      <c r="S205" s="607"/>
      <c r="T205" s="1012"/>
    </row>
    <row r="206" spans="1:20" s="1" customFormat="1" ht="24" customHeight="1">
      <c r="A206" s="44">
        <f t="shared" si="11"/>
        <v>199</v>
      </c>
      <c r="B206" s="45" t="s">
        <v>32</v>
      </c>
      <c r="C206" s="45" t="s">
        <v>33</v>
      </c>
      <c r="D206" s="46" t="s">
        <v>34</v>
      </c>
      <c r="E206" s="47"/>
      <c r="F206" s="46" t="s">
        <v>34</v>
      </c>
      <c r="G206" s="49">
        <v>1279</v>
      </c>
      <c r="H206" s="50">
        <v>1465</v>
      </c>
      <c r="I206" s="50">
        <v>1250</v>
      </c>
      <c r="J206" s="51">
        <v>1500</v>
      </c>
      <c r="K206" s="51">
        <v>172</v>
      </c>
      <c r="L206" s="1010">
        <f t="shared" si="13"/>
        <v>1328</v>
      </c>
      <c r="M206" s="1011">
        <v>850</v>
      </c>
      <c r="N206" s="1012">
        <f t="shared" si="14"/>
        <v>1128800</v>
      </c>
      <c r="O206" s="842">
        <v>500</v>
      </c>
      <c r="P206" s="842">
        <v>500</v>
      </c>
      <c r="Q206" s="842">
        <v>328</v>
      </c>
      <c r="R206" s="842" t="s">
        <v>907</v>
      </c>
      <c r="S206" s="607"/>
      <c r="T206" s="1012"/>
    </row>
    <row r="207" spans="1:20" s="1" customFormat="1" ht="24" customHeight="1">
      <c r="A207" s="44">
        <f t="shared" si="11"/>
        <v>200</v>
      </c>
      <c r="B207" s="45" t="s">
        <v>200</v>
      </c>
      <c r="C207" s="45" t="s">
        <v>201</v>
      </c>
      <c r="D207" s="46" t="s">
        <v>34</v>
      </c>
      <c r="E207" s="47"/>
      <c r="F207" s="46" t="s">
        <v>34</v>
      </c>
      <c r="G207" s="49">
        <v>14</v>
      </c>
      <c r="H207" s="50">
        <v>20</v>
      </c>
      <c r="I207" s="50">
        <v>39</v>
      </c>
      <c r="J207" s="51">
        <v>45</v>
      </c>
      <c r="K207" s="51">
        <v>4</v>
      </c>
      <c r="L207" s="1010">
        <f t="shared" si="13"/>
        <v>41</v>
      </c>
      <c r="M207" s="1011">
        <v>1400</v>
      </c>
      <c r="N207" s="1012">
        <f t="shared" si="14"/>
        <v>57400</v>
      </c>
      <c r="O207" s="842">
        <v>41</v>
      </c>
      <c r="P207" s="842" t="s">
        <v>907</v>
      </c>
      <c r="Q207" s="842" t="s">
        <v>907</v>
      </c>
      <c r="R207" s="842" t="s">
        <v>907</v>
      </c>
      <c r="S207" s="607"/>
      <c r="T207" s="1012"/>
    </row>
    <row r="208" spans="1:20" s="1" customFormat="1" ht="24" customHeight="1">
      <c r="A208" s="44">
        <f t="shared" si="11"/>
        <v>201</v>
      </c>
      <c r="B208" s="45" t="s">
        <v>195</v>
      </c>
      <c r="C208" s="45" t="s">
        <v>196</v>
      </c>
      <c r="D208" s="46" t="s">
        <v>34</v>
      </c>
      <c r="E208" s="47"/>
      <c r="F208" s="46" t="s">
        <v>34</v>
      </c>
      <c r="G208" s="49">
        <v>3</v>
      </c>
      <c r="H208" s="50">
        <v>16</v>
      </c>
      <c r="I208" s="50">
        <v>20</v>
      </c>
      <c r="J208" s="51">
        <v>25</v>
      </c>
      <c r="K208" s="51">
        <v>4</v>
      </c>
      <c r="L208" s="1010">
        <f t="shared" si="13"/>
        <v>21</v>
      </c>
      <c r="M208" s="1011">
        <v>642</v>
      </c>
      <c r="N208" s="1012">
        <f t="shared" si="14"/>
        <v>13482</v>
      </c>
      <c r="O208" s="842">
        <v>21</v>
      </c>
      <c r="P208" s="842" t="s">
        <v>907</v>
      </c>
      <c r="Q208" s="842" t="s">
        <v>907</v>
      </c>
      <c r="R208" s="842" t="s">
        <v>907</v>
      </c>
      <c r="S208" s="607"/>
      <c r="T208" s="1012"/>
    </row>
    <row r="209" spans="1:20" s="1" customFormat="1" ht="24" customHeight="1">
      <c r="A209" s="44">
        <f t="shared" si="11"/>
        <v>202</v>
      </c>
      <c r="B209" s="45" t="s">
        <v>205</v>
      </c>
      <c r="C209" s="45" t="s">
        <v>206</v>
      </c>
      <c r="D209" s="46" t="s">
        <v>34</v>
      </c>
      <c r="E209" s="47"/>
      <c r="F209" s="46" t="s">
        <v>34</v>
      </c>
      <c r="G209" s="49">
        <v>9</v>
      </c>
      <c r="H209" s="50">
        <v>12</v>
      </c>
      <c r="I209" s="50">
        <v>24</v>
      </c>
      <c r="J209" s="51">
        <v>30</v>
      </c>
      <c r="K209" s="51">
        <v>5</v>
      </c>
      <c r="L209" s="1010">
        <f t="shared" si="13"/>
        <v>25</v>
      </c>
      <c r="M209" s="1011">
        <v>1284</v>
      </c>
      <c r="N209" s="1012">
        <f t="shared" si="14"/>
        <v>32100</v>
      </c>
      <c r="O209" s="842">
        <v>25</v>
      </c>
      <c r="P209" s="842" t="s">
        <v>907</v>
      </c>
      <c r="Q209" s="842" t="s">
        <v>907</v>
      </c>
      <c r="R209" s="842" t="s">
        <v>907</v>
      </c>
      <c r="S209" s="607"/>
      <c r="T209" s="1012"/>
    </row>
    <row r="210" spans="1:20" s="1" customFormat="1" ht="24" customHeight="1">
      <c r="A210" s="44">
        <f t="shared" ref="A210:A273" si="15">A209+1</f>
        <v>203</v>
      </c>
      <c r="B210" s="45" t="s">
        <v>202</v>
      </c>
      <c r="C210" s="45" t="s">
        <v>203</v>
      </c>
      <c r="D210" s="46" t="s">
        <v>34</v>
      </c>
      <c r="E210" s="47"/>
      <c r="F210" s="46" t="s">
        <v>34</v>
      </c>
      <c r="G210" s="48">
        <v>12</v>
      </c>
      <c r="H210" s="49">
        <v>8</v>
      </c>
      <c r="I210" s="50">
        <v>10</v>
      </c>
      <c r="J210" s="51">
        <v>11</v>
      </c>
      <c r="K210" s="51">
        <v>10</v>
      </c>
      <c r="L210" s="1010">
        <f t="shared" si="13"/>
        <v>1</v>
      </c>
      <c r="M210" s="1011">
        <v>1070</v>
      </c>
      <c r="N210" s="1012">
        <f t="shared" si="14"/>
        <v>1070</v>
      </c>
      <c r="O210" s="842">
        <v>1</v>
      </c>
      <c r="P210" s="842" t="s">
        <v>907</v>
      </c>
      <c r="Q210" s="842" t="s">
        <v>907</v>
      </c>
      <c r="R210" s="842" t="s">
        <v>907</v>
      </c>
      <c r="S210" s="607"/>
      <c r="T210" s="1012"/>
    </row>
    <row r="211" spans="1:20" s="1" customFormat="1" ht="24" customHeight="1">
      <c r="A211" s="44">
        <f t="shared" si="15"/>
        <v>204</v>
      </c>
      <c r="B211" s="45" t="s">
        <v>161</v>
      </c>
      <c r="C211" s="45" t="s">
        <v>162</v>
      </c>
      <c r="D211" s="46" t="s">
        <v>43</v>
      </c>
      <c r="E211" s="47"/>
      <c r="F211" s="46" t="s">
        <v>43</v>
      </c>
      <c r="G211" s="49">
        <v>30</v>
      </c>
      <c r="H211" s="50">
        <v>36</v>
      </c>
      <c r="I211" s="51">
        <v>0</v>
      </c>
      <c r="J211" s="51">
        <v>0</v>
      </c>
      <c r="K211" s="51">
        <v>20</v>
      </c>
      <c r="L211" s="1010">
        <v>0</v>
      </c>
      <c r="M211" s="1011">
        <v>250</v>
      </c>
      <c r="N211" s="1012">
        <f t="shared" si="14"/>
        <v>0</v>
      </c>
      <c r="O211" s="842" t="s">
        <v>907</v>
      </c>
      <c r="P211" s="842"/>
      <c r="Q211" s="842"/>
      <c r="R211" s="842"/>
      <c r="S211" s="607"/>
      <c r="T211" s="1012"/>
    </row>
    <row r="212" spans="1:20" s="1" customFormat="1" ht="24" customHeight="1">
      <c r="A212" s="44">
        <f t="shared" si="15"/>
        <v>205</v>
      </c>
      <c r="B212" s="45" t="s">
        <v>157</v>
      </c>
      <c r="C212" s="45" t="s">
        <v>158</v>
      </c>
      <c r="D212" s="46" t="s">
        <v>43</v>
      </c>
      <c r="E212" s="47"/>
      <c r="F212" s="46" t="s">
        <v>43</v>
      </c>
      <c r="G212" s="49">
        <v>162</v>
      </c>
      <c r="H212" s="50">
        <v>210</v>
      </c>
      <c r="I212" s="50">
        <v>180</v>
      </c>
      <c r="J212" s="51">
        <v>210</v>
      </c>
      <c r="K212" s="51">
        <v>0</v>
      </c>
      <c r="L212" s="1010">
        <f t="shared" ref="L212:L225" si="16">J212-K212</f>
        <v>210</v>
      </c>
      <c r="M212" s="1011">
        <v>250</v>
      </c>
      <c r="N212" s="1012">
        <f t="shared" si="14"/>
        <v>52500</v>
      </c>
      <c r="O212" s="842">
        <v>110</v>
      </c>
      <c r="P212" s="842">
        <v>100</v>
      </c>
      <c r="Q212" s="842" t="s">
        <v>907</v>
      </c>
      <c r="R212" s="842" t="s">
        <v>907</v>
      </c>
      <c r="S212" s="607"/>
      <c r="T212" s="1012"/>
    </row>
    <row r="213" spans="1:20" s="1" customFormat="1" ht="24" customHeight="1">
      <c r="A213" s="44">
        <f t="shared" si="15"/>
        <v>206</v>
      </c>
      <c r="B213" s="45" t="s">
        <v>159</v>
      </c>
      <c r="C213" s="45" t="s">
        <v>160</v>
      </c>
      <c r="D213" s="46" t="s">
        <v>43</v>
      </c>
      <c r="E213" s="47"/>
      <c r="F213" s="46" t="s">
        <v>43</v>
      </c>
      <c r="G213" s="49">
        <v>88</v>
      </c>
      <c r="H213" s="50">
        <v>100</v>
      </c>
      <c r="I213" s="50">
        <v>160</v>
      </c>
      <c r="J213" s="51">
        <v>190</v>
      </c>
      <c r="K213" s="51">
        <v>40</v>
      </c>
      <c r="L213" s="1010">
        <f t="shared" si="16"/>
        <v>150</v>
      </c>
      <c r="M213" s="1011">
        <v>250</v>
      </c>
      <c r="N213" s="1012">
        <f t="shared" si="14"/>
        <v>37500</v>
      </c>
      <c r="O213" s="842">
        <v>80</v>
      </c>
      <c r="P213" s="842">
        <v>70</v>
      </c>
      <c r="Q213" s="842" t="s">
        <v>4560</v>
      </c>
      <c r="R213" s="842" t="s">
        <v>907</v>
      </c>
      <c r="S213" s="607"/>
      <c r="T213" s="1012"/>
    </row>
    <row r="214" spans="1:20" s="1" customFormat="1" ht="24" customHeight="1">
      <c r="A214" s="44">
        <f t="shared" si="15"/>
        <v>207</v>
      </c>
      <c r="B214" s="45" t="s">
        <v>163</v>
      </c>
      <c r="C214" s="45" t="s">
        <v>4238</v>
      </c>
      <c r="D214" s="46" t="s">
        <v>43</v>
      </c>
      <c r="E214" s="47"/>
      <c r="F214" s="46" t="s">
        <v>43</v>
      </c>
      <c r="G214" s="49">
        <v>30</v>
      </c>
      <c r="H214" s="50">
        <v>36</v>
      </c>
      <c r="I214" s="50">
        <v>40</v>
      </c>
      <c r="J214" s="51">
        <v>50</v>
      </c>
      <c r="K214" s="51">
        <v>30</v>
      </c>
      <c r="L214" s="1010">
        <f t="shared" si="16"/>
        <v>20</v>
      </c>
      <c r="M214" s="1011">
        <v>120</v>
      </c>
      <c r="N214" s="1012">
        <f t="shared" si="14"/>
        <v>2400</v>
      </c>
      <c r="O214" s="842">
        <v>20</v>
      </c>
      <c r="P214" s="842" t="s">
        <v>907</v>
      </c>
      <c r="Q214" s="842" t="s">
        <v>4560</v>
      </c>
      <c r="R214" s="842" t="s">
        <v>907</v>
      </c>
      <c r="S214" s="607"/>
      <c r="T214" s="1012"/>
    </row>
    <row r="215" spans="1:20" s="1" customFormat="1" ht="24" customHeight="1">
      <c r="A215" s="44">
        <f t="shared" si="15"/>
        <v>208</v>
      </c>
      <c r="B215" s="45" t="s">
        <v>165</v>
      </c>
      <c r="C215" s="45" t="s">
        <v>4239</v>
      </c>
      <c r="D215" s="46" t="s">
        <v>43</v>
      </c>
      <c r="E215" s="47"/>
      <c r="F215" s="46" t="s">
        <v>43</v>
      </c>
      <c r="G215" s="49">
        <v>52</v>
      </c>
      <c r="H215" s="50">
        <v>120</v>
      </c>
      <c r="I215" s="50">
        <v>180</v>
      </c>
      <c r="J215" s="51">
        <v>210</v>
      </c>
      <c r="K215" s="51">
        <v>110</v>
      </c>
      <c r="L215" s="1010">
        <f t="shared" si="16"/>
        <v>100</v>
      </c>
      <c r="M215" s="1011">
        <v>120</v>
      </c>
      <c r="N215" s="1012">
        <f t="shared" si="14"/>
        <v>12000</v>
      </c>
      <c r="O215" s="842">
        <v>50</v>
      </c>
      <c r="P215" s="842">
        <v>50</v>
      </c>
      <c r="Q215" s="842" t="s">
        <v>907</v>
      </c>
      <c r="R215" s="842" t="s">
        <v>907</v>
      </c>
      <c r="S215" s="607"/>
      <c r="T215" s="1012"/>
    </row>
    <row r="216" spans="1:20" s="1" customFormat="1" ht="24" customHeight="1">
      <c r="A216" s="44">
        <f t="shared" si="15"/>
        <v>209</v>
      </c>
      <c r="B216" s="45" t="s">
        <v>167</v>
      </c>
      <c r="C216" s="45" t="s">
        <v>4240</v>
      </c>
      <c r="D216" s="46" t="s">
        <v>43</v>
      </c>
      <c r="E216" s="47"/>
      <c r="F216" s="46" t="s">
        <v>43</v>
      </c>
      <c r="G216" s="49">
        <v>414</v>
      </c>
      <c r="H216" s="50">
        <v>458</v>
      </c>
      <c r="I216" s="50">
        <v>210</v>
      </c>
      <c r="J216" s="51">
        <v>280</v>
      </c>
      <c r="K216" s="51">
        <v>26</v>
      </c>
      <c r="L216" s="1010">
        <f t="shared" si="16"/>
        <v>254</v>
      </c>
      <c r="M216" s="1011">
        <v>120</v>
      </c>
      <c r="N216" s="1012">
        <f t="shared" si="14"/>
        <v>30480</v>
      </c>
      <c r="O216" s="842">
        <v>154</v>
      </c>
      <c r="P216" s="842">
        <v>100</v>
      </c>
      <c r="Q216" s="842" t="s">
        <v>907</v>
      </c>
      <c r="R216" s="842" t="s">
        <v>907</v>
      </c>
      <c r="S216" s="607"/>
      <c r="T216" s="1012"/>
    </row>
    <row r="217" spans="1:20" s="1" customFormat="1" ht="24" customHeight="1">
      <c r="A217" s="44">
        <f t="shared" si="15"/>
        <v>210</v>
      </c>
      <c r="B217" s="45" t="s">
        <v>169</v>
      </c>
      <c r="C217" s="45" t="s">
        <v>4241</v>
      </c>
      <c r="D217" s="46" t="s">
        <v>43</v>
      </c>
      <c r="E217" s="47"/>
      <c r="F217" s="46" t="s">
        <v>43</v>
      </c>
      <c r="G217" s="49">
        <v>20</v>
      </c>
      <c r="H217" s="50">
        <v>145</v>
      </c>
      <c r="I217" s="50">
        <v>120</v>
      </c>
      <c r="J217" s="51">
        <v>150</v>
      </c>
      <c r="K217" s="51">
        <v>26</v>
      </c>
      <c r="L217" s="1010">
        <f t="shared" si="16"/>
        <v>124</v>
      </c>
      <c r="M217" s="1011">
        <v>256.8</v>
      </c>
      <c r="N217" s="1012">
        <f t="shared" si="14"/>
        <v>31843.200000000001</v>
      </c>
      <c r="O217" s="842">
        <v>70</v>
      </c>
      <c r="P217" s="842">
        <v>54</v>
      </c>
      <c r="Q217" s="842" t="s">
        <v>907</v>
      </c>
      <c r="R217" s="842" t="s">
        <v>907</v>
      </c>
      <c r="S217" s="607"/>
      <c r="T217" s="1012"/>
    </row>
    <row r="218" spans="1:20" s="1" customFormat="1" ht="24" customHeight="1">
      <c r="A218" s="44">
        <f t="shared" si="15"/>
        <v>211</v>
      </c>
      <c r="B218" s="45" t="s">
        <v>84</v>
      </c>
      <c r="C218" s="45" t="s">
        <v>85</v>
      </c>
      <c r="D218" s="46" t="s">
        <v>43</v>
      </c>
      <c r="E218" s="47"/>
      <c r="F218" s="46" t="s">
        <v>43</v>
      </c>
      <c r="G218" s="49">
        <v>612</v>
      </c>
      <c r="H218" s="50">
        <v>700</v>
      </c>
      <c r="I218" s="50">
        <v>800</v>
      </c>
      <c r="J218" s="51">
        <v>1000</v>
      </c>
      <c r="K218" s="51">
        <v>0</v>
      </c>
      <c r="L218" s="1010">
        <f t="shared" si="16"/>
        <v>1000</v>
      </c>
      <c r="M218" s="1011">
        <v>1260</v>
      </c>
      <c r="N218" s="1012">
        <f t="shared" si="14"/>
        <v>1260000</v>
      </c>
      <c r="O218" s="842">
        <v>400</v>
      </c>
      <c r="P218" s="842">
        <v>400</v>
      </c>
      <c r="Q218" s="842">
        <v>200</v>
      </c>
      <c r="R218" s="842" t="s">
        <v>907</v>
      </c>
      <c r="S218" s="607"/>
      <c r="T218" s="1012"/>
    </row>
    <row r="219" spans="1:20" s="1" customFormat="1" ht="24" customHeight="1">
      <c r="A219" s="44">
        <f t="shared" si="15"/>
        <v>212</v>
      </c>
      <c r="B219" s="45" t="s">
        <v>608</v>
      </c>
      <c r="C219" s="45" t="s">
        <v>609</v>
      </c>
      <c r="D219" s="46" t="s">
        <v>43</v>
      </c>
      <c r="E219" s="47"/>
      <c r="F219" s="46" t="s">
        <v>43</v>
      </c>
      <c r="G219" s="49">
        <v>14</v>
      </c>
      <c r="H219" s="50">
        <v>28</v>
      </c>
      <c r="I219" s="50">
        <v>24</v>
      </c>
      <c r="J219" s="51">
        <v>47</v>
      </c>
      <c r="K219" s="51">
        <v>27</v>
      </c>
      <c r="L219" s="1010">
        <f t="shared" si="16"/>
        <v>20</v>
      </c>
      <c r="M219" s="1011">
        <v>535</v>
      </c>
      <c r="N219" s="1012">
        <f t="shared" si="14"/>
        <v>10700</v>
      </c>
      <c r="O219" s="842">
        <v>20</v>
      </c>
      <c r="P219" s="842" t="s">
        <v>907</v>
      </c>
      <c r="Q219" s="842" t="s">
        <v>907</v>
      </c>
      <c r="R219" s="842" t="s">
        <v>907</v>
      </c>
      <c r="S219" s="607"/>
      <c r="T219" s="1012"/>
    </row>
    <row r="220" spans="1:20" s="1" customFormat="1" ht="24" customHeight="1">
      <c r="A220" s="44">
        <f t="shared" si="15"/>
        <v>213</v>
      </c>
      <c r="B220" s="45" t="s">
        <v>612</v>
      </c>
      <c r="C220" s="45" t="s">
        <v>613</v>
      </c>
      <c r="D220" s="46" t="s">
        <v>43</v>
      </c>
      <c r="E220" s="47"/>
      <c r="F220" s="46" t="s">
        <v>43</v>
      </c>
      <c r="G220" s="49">
        <v>5</v>
      </c>
      <c r="H220" s="50">
        <v>26</v>
      </c>
      <c r="I220" s="50">
        <v>12</v>
      </c>
      <c r="J220" s="51">
        <v>59</v>
      </c>
      <c r="K220" s="51">
        <v>19</v>
      </c>
      <c r="L220" s="1010">
        <f t="shared" si="16"/>
        <v>40</v>
      </c>
      <c r="M220" s="1011">
        <v>535</v>
      </c>
      <c r="N220" s="1012">
        <f t="shared" si="14"/>
        <v>21400</v>
      </c>
      <c r="O220" s="842">
        <v>40</v>
      </c>
      <c r="P220" s="842" t="s">
        <v>907</v>
      </c>
      <c r="Q220" s="842" t="s">
        <v>907</v>
      </c>
      <c r="R220" s="842" t="s">
        <v>907</v>
      </c>
      <c r="S220" s="607"/>
      <c r="T220" s="1012"/>
    </row>
    <row r="221" spans="1:20" s="1" customFormat="1" ht="24" customHeight="1">
      <c r="A221" s="44">
        <f t="shared" si="15"/>
        <v>214</v>
      </c>
      <c r="B221" s="45" t="s">
        <v>616</v>
      </c>
      <c r="C221" s="45" t="s">
        <v>617</v>
      </c>
      <c r="D221" s="46" t="s">
        <v>43</v>
      </c>
      <c r="E221" s="47"/>
      <c r="F221" s="46" t="s">
        <v>43</v>
      </c>
      <c r="G221" s="49">
        <v>1</v>
      </c>
      <c r="H221" s="50">
        <v>28</v>
      </c>
      <c r="I221" s="50">
        <v>12</v>
      </c>
      <c r="J221" s="51">
        <v>51</v>
      </c>
      <c r="K221" s="51">
        <v>11</v>
      </c>
      <c r="L221" s="1010">
        <f t="shared" si="16"/>
        <v>40</v>
      </c>
      <c r="M221" s="1011">
        <v>535</v>
      </c>
      <c r="N221" s="1012">
        <f t="shared" si="14"/>
        <v>21400</v>
      </c>
      <c r="O221" s="842">
        <v>40</v>
      </c>
      <c r="P221" s="842" t="s">
        <v>907</v>
      </c>
      <c r="Q221" s="842" t="s">
        <v>907</v>
      </c>
      <c r="R221" s="842" t="s">
        <v>907</v>
      </c>
      <c r="S221" s="607"/>
      <c r="T221" s="1012"/>
    </row>
    <row r="222" spans="1:20" s="1" customFormat="1" ht="24" customHeight="1">
      <c r="A222" s="44">
        <f t="shared" si="15"/>
        <v>215</v>
      </c>
      <c r="B222" s="45" t="s">
        <v>622</v>
      </c>
      <c r="C222" s="45" t="s">
        <v>623</v>
      </c>
      <c r="D222" s="46" t="s">
        <v>43</v>
      </c>
      <c r="E222" s="47"/>
      <c r="F222" s="46" t="s">
        <v>43</v>
      </c>
      <c r="G222" s="49">
        <v>3</v>
      </c>
      <c r="H222" s="50">
        <v>30</v>
      </c>
      <c r="I222" s="50">
        <v>12</v>
      </c>
      <c r="J222" s="51">
        <v>18</v>
      </c>
      <c r="K222" s="51">
        <v>0</v>
      </c>
      <c r="L222" s="1010">
        <f t="shared" si="16"/>
        <v>18</v>
      </c>
      <c r="M222" s="1011">
        <v>695</v>
      </c>
      <c r="N222" s="1012">
        <f t="shared" si="14"/>
        <v>12510</v>
      </c>
      <c r="O222" s="842">
        <v>18</v>
      </c>
      <c r="P222" s="842" t="s">
        <v>907</v>
      </c>
      <c r="Q222" s="842" t="s">
        <v>907</v>
      </c>
      <c r="R222" s="842" t="s">
        <v>907</v>
      </c>
      <c r="S222" s="607"/>
      <c r="T222" s="1012"/>
    </row>
    <row r="223" spans="1:20" s="1" customFormat="1" ht="24" customHeight="1">
      <c r="A223" s="44">
        <f t="shared" si="15"/>
        <v>216</v>
      </c>
      <c r="B223" s="45" t="s">
        <v>626</v>
      </c>
      <c r="C223" s="45" t="s">
        <v>627</v>
      </c>
      <c r="D223" s="46" t="s">
        <v>43</v>
      </c>
      <c r="E223" s="47"/>
      <c r="F223" s="46" t="s">
        <v>43</v>
      </c>
      <c r="G223" s="49">
        <v>45</v>
      </c>
      <c r="H223" s="50">
        <v>79</v>
      </c>
      <c r="I223" s="50">
        <v>60</v>
      </c>
      <c r="J223" s="51">
        <v>184</v>
      </c>
      <c r="K223" s="51">
        <v>24</v>
      </c>
      <c r="L223" s="1010">
        <f t="shared" si="16"/>
        <v>160</v>
      </c>
      <c r="M223" s="1011">
        <v>695.5</v>
      </c>
      <c r="N223" s="1012">
        <f t="shared" si="14"/>
        <v>111280</v>
      </c>
      <c r="O223" s="842">
        <v>80</v>
      </c>
      <c r="P223" s="842">
        <v>80</v>
      </c>
      <c r="Q223" s="842" t="s">
        <v>907</v>
      </c>
      <c r="R223" s="842" t="s">
        <v>907</v>
      </c>
      <c r="S223" s="607"/>
      <c r="T223" s="1012"/>
    </row>
    <row r="224" spans="1:20" s="1" customFormat="1" ht="24" customHeight="1">
      <c r="A224" s="44">
        <f t="shared" si="15"/>
        <v>217</v>
      </c>
      <c r="B224" s="45" t="s">
        <v>628</v>
      </c>
      <c r="C224" s="45" t="s">
        <v>629</v>
      </c>
      <c r="D224" s="46" t="s">
        <v>43</v>
      </c>
      <c r="E224" s="47"/>
      <c r="F224" s="46" t="s">
        <v>43</v>
      </c>
      <c r="G224" s="49">
        <v>212</v>
      </c>
      <c r="H224" s="50">
        <v>235</v>
      </c>
      <c r="I224" s="50">
        <v>276</v>
      </c>
      <c r="J224" s="51">
        <v>500</v>
      </c>
      <c r="K224" s="51">
        <v>70</v>
      </c>
      <c r="L224" s="1010">
        <f t="shared" si="16"/>
        <v>430</v>
      </c>
      <c r="M224" s="1011">
        <v>695.5</v>
      </c>
      <c r="N224" s="1012">
        <f t="shared" si="14"/>
        <v>299065</v>
      </c>
      <c r="O224" s="842">
        <v>230</v>
      </c>
      <c r="P224" s="842">
        <v>200</v>
      </c>
      <c r="Q224" s="842" t="s">
        <v>907</v>
      </c>
      <c r="R224" s="842" t="s">
        <v>907</v>
      </c>
      <c r="S224" s="607"/>
      <c r="T224" s="1012"/>
    </row>
    <row r="225" spans="1:20" s="1" customFormat="1" ht="24" customHeight="1">
      <c r="A225" s="44">
        <f t="shared" si="15"/>
        <v>218</v>
      </c>
      <c r="B225" s="45" t="s">
        <v>632</v>
      </c>
      <c r="C225" s="45" t="s">
        <v>633</v>
      </c>
      <c r="D225" s="46" t="s">
        <v>43</v>
      </c>
      <c r="E225" s="47"/>
      <c r="F225" s="46" t="s">
        <v>43</v>
      </c>
      <c r="G225" s="49">
        <v>167</v>
      </c>
      <c r="H225" s="50">
        <v>206</v>
      </c>
      <c r="I225" s="50">
        <v>168</v>
      </c>
      <c r="J225" s="51">
        <v>200</v>
      </c>
      <c r="K225" s="51">
        <v>40</v>
      </c>
      <c r="L225" s="1010">
        <f t="shared" si="16"/>
        <v>160</v>
      </c>
      <c r="M225" s="1011">
        <v>695.5</v>
      </c>
      <c r="N225" s="1012">
        <f t="shared" si="14"/>
        <v>111280</v>
      </c>
      <c r="O225" s="842">
        <v>80</v>
      </c>
      <c r="P225" s="842">
        <v>80</v>
      </c>
      <c r="Q225" s="842" t="s">
        <v>907</v>
      </c>
      <c r="R225" s="842" t="s">
        <v>907</v>
      </c>
      <c r="S225" s="607"/>
      <c r="T225" s="1012"/>
    </row>
    <row r="226" spans="1:20" s="1" customFormat="1" ht="24" customHeight="1">
      <c r="A226" s="44">
        <f t="shared" si="15"/>
        <v>219</v>
      </c>
      <c r="B226" s="45" t="s">
        <v>638</v>
      </c>
      <c r="C226" s="45" t="s">
        <v>639</v>
      </c>
      <c r="D226" s="46" t="s">
        <v>43</v>
      </c>
      <c r="E226" s="47"/>
      <c r="F226" s="46" t="s">
        <v>43</v>
      </c>
      <c r="G226" s="49">
        <v>1</v>
      </c>
      <c r="H226" s="50">
        <v>46</v>
      </c>
      <c r="I226" s="51">
        <v>0</v>
      </c>
      <c r="J226" s="51">
        <v>0</v>
      </c>
      <c r="K226" s="51">
        <v>30</v>
      </c>
      <c r="L226" s="1010">
        <v>0</v>
      </c>
      <c r="M226" s="1011">
        <v>695</v>
      </c>
      <c r="N226" s="1012">
        <f t="shared" si="14"/>
        <v>0</v>
      </c>
      <c r="O226" s="842" t="s">
        <v>907</v>
      </c>
      <c r="P226" s="842"/>
      <c r="Q226" s="842" t="s">
        <v>907</v>
      </c>
      <c r="R226" s="842" t="s">
        <v>907</v>
      </c>
      <c r="S226" s="607"/>
      <c r="T226" s="1012"/>
    </row>
    <row r="227" spans="1:20" s="1" customFormat="1" ht="24" customHeight="1">
      <c r="A227" s="44">
        <f t="shared" si="15"/>
        <v>220</v>
      </c>
      <c r="B227" s="45" t="s">
        <v>640</v>
      </c>
      <c r="C227" s="45" t="s">
        <v>641</v>
      </c>
      <c r="D227" s="46" t="s">
        <v>43</v>
      </c>
      <c r="E227" s="47"/>
      <c r="F227" s="46" t="s">
        <v>43</v>
      </c>
      <c r="G227" s="49">
        <v>22</v>
      </c>
      <c r="H227" s="50">
        <v>24</v>
      </c>
      <c r="I227" s="51">
        <v>0</v>
      </c>
      <c r="J227" s="51">
        <v>0</v>
      </c>
      <c r="K227" s="51">
        <v>19</v>
      </c>
      <c r="L227" s="1010">
        <v>0</v>
      </c>
      <c r="M227" s="1011">
        <v>695</v>
      </c>
      <c r="N227" s="1012">
        <f t="shared" si="14"/>
        <v>0</v>
      </c>
      <c r="O227" s="842" t="s">
        <v>907</v>
      </c>
      <c r="P227" s="842"/>
      <c r="Q227" s="842" t="s">
        <v>907</v>
      </c>
      <c r="R227" s="842" t="s">
        <v>907</v>
      </c>
      <c r="S227" s="607"/>
      <c r="T227" s="1012"/>
    </row>
    <row r="228" spans="1:20" s="1" customFormat="1" ht="24" customHeight="1">
      <c r="A228" s="44">
        <f t="shared" si="15"/>
        <v>221</v>
      </c>
      <c r="B228" s="45" t="s">
        <v>610</v>
      </c>
      <c r="C228" s="45" t="s">
        <v>611</v>
      </c>
      <c r="D228" s="46" t="s">
        <v>43</v>
      </c>
      <c r="E228" s="47"/>
      <c r="F228" s="46" t="s">
        <v>43</v>
      </c>
      <c r="G228" s="49">
        <v>5</v>
      </c>
      <c r="H228" s="50">
        <v>31</v>
      </c>
      <c r="I228" s="50">
        <v>12</v>
      </c>
      <c r="J228" s="51">
        <v>18</v>
      </c>
      <c r="K228" s="51">
        <v>8</v>
      </c>
      <c r="L228" s="1010">
        <f>J228-K228</f>
        <v>10</v>
      </c>
      <c r="M228" s="1011">
        <v>550</v>
      </c>
      <c r="N228" s="1012">
        <f t="shared" si="14"/>
        <v>5500</v>
      </c>
      <c r="O228" s="842">
        <v>10</v>
      </c>
      <c r="P228" s="842" t="s">
        <v>907</v>
      </c>
      <c r="Q228" s="842" t="s">
        <v>907</v>
      </c>
      <c r="R228" s="842" t="s">
        <v>907</v>
      </c>
      <c r="S228" s="607"/>
      <c r="T228" s="1012"/>
    </row>
    <row r="229" spans="1:20" s="1" customFormat="1" ht="24" customHeight="1">
      <c r="A229" s="44">
        <f t="shared" si="15"/>
        <v>222</v>
      </c>
      <c r="B229" s="45" t="s">
        <v>614</v>
      </c>
      <c r="C229" s="45" t="s">
        <v>615</v>
      </c>
      <c r="D229" s="46" t="s">
        <v>43</v>
      </c>
      <c r="E229" s="47"/>
      <c r="F229" s="46" t="s">
        <v>43</v>
      </c>
      <c r="G229" s="49">
        <v>5</v>
      </c>
      <c r="H229" s="50">
        <v>31</v>
      </c>
      <c r="I229" s="50">
        <v>12</v>
      </c>
      <c r="J229" s="51">
        <v>14</v>
      </c>
      <c r="K229" s="51">
        <v>10</v>
      </c>
      <c r="L229" s="1010">
        <f>J229-K229</f>
        <v>4</v>
      </c>
      <c r="M229" s="1011">
        <v>550</v>
      </c>
      <c r="N229" s="1012">
        <f t="shared" si="14"/>
        <v>2200</v>
      </c>
      <c r="O229" s="842">
        <v>4</v>
      </c>
      <c r="P229" s="842" t="s">
        <v>907</v>
      </c>
      <c r="Q229" s="842" t="s">
        <v>907</v>
      </c>
      <c r="R229" s="842" t="s">
        <v>907</v>
      </c>
      <c r="S229" s="607"/>
      <c r="T229" s="1012"/>
    </row>
    <row r="230" spans="1:20" s="1" customFormat="1" ht="24" customHeight="1">
      <c r="A230" s="44">
        <f t="shared" si="15"/>
        <v>223</v>
      </c>
      <c r="B230" s="45" t="s">
        <v>618</v>
      </c>
      <c r="C230" s="45" t="s">
        <v>619</v>
      </c>
      <c r="D230" s="46" t="s">
        <v>43</v>
      </c>
      <c r="E230" s="47"/>
      <c r="F230" s="46" t="s">
        <v>43</v>
      </c>
      <c r="G230" s="49">
        <v>28</v>
      </c>
      <c r="H230" s="50">
        <v>32</v>
      </c>
      <c r="I230" s="50">
        <v>12</v>
      </c>
      <c r="J230" s="51">
        <v>23</v>
      </c>
      <c r="K230" s="51">
        <v>43</v>
      </c>
      <c r="L230" s="1010">
        <v>0</v>
      </c>
      <c r="M230" s="1011">
        <v>705</v>
      </c>
      <c r="N230" s="1012">
        <f t="shared" si="14"/>
        <v>0</v>
      </c>
      <c r="O230" s="842" t="s">
        <v>907</v>
      </c>
      <c r="P230" s="842" t="s">
        <v>907</v>
      </c>
      <c r="Q230" s="842" t="s">
        <v>907</v>
      </c>
      <c r="R230" s="842" t="s">
        <v>907</v>
      </c>
      <c r="S230" s="607"/>
      <c r="T230" s="1012"/>
    </row>
    <row r="231" spans="1:20" ht="24" customHeight="1">
      <c r="A231" s="44">
        <f t="shared" si="15"/>
        <v>224</v>
      </c>
      <c r="B231" s="45" t="s">
        <v>620</v>
      </c>
      <c r="C231" s="45" t="s">
        <v>621</v>
      </c>
      <c r="D231" s="46" t="s">
        <v>43</v>
      </c>
      <c r="E231" s="47"/>
      <c r="F231" s="46" t="s">
        <v>43</v>
      </c>
      <c r="G231" s="49">
        <v>106</v>
      </c>
      <c r="H231" s="50">
        <v>130</v>
      </c>
      <c r="I231" s="50">
        <v>72</v>
      </c>
      <c r="J231" s="51">
        <v>85</v>
      </c>
      <c r="K231" s="51">
        <v>5</v>
      </c>
      <c r="L231" s="1010">
        <f t="shared" ref="L231:L262" si="17">J231-K231</f>
        <v>80</v>
      </c>
      <c r="M231" s="1011">
        <v>550</v>
      </c>
      <c r="N231" s="1012">
        <f t="shared" si="14"/>
        <v>44000</v>
      </c>
      <c r="O231" s="842">
        <v>80</v>
      </c>
      <c r="P231" s="842" t="s">
        <v>907</v>
      </c>
      <c r="Q231" s="842" t="s">
        <v>907</v>
      </c>
      <c r="R231" s="842" t="s">
        <v>907</v>
      </c>
      <c r="S231" s="607"/>
      <c r="T231" s="1012"/>
    </row>
    <row r="232" spans="1:20" ht="24" customHeight="1">
      <c r="A232" s="44">
        <f t="shared" si="15"/>
        <v>225</v>
      </c>
      <c r="B232" s="45" t="s">
        <v>624</v>
      </c>
      <c r="C232" s="45" t="s">
        <v>625</v>
      </c>
      <c r="D232" s="46" t="s">
        <v>43</v>
      </c>
      <c r="E232" s="47"/>
      <c r="F232" s="46" t="s">
        <v>43</v>
      </c>
      <c r="G232" s="49">
        <v>66</v>
      </c>
      <c r="H232" s="50">
        <v>90</v>
      </c>
      <c r="I232" s="50">
        <v>96</v>
      </c>
      <c r="J232" s="51">
        <v>123</v>
      </c>
      <c r="K232" s="51">
        <v>45</v>
      </c>
      <c r="L232" s="1010">
        <f t="shared" si="17"/>
        <v>78</v>
      </c>
      <c r="M232" s="1011">
        <v>550</v>
      </c>
      <c r="N232" s="1012">
        <f t="shared" si="14"/>
        <v>42900</v>
      </c>
      <c r="O232" s="842">
        <v>78</v>
      </c>
      <c r="P232" s="842" t="s">
        <v>907</v>
      </c>
      <c r="Q232" s="842" t="s">
        <v>907</v>
      </c>
      <c r="R232" s="842" t="s">
        <v>907</v>
      </c>
      <c r="S232" s="607"/>
      <c r="T232" s="1012"/>
    </row>
    <row r="233" spans="1:20" ht="24" customHeight="1">
      <c r="A233" s="44">
        <f t="shared" si="15"/>
        <v>226</v>
      </c>
      <c r="B233" s="45" t="s">
        <v>630</v>
      </c>
      <c r="C233" s="45" t="s">
        <v>631</v>
      </c>
      <c r="D233" s="46" t="s">
        <v>43</v>
      </c>
      <c r="E233" s="47"/>
      <c r="F233" s="46" t="s">
        <v>43</v>
      </c>
      <c r="G233" s="49">
        <v>52</v>
      </c>
      <c r="H233" s="50">
        <v>80</v>
      </c>
      <c r="I233" s="50">
        <v>96</v>
      </c>
      <c r="J233" s="51">
        <v>128</v>
      </c>
      <c r="K233" s="51">
        <v>50</v>
      </c>
      <c r="L233" s="1010">
        <f t="shared" si="17"/>
        <v>78</v>
      </c>
      <c r="M233" s="1011">
        <v>550</v>
      </c>
      <c r="N233" s="1012">
        <f t="shared" si="14"/>
        <v>42900</v>
      </c>
      <c r="O233" s="842">
        <v>78</v>
      </c>
      <c r="P233" s="842" t="s">
        <v>907</v>
      </c>
      <c r="Q233" s="842" t="s">
        <v>907</v>
      </c>
      <c r="R233" s="842" t="s">
        <v>907</v>
      </c>
      <c r="S233" s="607"/>
      <c r="T233" s="1012"/>
    </row>
    <row r="234" spans="1:20" ht="24" customHeight="1">
      <c r="A234" s="44">
        <f t="shared" si="15"/>
        <v>227</v>
      </c>
      <c r="B234" s="45" t="s">
        <v>634</v>
      </c>
      <c r="C234" s="45" t="s">
        <v>635</v>
      </c>
      <c r="D234" s="46" t="s">
        <v>43</v>
      </c>
      <c r="E234" s="47"/>
      <c r="F234" s="46" t="s">
        <v>43</v>
      </c>
      <c r="G234" s="49">
        <v>30</v>
      </c>
      <c r="H234" s="50">
        <v>46</v>
      </c>
      <c r="I234" s="50">
        <v>50</v>
      </c>
      <c r="J234" s="51">
        <v>80</v>
      </c>
      <c r="K234" s="51">
        <v>0</v>
      </c>
      <c r="L234" s="1010">
        <f t="shared" si="17"/>
        <v>80</v>
      </c>
      <c r="M234" s="1011">
        <v>550</v>
      </c>
      <c r="N234" s="1012">
        <f t="shared" si="14"/>
        <v>44000</v>
      </c>
      <c r="O234" s="842">
        <v>80</v>
      </c>
      <c r="P234" s="842" t="s">
        <v>907</v>
      </c>
      <c r="Q234" s="842" t="s">
        <v>907</v>
      </c>
      <c r="R234" s="842" t="s">
        <v>907</v>
      </c>
      <c r="S234" s="607"/>
      <c r="T234" s="1012"/>
    </row>
    <row r="235" spans="1:20" ht="24" customHeight="1">
      <c r="A235" s="44">
        <f t="shared" si="15"/>
        <v>228</v>
      </c>
      <c r="B235" s="45" t="s">
        <v>636</v>
      </c>
      <c r="C235" s="45" t="s">
        <v>637</v>
      </c>
      <c r="D235" s="46" t="s">
        <v>43</v>
      </c>
      <c r="E235" s="47"/>
      <c r="F235" s="46" t="s">
        <v>43</v>
      </c>
      <c r="G235" s="49">
        <v>13</v>
      </c>
      <c r="H235" s="50">
        <v>32</v>
      </c>
      <c r="I235" s="50">
        <v>12</v>
      </c>
      <c r="J235" s="51">
        <v>43</v>
      </c>
      <c r="K235" s="51">
        <v>23</v>
      </c>
      <c r="L235" s="1010">
        <f t="shared" si="17"/>
        <v>20</v>
      </c>
      <c r="M235" s="1011">
        <v>550</v>
      </c>
      <c r="N235" s="1012">
        <f t="shared" si="14"/>
        <v>11000</v>
      </c>
      <c r="O235" s="842">
        <v>20</v>
      </c>
      <c r="P235" s="842" t="s">
        <v>907</v>
      </c>
      <c r="Q235" s="842" t="s">
        <v>907</v>
      </c>
      <c r="R235" s="842" t="s">
        <v>907</v>
      </c>
      <c r="S235" s="607"/>
      <c r="T235" s="1012"/>
    </row>
    <row r="236" spans="1:20" ht="24" customHeight="1">
      <c r="A236" s="44">
        <f t="shared" si="15"/>
        <v>229</v>
      </c>
      <c r="B236" s="45" t="s">
        <v>432</v>
      </c>
      <c r="C236" s="45" t="s">
        <v>433</v>
      </c>
      <c r="D236" s="46" t="s">
        <v>34</v>
      </c>
      <c r="E236" s="47"/>
      <c r="F236" s="46" t="s">
        <v>34</v>
      </c>
      <c r="G236" s="49">
        <v>9</v>
      </c>
      <c r="H236" s="50">
        <v>18</v>
      </c>
      <c r="I236" s="50">
        <v>6</v>
      </c>
      <c r="J236" s="51">
        <v>8</v>
      </c>
      <c r="K236" s="51">
        <v>6</v>
      </c>
      <c r="L236" s="1010">
        <f t="shared" si="17"/>
        <v>2</v>
      </c>
      <c r="M236" s="1011">
        <v>5243</v>
      </c>
      <c r="N236" s="1012">
        <f t="shared" si="14"/>
        <v>10486</v>
      </c>
      <c r="O236" s="842">
        <v>2</v>
      </c>
      <c r="P236" s="842" t="s">
        <v>907</v>
      </c>
      <c r="Q236" s="842" t="s">
        <v>907</v>
      </c>
      <c r="R236" s="842" t="s">
        <v>907</v>
      </c>
      <c r="S236" s="607"/>
      <c r="T236" s="1012"/>
    </row>
    <row r="237" spans="1:20" ht="24" customHeight="1">
      <c r="A237" s="44">
        <f t="shared" si="15"/>
        <v>230</v>
      </c>
      <c r="B237" s="45" t="s">
        <v>430</v>
      </c>
      <c r="C237" s="45" t="s">
        <v>431</v>
      </c>
      <c r="D237" s="46" t="s">
        <v>34</v>
      </c>
      <c r="E237" s="47"/>
      <c r="F237" s="46" t="s">
        <v>34</v>
      </c>
      <c r="G237" s="49">
        <v>14</v>
      </c>
      <c r="H237" s="50">
        <v>15</v>
      </c>
      <c r="I237" s="51">
        <v>17</v>
      </c>
      <c r="J237" s="51">
        <v>19</v>
      </c>
      <c r="K237" s="51">
        <v>19</v>
      </c>
      <c r="L237" s="1010">
        <f t="shared" si="17"/>
        <v>0</v>
      </c>
      <c r="M237" s="1011">
        <v>5136</v>
      </c>
      <c r="N237" s="1012">
        <f t="shared" si="14"/>
        <v>0</v>
      </c>
      <c r="O237" s="842" t="s">
        <v>907</v>
      </c>
      <c r="P237" s="842" t="s">
        <v>907</v>
      </c>
      <c r="Q237" s="842" t="s">
        <v>907</v>
      </c>
      <c r="R237" s="842" t="s">
        <v>907</v>
      </c>
      <c r="S237" s="607"/>
      <c r="T237" s="1012"/>
    </row>
    <row r="238" spans="1:20" ht="24" customHeight="1">
      <c r="A238" s="44">
        <f t="shared" si="15"/>
        <v>231</v>
      </c>
      <c r="B238" s="45" t="s">
        <v>428</v>
      </c>
      <c r="C238" s="45" t="s">
        <v>429</v>
      </c>
      <c r="D238" s="46" t="s">
        <v>34</v>
      </c>
      <c r="E238" s="47"/>
      <c r="F238" s="46" t="s">
        <v>34</v>
      </c>
      <c r="G238" s="49">
        <v>553</v>
      </c>
      <c r="H238" s="50">
        <v>656</v>
      </c>
      <c r="I238" s="50">
        <v>606</v>
      </c>
      <c r="J238" s="51">
        <v>418</v>
      </c>
      <c r="K238" s="51">
        <v>18</v>
      </c>
      <c r="L238" s="1010">
        <f t="shared" si="17"/>
        <v>400</v>
      </c>
      <c r="M238" s="1011">
        <v>180.83</v>
      </c>
      <c r="N238" s="1012">
        <f t="shared" si="14"/>
        <v>72332</v>
      </c>
      <c r="O238" s="842">
        <v>200</v>
      </c>
      <c r="P238" s="842">
        <v>200</v>
      </c>
      <c r="Q238" s="842" t="s">
        <v>907</v>
      </c>
      <c r="R238" s="842"/>
      <c r="S238" s="607"/>
      <c r="T238" s="1012"/>
    </row>
    <row r="239" spans="1:20" ht="24" customHeight="1">
      <c r="A239" s="44">
        <f t="shared" si="15"/>
        <v>232</v>
      </c>
      <c r="B239" s="45" t="s">
        <v>426</v>
      </c>
      <c r="C239" s="850" t="s">
        <v>427</v>
      </c>
      <c r="D239" s="46" t="s">
        <v>34</v>
      </c>
      <c r="E239" s="47"/>
      <c r="F239" s="46" t="s">
        <v>34</v>
      </c>
      <c r="G239" s="49">
        <v>892</v>
      </c>
      <c r="H239" s="50">
        <v>1084</v>
      </c>
      <c r="I239" s="50">
        <v>1083</v>
      </c>
      <c r="J239" s="51">
        <v>1668</v>
      </c>
      <c r="K239" s="51">
        <v>68</v>
      </c>
      <c r="L239" s="1010">
        <f t="shared" si="17"/>
        <v>1600</v>
      </c>
      <c r="M239" s="1011">
        <v>235.4</v>
      </c>
      <c r="N239" s="1012">
        <f t="shared" si="14"/>
        <v>376640</v>
      </c>
      <c r="O239" s="842">
        <v>600</v>
      </c>
      <c r="P239" s="842">
        <v>600</v>
      </c>
      <c r="Q239" s="842">
        <v>400</v>
      </c>
      <c r="R239" s="842" t="s">
        <v>907</v>
      </c>
      <c r="S239" s="607"/>
      <c r="T239" s="1012"/>
    </row>
    <row r="240" spans="1:20" ht="24" customHeight="1">
      <c r="A240" s="44">
        <f t="shared" si="15"/>
        <v>233</v>
      </c>
      <c r="B240" s="45" t="s">
        <v>442</v>
      </c>
      <c r="C240" s="45" t="s">
        <v>443</v>
      </c>
      <c r="D240" s="46" t="s">
        <v>34</v>
      </c>
      <c r="E240" s="47"/>
      <c r="F240" s="46" t="s">
        <v>34</v>
      </c>
      <c r="G240" s="49">
        <v>525</v>
      </c>
      <c r="H240" s="50">
        <v>611</v>
      </c>
      <c r="I240" s="50">
        <v>700</v>
      </c>
      <c r="J240" s="51">
        <v>842</v>
      </c>
      <c r="K240" s="51">
        <v>44</v>
      </c>
      <c r="L240" s="1010">
        <f t="shared" si="17"/>
        <v>798</v>
      </c>
      <c r="M240" s="1011">
        <v>107</v>
      </c>
      <c r="N240" s="1012">
        <f t="shared" si="14"/>
        <v>85386</v>
      </c>
      <c r="O240" s="842">
        <v>300</v>
      </c>
      <c r="P240" s="842">
        <v>250</v>
      </c>
      <c r="Q240" s="842">
        <v>248</v>
      </c>
      <c r="R240" s="842" t="s">
        <v>907</v>
      </c>
      <c r="S240" s="607"/>
      <c r="T240" s="1012"/>
    </row>
    <row r="241" spans="1:20" ht="24" customHeight="1">
      <c r="A241" s="44">
        <f t="shared" si="15"/>
        <v>234</v>
      </c>
      <c r="B241" s="45" t="s">
        <v>59</v>
      </c>
      <c r="C241" s="45" t="s">
        <v>60</v>
      </c>
      <c r="D241" s="46" t="s">
        <v>34</v>
      </c>
      <c r="E241" s="47"/>
      <c r="F241" s="46" t="s">
        <v>34</v>
      </c>
      <c r="G241" s="48">
        <v>8</v>
      </c>
      <c r="H241" s="49">
        <v>10</v>
      </c>
      <c r="I241" s="51">
        <v>0</v>
      </c>
      <c r="J241" s="51">
        <v>15</v>
      </c>
      <c r="K241" s="51">
        <v>0</v>
      </c>
      <c r="L241" s="1010">
        <f t="shared" si="17"/>
        <v>15</v>
      </c>
      <c r="M241" s="1011">
        <v>350</v>
      </c>
      <c r="N241" s="1012">
        <f t="shared" si="14"/>
        <v>5250</v>
      </c>
      <c r="O241" s="842">
        <v>15</v>
      </c>
      <c r="P241" s="842" t="s">
        <v>907</v>
      </c>
      <c r="Q241" s="842" t="s">
        <v>907</v>
      </c>
      <c r="R241" s="842" t="s">
        <v>907</v>
      </c>
      <c r="S241" s="607"/>
      <c r="T241" s="1012"/>
    </row>
    <row r="242" spans="1:20" ht="24" customHeight="1">
      <c r="A242" s="44">
        <f t="shared" si="15"/>
        <v>235</v>
      </c>
      <c r="B242" s="45" t="s">
        <v>61</v>
      </c>
      <c r="C242" s="45" t="s">
        <v>62</v>
      </c>
      <c r="D242" s="46" t="s">
        <v>34</v>
      </c>
      <c r="E242" s="47"/>
      <c r="F242" s="46" t="s">
        <v>34</v>
      </c>
      <c r="G242" s="49">
        <v>3</v>
      </c>
      <c r="H242" s="50">
        <v>11</v>
      </c>
      <c r="I242" s="50">
        <v>12</v>
      </c>
      <c r="J242" s="51">
        <v>15</v>
      </c>
      <c r="K242" s="51">
        <v>0</v>
      </c>
      <c r="L242" s="1010">
        <f t="shared" si="17"/>
        <v>15</v>
      </c>
      <c r="M242" s="1011">
        <v>416</v>
      </c>
      <c r="N242" s="1012">
        <f t="shared" si="14"/>
        <v>6240</v>
      </c>
      <c r="O242" s="842">
        <v>15</v>
      </c>
      <c r="P242" s="842" t="s">
        <v>907</v>
      </c>
      <c r="Q242" s="842" t="s">
        <v>907</v>
      </c>
      <c r="R242" s="842" t="s">
        <v>907</v>
      </c>
      <c r="S242" s="607"/>
      <c r="T242" s="1012"/>
    </row>
    <row r="243" spans="1:20" ht="24" customHeight="1">
      <c r="A243" s="44">
        <f t="shared" si="15"/>
        <v>236</v>
      </c>
      <c r="B243" s="45" t="s">
        <v>63</v>
      </c>
      <c r="C243" s="45" t="s">
        <v>64</v>
      </c>
      <c r="D243" s="46" t="s">
        <v>34</v>
      </c>
      <c r="E243" s="47"/>
      <c r="F243" s="46" t="s">
        <v>34</v>
      </c>
      <c r="G243" s="49">
        <v>3</v>
      </c>
      <c r="H243" s="50">
        <v>7</v>
      </c>
      <c r="I243" s="50">
        <v>12</v>
      </c>
      <c r="J243" s="51">
        <v>15</v>
      </c>
      <c r="K243" s="51">
        <v>0</v>
      </c>
      <c r="L243" s="1010">
        <f t="shared" si="17"/>
        <v>15</v>
      </c>
      <c r="M243" s="1011">
        <v>525</v>
      </c>
      <c r="N243" s="1012">
        <f t="shared" si="14"/>
        <v>7875</v>
      </c>
      <c r="O243" s="842">
        <v>15</v>
      </c>
      <c r="P243" s="842" t="s">
        <v>907</v>
      </c>
      <c r="Q243" s="842" t="s">
        <v>907</v>
      </c>
      <c r="R243" s="842" t="s">
        <v>907</v>
      </c>
      <c r="S243" s="607"/>
      <c r="T243" s="1012"/>
    </row>
    <row r="244" spans="1:20" ht="24" customHeight="1">
      <c r="A244" s="44">
        <f t="shared" si="15"/>
        <v>237</v>
      </c>
      <c r="B244" s="45" t="s">
        <v>65</v>
      </c>
      <c r="C244" s="45" t="s">
        <v>66</v>
      </c>
      <c r="D244" s="46" t="s">
        <v>34</v>
      </c>
      <c r="E244" s="47"/>
      <c r="F244" s="46" t="s">
        <v>34</v>
      </c>
      <c r="G244" s="49">
        <v>3</v>
      </c>
      <c r="H244" s="50">
        <v>12</v>
      </c>
      <c r="I244" s="50">
        <v>12</v>
      </c>
      <c r="J244" s="51">
        <v>15</v>
      </c>
      <c r="K244" s="51">
        <v>2</v>
      </c>
      <c r="L244" s="1010">
        <f t="shared" si="17"/>
        <v>13</v>
      </c>
      <c r="M244" s="1011">
        <v>840</v>
      </c>
      <c r="N244" s="1012">
        <f t="shared" si="14"/>
        <v>10920</v>
      </c>
      <c r="O244" s="842">
        <v>13</v>
      </c>
      <c r="P244" s="842" t="s">
        <v>907</v>
      </c>
      <c r="Q244" s="842" t="s">
        <v>907</v>
      </c>
      <c r="R244" s="842" t="s">
        <v>907</v>
      </c>
      <c r="S244" s="607"/>
      <c r="T244" s="1012"/>
    </row>
    <row r="245" spans="1:20" s="1" customFormat="1" ht="24" customHeight="1">
      <c r="A245" s="44">
        <f t="shared" si="15"/>
        <v>238</v>
      </c>
      <c r="B245" s="45" t="s">
        <v>67</v>
      </c>
      <c r="C245" s="45" t="s">
        <v>68</v>
      </c>
      <c r="D245" s="46" t="s">
        <v>34</v>
      </c>
      <c r="E245" s="47"/>
      <c r="F245" s="46" t="s">
        <v>34</v>
      </c>
      <c r="G245" s="49">
        <v>4</v>
      </c>
      <c r="H245" s="50">
        <v>4</v>
      </c>
      <c r="I245" s="51">
        <v>3</v>
      </c>
      <c r="J245" s="51">
        <v>4</v>
      </c>
      <c r="K245" s="51">
        <v>3</v>
      </c>
      <c r="L245" s="1010">
        <f t="shared" si="17"/>
        <v>1</v>
      </c>
      <c r="M245" s="1011">
        <v>950</v>
      </c>
      <c r="N245" s="1012">
        <f t="shared" si="14"/>
        <v>950</v>
      </c>
      <c r="O245" s="842">
        <v>1</v>
      </c>
      <c r="P245" s="842" t="s">
        <v>907</v>
      </c>
      <c r="Q245" s="842" t="s">
        <v>907</v>
      </c>
      <c r="R245" s="842" t="s">
        <v>907</v>
      </c>
      <c r="S245" s="607"/>
      <c r="T245" s="1012"/>
    </row>
    <row r="246" spans="1:20" s="1" customFormat="1" ht="24" customHeight="1">
      <c r="A246" s="44">
        <f t="shared" si="15"/>
        <v>239</v>
      </c>
      <c r="B246" s="45" t="s">
        <v>69</v>
      </c>
      <c r="C246" s="45" t="s">
        <v>70</v>
      </c>
      <c r="D246" s="46" t="s">
        <v>34</v>
      </c>
      <c r="E246" s="47"/>
      <c r="F246" s="46" t="s">
        <v>34</v>
      </c>
      <c r="G246" s="49">
        <v>3</v>
      </c>
      <c r="H246" s="50">
        <v>5</v>
      </c>
      <c r="I246" s="50">
        <v>12</v>
      </c>
      <c r="J246" s="51">
        <v>15</v>
      </c>
      <c r="K246" s="51">
        <v>0</v>
      </c>
      <c r="L246" s="1010">
        <f t="shared" si="17"/>
        <v>15</v>
      </c>
      <c r="M246" s="1011">
        <v>1150</v>
      </c>
      <c r="N246" s="1012">
        <f t="shared" si="14"/>
        <v>17250</v>
      </c>
      <c r="O246" s="842">
        <v>15</v>
      </c>
      <c r="P246" s="842" t="s">
        <v>907</v>
      </c>
      <c r="Q246" s="842" t="s">
        <v>907</v>
      </c>
      <c r="R246" s="842" t="s">
        <v>907</v>
      </c>
      <c r="S246" s="607"/>
      <c r="T246" s="1012"/>
    </row>
    <row r="247" spans="1:20" s="1" customFormat="1" ht="24" customHeight="1">
      <c r="A247" s="44">
        <f t="shared" si="15"/>
        <v>240</v>
      </c>
      <c r="B247" s="45" t="s">
        <v>401</v>
      </c>
      <c r="C247" s="45" t="s">
        <v>402</v>
      </c>
      <c r="D247" s="46" t="s">
        <v>43</v>
      </c>
      <c r="E247" s="47"/>
      <c r="F247" s="46" t="s">
        <v>43</v>
      </c>
      <c r="G247" s="49">
        <v>131</v>
      </c>
      <c r="H247" s="50">
        <v>172</v>
      </c>
      <c r="I247" s="50">
        <v>192</v>
      </c>
      <c r="J247" s="51">
        <v>220</v>
      </c>
      <c r="K247" s="51">
        <v>104</v>
      </c>
      <c r="L247" s="1010">
        <f t="shared" si="17"/>
        <v>116</v>
      </c>
      <c r="M247" s="1011">
        <v>1050</v>
      </c>
      <c r="N247" s="1012">
        <f t="shared" si="14"/>
        <v>121800</v>
      </c>
      <c r="O247" s="842">
        <v>60</v>
      </c>
      <c r="P247" s="842">
        <v>56</v>
      </c>
      <c r="Q247" s="842" t="s">
        <v>907</v>
      </c>
      <c r="R247" s="842" t="s">
        <v>907</v>
      </c>
      <c r="S247" s="607"/>
      <c r="T247" s="1012"/>
    </row>
    <row r="248" spans="1:20" s="1" customFormat="1" ht="24" customHeight="1">
      <c r="A248" s="44">
        <f t="shared" si="15"/>
        <v>241</v>
      </c>
      <c r="B248" s="45" t="s">
        <v>281</v>
      </c>
      <c r="C248" s="45" t="s">
        <v>282</v>
      </c>
      <c r="D248" s="46" t="s">
        <v>283</v>
      </c>
      <c r="E248" s="47"/>
      <c r="F248" s="46" t="s">
        <v>283</v>
      </c>
      <c r="G248" s="49">
        <v>84</v>
      </c>
      <c r="H248" s="50">
        <v>110</v>
      </c>
      <c r="I248" s="50">
        <v>108</v>
      </c>
      <c r="J248" s="51">
        <v>130</v>
      </c>
      <c r="K248" s="51">
        <v>61</v>
      </c>
      <c r="L248" s="1010">
        <f t="shared" si="17"/>
        <v>69</v>
      </c>
      <c r="M248" s="1011">
        <v>480</v>
      </c>
      <c r="N248" s="1012">
        <f t="shared" si="14"/>
        <v>33120</v>
      </c>
      <c r="O248" s="842">
        <v>69</v>
      </c>
      <c r="P248" s="842" t="s">
        <v>907</v>
      </c>
      <c r="Q248" s="842" t="s">
        <v>907</v>
      </c>
      <c r="R248" s="842" t="s">
        <v>907</v>
      </c>
      <c r="S248" s="607"/>
      <c r="T248" s="1012"/>
    </row>
    <row r="249" spans="1:20" s="1" customFormat="1" ht="24" customHeight="1">
      <c r="A249" s="44">
        <f t="shared" si="15"/>
        <v>242</v>
      </c>
      <c r="B249" s="45" t="s">
        <v>221</v>
      </c>
      <c r="C249" s="45" t="s">
        <v>222</v>
      </c>
      <c r="D249" s="46" t="s">
        <v>46</v>
      </c>
      <c r="E249" s="47"/>
      <c r="F249" s="46" t="s">
        <v>46</v>
      </c>
      <c r="G249" s="49">
        <v>453</v>
      </c>
      <c r="H249" s="50">
        <v>534</v>
      </c>
      <c r="I249" s="50">
        <v>325</v>
      </c>
      <c r="J249" s="51">
        <v>409</v>
      </c>
      <c r="K249" s="51">
        <v>9</v>
      </c>
      <c r="L249" s="1010">
        <f t="shared" si="17"/>
        <v>400</v>
      </c>
      <c r="M249" s="1011">
        <v>60</v>
      </c>
      <c r="N249" s="1012">
        <f t="shared" si="14"/>
        <v>24000</v>
      </c>
      <c r="O249" s="842">
        <v>200</v>
      </c>
      <c r="P249" s="842">
        <v>200</v>
      </c>
      <c r="Q249" s="842" t="s">
        <v>907</v>
      </c>
      <c r="R249" s="842" t="s">
        <v>907</v>
      </c>
      <c r="S249" s="607"/>
      <c r="T249" s="1012"/>
    </row>
    <row r="250" spans="1:20" s="1" customFormat="1" ht="24" customHeight="1">
      <c r="A250" s="44">
        <f t="shared" si="15"/>
        <v>243</v>
      </c>
      <c r="B250" s="45" t="s">
        <v>642</v>
      </c>
      <c r="C250" s="45" t="s">
        <v>643</v>
      </c>
      <c r="D250" s="46" t="s">
        <v>188</v>
      </c>
      <c r="E250" s="47"/>
      <c r="F250" s="46" t="s">
        <v>188</v>
      </c>
      <c r="G250" s="49">
        <v>21372</v>
      </c>
      <c r="H250" s="50">
        <v>24000</v>
      </c>
      <c r="I250" s="50">
        <v>20304</v>
      </c>
      <c r="J250" s="51">
        <v>23500</v>
      </c>
      <c r="K250" s="51">
        <v>24</v>
      </c>
      <c r="L250" s="1010">
        <f t="shared" si="17"/>
        <v>23476</v>
      </c>
      <c r="M250" s="1011">
        <v>13</v>
      </c>
      <c r="N250" s="1012">
        <f t="shared" si="14"/>
        <v>305188</v>
      </c>
      <c r="O250" s="842">
        <v>6000</v>
      </c>
      <c r="P250" s="842">
        <v>6000</v>
      </c>
      <c r="Q250" s="842">
        <v>6000</v>
      </c>
      <c r="R250" s="842">
        <v>5476</v>
      </c>
      <c r="S250" s="607"/>
      <c r="T250" s="1012"/>
    </row>
    <row r="251" spans="1:20" s="1" customFormat="1" ht="24" customHeight="1">
      <c r="A251" s="44">
        <f t="shared" si="15"/>
        <v>244</v>
      </c>
      <c r="B251" s="45" t="s">
        <v>644</v>
      </c>
      <c r="C251" s="45" t="s">
        <v>645</v>
      </c>
      <c r="D251" s="46" t="s">
        <v>188</v>
      </c>
      <c r="E251" s="47"/>
      <c r="F251" s="46" t="s">
        <v>188</v>
      </c>
      <c r="G251" s="49">
        <v>3963</v>
      </c>
      <c r="H251" s="50">
        <v>4453</v>
      </c>
      <c r="I251" s="50">
        <v>3276</v>
      </c>
      <c r="J251" s="51">
        <v>3800</v>
      </c>
      <c r="K251" s="51">
        <v>350</v>
      </c>
      <c r="L251" s="1010">
        <f t="shared" si="17"/>
        <v>3450</v>
      </c>
      <c r="M251" s="1011">
        <v>4.5</v>
      </c>
      <c r="N251" s="1012">
        <f t="shared" si="14"/>
        <v>15525</v>
      </c>
      <c r="O251" s="842">
        <v>1450</v>
      </c>
      <c r="P251" s="842">
        <v>1000</v>
      </c>
      <c r="Q251" s="842">
        <v>1000</v>
      </c>
      <c r="R251" s="842" t="s">
        <v>907</v>
      </c>
      <c r="S251" s="607"/>
      <c r="T251" s="1012"/>
    </row>
    <row r="252" spans="1:20" s="1" customFormat="1" ht="24" customHeight="1">
      <c r="A252" s="44">
        <f t="shared" si="15"/>
        <v>245</v>
      </c>
      <c r="B252" s="45" t="s">
        <v>744</v>
      </c>
      <c r="C252" s="45" t="s">
        <v>745</v>
      </c>
      <c r="D252" s="46" t="s">
        <v>34</v>
      </c>
      <c r="E252" s="47"/>
      <c r="F252" s="46" t="s">
        <v>34</v>
      </c>
      <c r="G252" s="49">
        <v>149</v>
      </c>
      <c r="H252" s="50">
        <v>313</v>
      </c>
      <c r="I252" s="50">
        <v>205</v>
      </c>
      <c r="J252" s="51">
        <v>219</v>
      </c>
      <c r="K252" s="51">
        <v>19</v>
      </c>
      <c r="L252" s="1010">
        <f t="shared" si="17"/>
        <v>200</v>
      </c>
      <c r="M252" s="1011">
        <v>78</v>
      </c>
      <c r="N252" s="1012">
        <f t="shared" si="14"/>
        <v>15600</v>
      </c>
      <c r="O252" s="842">
        <v>100</v>
      </c>
      <c r="P252" s="842">
        <v>100</v>
      </c>
      <c r="Q252" s="842" t="s">
        <v>907</v>
      </c>
      <c r="R252" s="842" t="s">
        <v>907</v>
      </c>
      <c r="S252" s="607"/>
      <c r="T252" s="1012"/>
    </row>
    <row r="253" spans="1:20" s="1" customFormat="1" ht="24" customHeight="1">
      <c r="A253" s="44">
        <f t="shared" si="15"/>
        <v>246</v>
      </c>
      <c r="B253" s="45" t="s">
        <v>261</v>
      </c>
      <c r="C253" s="45" t="s">
        <v>262</v>
      </c>
      <c r="D253" s="46" t="s">
        <v>34</v>
      </c>
      <c r="E253" s="47"/>
      <c r="F253" s="46" t="s">
        <v>34</v>
      </c>
      <c r="G253" s="50">
        <v>200</v>
      </c>
      <c r="H253" s="50">
        <v>200</v>
      </c>
      <c r="I253" s="50">
        <v>0</v>
      </c>
      <c r="J253" s="51">
        <v>0</v>
      </c>
      <c r="K253" s="51">
        <v>0</v>
      </c>
      <c r="L253" s="1010">
        <f t="shared" si="17"/>
        <v>0</v>
      </c>
      <c r="M253" s="1011">
        <v>1890</v>
      </c>
      <c r="N253" s="1012">
        <f t="shared" si="14"/>
        <v>0</v>
      </c>
      <c r="O253" s="842"/>
      <c r="P253" s="842"/>
      <c r="Q253" s="842"/>
      <c r="R253" s="842"/>
      <c r="S253" s="607"/>
      <c r="T253" s="1012"/>
    </row>
    <row r="254" spans="1:20" s="1" customFormat="1" ht="24" customHeight="1">
      <c r="A254" s="44">
        <f t="shared" si="15"/>
        <v>247</v>
      </c>
      <c r="B254" s="45" t="s">
        <v>465</v>
      </c>
      <c r="C254" s="45" t="s">
        <v>466</v>
      </c>
      <c r="D254" s="46" t="s">
        <v>457</v>
      </c>
      <c r="E254" s="47"/>
      <c r="F254" s="46" t="s">
        <v>457</v>
      </c>
      <c r="G254" s="49">
        <v>40</v>
      </c>
      <c r="H254" s="50">
        <v>45</v>
      </c>
      <c r="I254" s="50">
        <v>84</v>
      </c>
      <c r="J254" s="51">
        <v>92</v>
      </c>
      <c r="K254" s="51">
        <v>11</v>
      </c>
      <c r="L254" s="1010">
        <f t="shared" si="17"/>
        <v>81</v>
      </c>
      <c r="M254" s="1011">
        <v>345</v>
      </c>
      <c r="N254" s="1012">
        <f t="shared" si="14"/>
        <v>27945</v>
      </c>
      <c r="O254" s="842">
        <v>81</v>
      </c>
      <c r="P254" s="842"/>
      <c r="Q254" s="842"/>
      <c r="R254" s="842"/>
      <c r="S254" s="607"/>
      <c r="T254" s="1012"/>
    </row>
    <row r="255" spans="1:20" s="1" customFormat="1" ht="24" customHeight="1">
      <c r="A255" s="44">
        <f t="shared" si="15"/>
        <v>248</v>
      </c>
      <c r="B255" s="45" t="s">
        <v>518</v>
      </c>
      <c r="C255" s="45" t="s">
        <v>519</v>
      </c>
      <c r="D255" s="46" t="s">
        <v>46</v>
      </c>
      <c r="E255" s="47"/>
      <c r="F255" s="46" t="s">
        <v>46</v>
      </c>
      <c r="G255" s="49">
        <v>1311</v>
      </c>
      <c r="H255" s="50">
        <v>1742</v>
      </c>
      <c r="I255" s="50">
        <v>1404</v>
      </c>
      <c r="J255" s="51">
        <v>1200</v>
      </c>
      <c r="K255" s="51">
        <v>100</v>
      </c>
      <c r="L255" s="1010">
        <f t="shared" si="17"/>
        <v>1100</v>
      </c>
      <c r="M255" s="1011">
        <v>74.900000000000006</v>
      </c>
      <c r="N255" s="1012">
        <f t="shared" si="14"/>
        <v>82390</v>
      </c>
      <c r="O255" s="842">
        <v>1100</v>
      </c>
      <c r="P255" s="842"/>
      <c r="Q255" s="842"/>
      <c r="R255" s="842"/>
      <c r="S255" s="607"/>
      <c r="T255" s="1012"/>
    </row>
    <row r="256" spans="1:20" s="1" customFormat="1" ht="24" customHeight="1">
      <c r="A256" s="44">
        <f t="shared" si="15"/>
        <v>249</v>
      </c>
      <c r="B256" s="45" t="s">
        <v>467</v>
      </c>
      <c r="C256" s="45" t="s">
        <v>468</v>
      </c>
      <c r="D256" s="46" t="s">
        <v>46</v>
      </c>
      <c r="E256" s="47"/>
      <c r="F256" s="46" t="s">
        <v>46</v>
      </c>
      <c r="G256" s="49">
        <v>179</v>
      </c>
      <c r="H256" s="50">
        <v>228</v>
      </c>
      <c r="I256" s="50">
        <v>222</v>
      </c>
      <c r="J256" s="51">
        <v>424</v>
      </c>
      <c r="K256" s="51">
        <v>24</v>
      </c>
      <c r="L256" s="1010">
        <f t="shared" si="17"/>
        <v>400</v>
      </c>
      <c r="M256" s="1011">
        <v>550</v>
      </c>
      <c r="N256" s="1012">
        <f t="shared" si="14"/>
        <v>220000</v>
      </c>
      <c r="O256" s="842">
        <v>400</v>
      </c>
      <c r="P256" s="842"/>
      <c r="Q256" s="842"/>
      <c r="R256" s="842"/>
      <c r="S256" s="607"/>
      <c r="T256" s="1012"/>
    </row>
    <row r="257" spans="1:20" s="1" customFormat="1" ht="24" customHeight="1">
      <c r="A257" s="44">
        <f t="shared" si="15"/>
        <v>250</v>
      </c>
      <c r="B257" s="45" t="s">
        <v>471</v>
      </c>
      <c r="C257" s="45" t="s">
        <v>472</v>
      </c>
      <c r="D257" s="46" t="s">
        <v>46</v>
      </c>
      <c r="E257" s="47"/>
      <c r="F257" s="46" t="s">
        <v>46</v>
      </c>
      <c r="G257" s="49">
        <v>31</v>
      </c>
      <c r="H257" s="50">
        <v>36</v>
      </c>
      <c r="I257" s="50">
        <v>42</v>
      </c>
      <c r="J257" s="51">
        <v>60</v>
      </c>
      <c r="K257" s="51">
        <v>40</v>
      </c>
      <c r="L257" s="1010">
        <f t="shared" si="17"/>
        <v>20</v>
      </c>
      <c r="M257" s="1011">
        <v>30</v>
      </c>
      <c r="N257" s="1012">
        <f t="shared" si="14"/>
        <v>600</v>
      </c>
      <c r="O257" s="842">
        <v>20</v>
      </c>
      <c r="P257" s="842"/>
      <c r="Q257" s="842"/>
      <c r="R257" s="842"/>
      <c r="S257" s="607"/>
      <c r="T257" s="1012"/>
    </row>
    <row r="258" spans="1:20" s="1" customFormat="1" ht="24" customHeight="1">
      <c r="A258" s="44">
        <f t="shared" si="15"/>
        <v>251</v>
      </c>
      <c r="B258" s="45" t="s">
        <v>469</v>
      </c>
      <c r="C258" s="45" t="s">
        <v>470</v>
      </c>
      <c r="D258" s="46" t="s">
        <v>46</v>
      </c>
      <c r="E258" s="47"/>
      <c r="F258" s="46" t="s">
        <v>46</v>
      </c>
      <c r="G258" s="49">
        <v>1697</v>
      </c>
      <c r="H258" s="50">
        <v>2542</v>
      </c>
      <c r="I258" s="51">
        <v>0</v>
      </c>
      <c r="J258" s="51">
        <v>0</v>
      </c>
      <c r="K258" s="51">
        <v>0</v>
      </c>
      <c r="L258" s="1010">
        <f t="shared" si="17"/>
        <v>0</v>
      </c>
      <c r="M258" s="1011">
        <v>0</v>
      </c>
      <c r="N258" s="1012">
        <f t="shared" si="14"/>
        <v>0</v>
      </c>
      <c r="O258" s="842"/>
      <c r="P258" s="842"/>
      <c r="Q258" s="842"/>
      <c r="R258" s="842"/>
      <c r="S258" s="607"/>
      <c r="T258" s="1012"/>
    </row>
    <row r="259" spans="1:20" s="1" customFormat="1" ht="24" customHeight="1">
      <c r="A259" s="44">
        <f t="shared" si="15"/>
        <v>252</v>
      </c>
      <c r="B259" s="45" t="s">
        <v>534</v>
      </c>
      <c r="C259" s="45" t="s">
        <v>535</v>
      </c>
      <c r="D259" s="46" t="s">
        <v>34</v>
      </c>
      <c r="E259" s="47"/>
      <c r="F259" s="46" t="s">
        <v>34</v>
      </c>
      <c r="G259" s="49">
        <v>7765</v>
      </c>
      <c r="H259" s="50">
        <v>8596</v>
      </c>
      <c r="I259" s="50">
        <v>9885</v>
      </c>
      <c r="J259" s="51">
        <v>11400</v>
      </c>
      <c r="K259" s="51">
        <v>350</v>
      </c>
      <c r="L259" s="1010">
        <f t="shared" si="17"/>
        <v>11050</v>
      </c>
      <c r="M259" s="1011">
        <v>190.46</v>
      </c>
      <c r="N259" s="1012">
        <f t="shared" si="14"/>
        <v>2104583</v>
      </c>
      <c r="O259" s="1014">
        <v>5000</v>
      </c>
      <c r="P259" s="1014">
        <v>5000</v>
      </c>
      <c r="Q259" s="1014">
        <v>1050</v>
      </c>
      <c r="R259" s="1014"/>
      <c r="S259" s="607"/>
      <c r="T259" s="1012"/>
    </row>
    <row r="260" spans="1:20" s="1" customFormat="1" ht="24" customHeight="1">
      <c r="A260" s="44">
        <f t="shared" si="15"/>
        <v>253</v>
      </c>
      <c r="B260" s="45" t="s">
        <v>536</v>
      </c>
      <c r="C260" s="45" t="s">
        <v>537</v>
      </c>
      <c r="D260" s="46" t="s">
        <v>34</v>
      </c>
      <c r="E260" s="47"/>
      <c r="F260" s="46" t="s">
        <v>34</v>
      </c>
      <c r="G260" s="49">
        <v>1957</v>
      </c>
      <c r="H260" s="50">
        <v>2651</v>
      </c>
      <c r="I260" s="50">
        <v>1580</v>
      </c>
      <c r="J260" s="51">
        <v>1800</v>
      </c>
      <c r="K260" s="51">
        <v>200</v>
      </c>
      <c r="L260" s="1010">
        <f t="shared" si="17"/>
        <v>1600</v>
      </c>
      <c r="M260" s="1011">
        <v>184.04</v>
      </c>
      <c r="N260" s="1012">
        <f t="shared" si="14"/>
        <v>294464</v>
      </c>
      <c r="O260" s="842">
        <v>1600</v>
      </c>
      <c r="P260" s="842"/>
      <c r="Q260" s="842"/>
      <c r="R260" s="842"/>
      <c r="S260" s="607"/>
      <c r="T260" s="1012"/>
    </row>
    <row r="261" spans="1:20" s="1" customFormat="1" ht="24" customHeight="1">
      <c r="A261" s="44">
        <f t="shared" si="15"/>
        <v>254</v>
      </c>
      <c r="B261" s="45" t="s">
        <v>530</v>
      </c>
      <c r="C261" s="45" t="s">
        <v>531</v>
      </c>
      <c r="D261" s="46" t="s">
        <v>34</v>
      </c>
      <c r="E261" s="47"/>
      <c r="F261" s="46" t="s">
        <v>34</v>
      </c>
      <c r="G261" s="49">
        <v>9296</v>
      </c>
      <c r="H261" s="50">
        <v>10363</v>
      </c>
      <c r="I261" s="50">
        <v>7200</v>
      </c>
      <c r="J261" s="51">
        <v>9000</v>
      </c>
      <c r="K261" s="51">
        <v>584</v>
      </c>
      <c r="L261" s="1010">
        <f t="shared" si="17"/>
        <v>8416</v>
      </c>
      <c r="M261" s="1011">
        <v>110.21</v>
      </c>
      <c r="N261" s="1012">
        <f t="shared" si="14"/>
        <v>927527.36</v>
      </c>
      <c r="O261" s="842">
        <v>4000</v>
      </c>
      <c r="P261" s="842">
        <v>4000</v>
      </c>
      <c r="Q261" s="842">
        <v>416</v>
      </c>
      <c r="R261" s="842"/>
      <c r="S261" s="607"/>
      <c r="T261" s="1012"/>
    </row>
    <row r="262" spans="1:20" s="1" customFormat="1" ht="24" customHeight="1">
      <c r="A262" s="44">
        <f t="shared" si="15"/>
        <v>255</v>
      </c>
      <c r="B262" s="45" t="s">
        <v>532</v>
      </c>
      <c r="C262" s="45" t="s">
        <v>533</v>
      </c>
      <c r="D262" s="46" t="s">
        <v>34</v>
      </c>
      <c r="E262" s="47"/>
      <c r="F262" s="46" t="s">
        <v>34</v>
      </c>
      <c r="G262" s="49">
        <v>6768</v>
      </c>
      <c r="H262" s="50">
        <v>7386</v>
      </c>
      <c r="I262" s="50">
        <v>6018</v>
      </c>
      <c r="J262" s="51">
        <v>7000</v>
      </c>
      <c r="K262" s="51">
        <v>67</v>
      </c>
      <c r="L262" s="1010">
        <f t="shared" si="17"/>
        <v>6933</v>
      </c>
      <c r="M262" s="1011">
        <v>123.05</v>
      </c>
      <c r="N262" s="1012">
        <f t="shared" si="14"/>
        <v>853105.65</v>
      </c>
      <c r="O262" s="842">
        <v>6933</v>
      </c>
      <c r="P262" s="842"/>
      <c r="Q262" s="842"/>
      <c r="R262" s="842"/>
      <c r="S262" s="607"/>
      <c r="T262" s="1012"/>
    </row>
    <row r="263" spans="1:20" s="1" customFormat="1" ht="24" customHeight="1">
      <c r="A263" s="44">
        <f t="shared" si="15"/>
        <v>256</v>
      </c>
      <c r="B263" s="45" t="s">
        <v>538</v>
      </c>
      <c r="C263" s="45" t="s">
        <v>539</v>
      </c>
      <c r="D263" s="46" t="s">
        <v>34</v>
      </c>
      <c r="E263" s="47"/>
      <c r="F263" s="46" t="s">
        <v>34</v>
      </c>
      <c r="G263" s="49">
        <v>1514</v>
      </c>
      <c r="H263" s="50">
        <v>1684</v>
      </c>
      <c r="I263" s="50">
        <v>1435</v>
      </c>
      <c r="J263" s="51">
        <v>1700</v>
      </c>
      <c r="K263" s="51">
        <v>260</v>
      </c>
      <c r="L263" s="1010">
        <f t="shared" ref="L263:L294" si="18">J263-K263</f>
        <v>1440</v>
      </c>
      <c r="M263" s="1011">
        <v>256.8</v>
      </c>
      <c r="N263" s="1012">
        <f t="shared" si="14"/>
        <v>369792</v>
      </c>
      <c r="O263" s="842">
        <v>1440</v>
      </c>
      <c r="P263" s="842"/>
      <c r="Q263" s="842"/>
      <c r="R263" s="842"/>
      <c r="S263" s="607"/>
      <c r="T263" s="1012"/>
    </row>
    <row r="264" spans="1:20" s="1" customFormat="1" ht="24" customHeight="1">
      <c r="A264" s="44">
        <f t="shared" si="15"/>
        <v>257</v>
      </c>
      <c r="B264" s="851" t="s">
        <v>526</v>
      </c>
      <c r="C264" s="852" t="s">
        <v>527</v>
      </c>
      <c r="D264" s="853" t="s">
        <v>34</v>
      </c>
      <c r="E264" s="854"/>
      <c r="F264" s="853" t="s">
        <v>34</v>
      </c>
      <c r="G264" s="855">
        <v>607</v>
      </c>
      <c r="H264" s="855">
        <v>735</v>
      </c>
      <c r="I264" s="855">
        <v>510</v>
      </c>
      <c r="J264" s="856">
        <v>560</v>
      </c>
      <c r="K264" s="856">
        <v>120</v>
      </c>
      <c r="L264" s="1010">
        <f t="shared" si="18"/>
        <v>440</v>
      </c>
      <c r="M264" s="1015">
        <v>211.86</v>
      </c>
      <c r="N264" s="1012">
        <f t="shared" si="14"/>
        <v>93218.400000000009</v>
      </c>
      <c r="O264" s="842">
        <v>440</v>
      </c>
      <c r="P264" s="842"/>
      <c r="Q264" s="842"/>
      <c r="R264" s="842"/>
      <c r="S264" s="607"/>
      <c r="T264" s="1012"/>
    </row>
    <row r="265" spans="1:20" s="1" customFormat="1" ht="24" customHeight="1">
      <c r="A265" s="44">
        <f t="shared" si="15"/>
        <v>258</v>
      </c>
      <c r="B265" s="45" t="s">
        <v>498</v>
      </c>
      <c r="C265" s="45" t="s">
        <v>499</v>
      </c>
      <c r="D265" s="46" t="s">
        <v>43</v>
      </c>
      <c r="E265" s="47"/>
      <c r="F265" s="46" t="s">
        <v>43</v>
      </c>
      <c r="G265" s="49">
        <v>87</v>
      </c>
      <c r="H265" s="50">
        <v>105</v>
      </c>
      <c r="I265" s="50">
        <v>96</v>
      </c>
      <c r="J265" s="51">
        <v>160</v>
      </c>
      <c r="K265" s="51">
        <v>60</v>
      </c>
      <c r="L265" s="1010">
        <f t="shared" si="18"/>
        <v>100</v>
      </c>
      <c r="M265" s="1011">
        <v>2200</v>
      </c>
      <c r="N265" s="1012">
        <f t="shared" si="14"/>
        <v>220000</v>
      </c>
      <c r="O265" s="842">
        <v>100</v>
      </c>
      <c r="P265" s="842"/>
      <c r="Q265" s="842"/>
      <c r="R265" s="842"/>
      <c r="S265" s="607"/>
      <c r="T265" s="1012"/>
    </row>
    <row r="266" spans="1:20" s="1" customFormat="1" ht="24" customHeight="1">
      <c r="A266" s="44">
        <f t="shared" si="15"/>
        <v>259</v>
      </c>
      <c r="B266" s="45" t="s">
        <v>694</v>
      </c>
      <c r="C266" s="45" t="s">
        <v>695</v>
      </c>
      <c r="D266" s="46" t="s">
        <v>188</v>
      </c>
      <c r="E266" s="47"/>
      <c r="F266" s="46" t="s">
        <v>188</v>
      </c>
      <c r="G266" s="49">
        <v>21270</v>
      </c>
      <c r="H266" s="50">
        <v>24098</v>
      </c>
      <c r="I266" s="50">
        <v>8620</v>
      </c>
      <c r="J266" s="51">
        <v>10400</v>
      </c>
      <c r="K266" s="51">
        <v>400</v>
      </c>
      <c r="L266" s="1010">
        <f t="shared" si="18"/>
        <v>10000</v>
      </c>
      <c r="M266" s="1011">
        <v>1.75</v>
      </c>
      <c r="N266" s="1012">
        <f t="shared" si="14"/>
        <v>17500</v>
      </c>
      <c r="O266" s="842">
        <v>5000</v>
      </c>
      <c r="P266" s="842">
        <v>5000</v>
      </c>
      <c r="Q266" s="842"/>
      <c r="R266" s="842"/>
      <c r="S266" s="607"/>
      <c r="T266" s="1012"/>
    </row>
    <row r="267" spans="1:20" s="1" customFormat="1" ht="24" customHeight="1">
      <c r="A267" s="44">
        <f t="shared" si="15"/>
        <v>260</v>
      </c>
      <c r="B267" s="45" t="s">
        <v>500</v>
      </c>
      <c r="C267" s="45" t="s">
        <v>501</v>
      </c>
      <c r="D267" s="46" t="s">
        <v>43</v>
      </c>
      <c r="E267" s="47"/>
      <c r="F267" s="46" t="s">
        <v>43</v>
      </c>
      <c r="G267" s="49">
        <v>87</v>
      </c>
      <c r="H267" s="50">
        <v>133</v>
      </c>
      <c r="I267" s="50">
        <v>168</v>
      </c>
      <c r="J267" s="51">
        <v>200</v>
      </c>
      <c r="K267" s="51">
        <v>50</v>
      </c>
      <c r="L267" s="1010">
        <f t="shared" si="18"/>
        <v>150</v>
      </c>
      <c r="M267" s="1011">
        <v>600</v>
      </c>
      <c r="N267" s="1012">
        <f t="shared" si="14"/>
        <v>90000</v>
      </c>
      <c r="O267" s="842">
        <v>150</v>
      </c>
      <c r="P267" s="842"/>
      <c r="Q267" s="842"/>
      <c r="R267" s="842"/>
      <c r="S267" s="607"/>
      <c r="T267" s="1012"/>
    </row>
    <row r="268" spans="1:20" s="1" customFormat="1" ht="24" customHeight="1">
      <c r="A268" s="44">
        <f t="shared" si="15"/>
        <v>261</v>
      </c>
      <c r="B268" s="45" t="s">
        <v>670</v>
      </c>
      <c r="C268" s="45" t="s">
        <v>671</v>
      </c>
      <c r="D268" s="46" t="s">
        <v>83</v>
      </c>
      <c r="E268" s="47"/>
      <c r="F268" s="46" t="s">
        <v>83</v>
      </c>
      <c r="G268" s="49">
        <v>481</v>
      </c>
      <c r="H268" s="50">
        <v>575</v>
      </c>
      <c r="I268" s="50">
        <v>624</v>
      </c>
      <c r="J268" s="51">
        <v>720</v>
      </c>
      <c r="K268" s="51">
        <v>0</v>
      </c>
      <c r="L268" s="1010">
        <f t="shared" si="18"/>
        <v>720</v>
      </c>
      <c r="M268" s="1011">
        <v>7</v>
      </c>
      <c r="N268" s="1012">
        <f t="shared" si="14"/>
        <v>5040</v>
      </c>
      <c r="O268" s="842">
        <v>720</v>
      </c>
      <c r="P268" s="842"/>
      <c r="Q268" s="842"/>
      <c r="R268" s="842"/>
      <c r="S268" s="607"/>
      <c r="T268" s="1012"/>
    </row>
    <row r="269" spans="1:20" s="1" customFormat="1" ht="24" customHeight="1">
      <c r="A269" s="44">
        <f t="shared" si="15"/>
        <v>262</v>
      </c>
      <c r="B269" s="45" t="s">
        <v>524</v>
      </c>
      <c r="C269" s="45" t="s">
        <v>525</v>
      </c>
      <c r="D269" s="46" t="s">
        <v>188</v>
      </c>
      <c r="E269" s="47"/>
      <c r="F269" s="46" t="s">
        <v>188</v>
      </c>
      <c r="G269" s="49">
        <v>56466</v>
      </c>
      <c r="H269" s="50">
        <v>62000</v>
      </c>
      <c r="I269" s="50">
        <v>60552</v>
      </c>
      <c r="J269" s="51">
        <v>70000</v>
      </c>
      <c r="K269" s="51">
        <v>6500</v>
      </c>
      <c r="L269" s="1010">
        <f t="shared" si="18"/>
        <v>63500</v>
      </c>
      <c r="M269" s="1011">
        <v>8.0299999999999994</v>
      </c>
      <c r="N269" s="1012">
        <f t="shared" ref="N269:N332" si="19">L269*M269</f>
        <v>509904.99999999994</v>
      </c>
      <c r="O269" s="842">
        <v>30000</v>
      </c>
      <c r="P269" s="842">
        <v>30000</v>
      </c>
      <c r="Q269" s="842">
        <v>3500</v>
      </c>
      <c r="R269" s="842"/>
      <c r="S269" s="607"/>
      <c r="T269" s="1012"/>
    </row>
    <row r="270" spans="1:20" s="1" customFormat="1" ht="24" customHeight="1">
      <c r="A270" s="44">
        <f t="shared" si="15"/>
        <v>263</v>
      </c>
      <c r="B270" s="45" t="s">
        <v>424</v>
      </c>
      <c r="C270" s="45" t="s">
        <v>425</v>
      </c>
      <c r="D270" s="46" t="s">
        <v>411</v>
      </c>
      <c r="E270" s="47"/>
      <c r="F270" s="46" t="s">
        <v>411</v>
      </c>
      <c r="G270" s="49">
        <v>36</v>
      </c>
      <c r="H270" s="50">
        <v>40</v>
      </c>
      <c r="I270" s="50">
        <v>92</v>
      </c>
      <c r="J270" s="51">
        <v>102</v>
      </c>
      <c r="K270" s="51">
        <v>30</v>
      </c>
      <c r="L270" s="1010">
        <f t="shared" si="18"/>
        <v>72</v>
      </c>
      <c r="M270" s="1011">
        <v>450</v>
      </c>
      <c r="N270" s="1012">
        <f t="shared" si="19"/>
        <v>32400</v>
      </c>
      <c r="O270" s="842">
        <v>72</v>
      </c>
      <c r="P270" s="842"/>
      <c r="Q270" s="842"/>
      <c r="R270" s="842"/>
      <c r="S270" s="607"/>
      <c r="T270" s="1012"/>
    </row>
    <row r="271" spans="1:20" s="1" customFormat="1" ht="24" customHeight="1">
      <c r="A271" s="44">
        <f t="shared" si="15"/>
        <v>264</v>
      </c>
      <c r="B271" s="62"/>
      <c r="C271" s="62" t="s">
        <v>984</v>
      </c>
      <c r="D271" s="63" t="s">
        <v>188</v>
      </c>
      <c r="E271" s="62"/>
      <c r="F271" s="63" t="s">
        <v>188</v>
      </c>
      <c r="G271" s="64" t="s">
        <v>773</v>
      </c>
      <c r="H271" s="64">
        <v>0</v>
      </c>
      <c r="I271" s="64">
        <v>84</v>
      </c>
      <c r="J271" s="52">
        <v>120</v>
      </c>
      <c r="K271" s="857">
        <v>0</v>
      </c>
      <c r="L271" s="1010">
        <f t="shared" si="18"/>
        <v>120</v>
      </c>
      <c r="M271" s="1013">
        <v>260</v>
      </c>
      <c r="N271" s="1012">
        <f t="shared" si="19"/>
        <v>31200</v>
      </c>
      <c r="O271" s="842">
        <v>120</v>
      </c>
      <c r="P271" s="842"/>
      <c r="Q271" s="842"/>
      <c r="R271" s="842"/>
      <c r="S271" s="607"/>
      <c r="T271" s="1012"/>
    </row>
    <row r="272" spans="1:20" s="1" customFormat="1" ht="24" customHeight="1">
      <c r="A272" s="44">
        <f t="shared" si="15"/>
        <v>265</v>
      </c>
      <c r="B272" s="45" t="s">
        <v>723</v>
      </c>
      <c r="C272" s="45" t="s">
        <v>724</v>
      </c>
      <c r="D272" s="46" t="s">
        <v>725</v>
      </c>
      <c r="E272" s="47"/>
      <c r="F272" s="46" t="s">
        <v>725</v>
      </c>
      <c r="G272" s="49">
        <v>17</v>
      </c>
      <c r="H272" s="50">
        <v>218</v>
      </c>
      <c r="I272" s="50">
        <v>96</v>
      </c>
      <c r="J272" s="858">
        <v>105</v>
      </c>
      <c r="K272" s="859">
        <v>5</v>
      </c>
      <c r="L272" s="1010">
        <f t="shared" si="18"/>
        <v>100</v>
      </c>
      <c r="M272" s="1011">
        <v>320</v>
      </c>
      <c r="N272" s="1012">
        <f t="shared" si="19"/>
        <v>32000</v>
      </c>
      <c r="O272" s="842">
        <v>100</v>
      </c>
      <c r="P272" s="842"/>
      <c r="Q272" s="842"/>
      <c r="R272" s="842"/>
      <c r="S272" s="607"/>
      <c r="T272" s="1012"/>
    </row>
    <row r="273" spans="1:20" s="1" customFormat="1" ht="24" customHeight="1">
      <c r="A273" s="44">
        <f t="shared" si="15"/>
        <v>266</v>
      </c>
      <c r="B273" s="45" t="s">
        <v>332</v>
      </c>
      <c r="C273" s="45" t="s">
        <v>333</v>
      </c>
      <c r="D273" s="46" t="s">
        <v>43</v>
      </c>
      <c r="E273" s="47"/>
      <c r="F273" s="46" t="s">
        <v>43</v>
      </c>
      <c r="G273" s="49">
        <v>63</v>
      </c>
      <c r="H273" s="50">
        <v>119</v>
      </c>
      <c r="I273" s="50">
        <v>180</v>
      </c>
      <c r="J273" s="51">
        <v>212</v>
      </c>
      <c r="K273" s="51">
        <v>12</v>
      </c>
      <c r="L273" s="1010">
        <f t="shared" si="18"/>
        <v>200</v>
      </c>
      <c r="M273" s="1011">
        <v>192.6</v>
      </c>
      <c r="N273" s="1012">
        <f t="shared" si="19"/>
        <v>38520</v>
      </c>
      <c r="O273" s="842">
        <v>200</v>
      </c>
      <c r="P273" s="842"/>
      <c r="Q273" s="842"/>
      <c r="R273" s="842"/>
      <c r="S273" s="607"/>
      <c r="T273" s="1012"/>
    </row>
    <row r="274" spans="1:20" s="1" customFormat="1" ht="24" customHeight="1">
      <c r="A274" s="44">
        <f t="shared" ref="A274:A337" si="20">A273+1</f>
        <v>267</v>
      </c>
      <c r="B274" s="45" t="s">
        <v>181</v>
      </c>
      <c r="C274" s="45" t="s">
        <v>182</v>
      </c>
      <c r="D274" s="46" t="s">
        <v>43</v>
      </c>
      <c r="E274" s="47"/>
      <c r="F274" s="46" t="s">
        <v>43</v>
      </c>
      <c r="G274" s="49">
        <v>6456</v>
      </c>
      <c r="H274" s="50">
        <v>8487</v>
      </c>
      <c r="I274" s="50">
        <v>11100</v>
      </c>
      <c r="J274" s="51">
        <v>18040</v>
      </c>
      <c r="K274" s="51">
        <v>3640</v>
      </c>
      <c r="L274" s="1010">
        <f t="shared" si="18"/>
        <v>14400</v>
      </c>
      <c r="M274" s="1011">
        <v>8.48</v>
      </c>
      <c r="N274" s="1012">
        <f t="shared" si="19"/>
        <v>122112</v>
      </c>
      <c r="O274" s="842">
        <v>10000</v>
      </c>
      <c r="P274" s="842">
        <v>4400</v>
      </c>
      <c r="Q274" s="842"/>
      <c r="R274" s="842"/>
      <c r="S274" s="607"/>
      <c r="T274" s="1012"/>
    </row>
    <row r="275" spans="1:20" s="1" customFormat="1" ht="24" customHeight="1">
      <c r="A275" s="44">
        <f t="shared" si="20"/>
        <v>268</v>
      </c>
      <c r="B275" s="45" t="s">
        <v>183</v>
      </c>
      <c r="C275" s="45" t="s">
        <v>184</v>
      </c>
      <c r="D275" s="46" t="s">
        <v>185</v>
      </c>
      <c r="E275" s="47"/>
      <c r="F275" s="46" t="s">
        <v>185</v>
      </c>
      <c r="G275" s="49">
        <v>22000</v>
      </c>
      <c r="H275" s="50">
        <v>25000</v>
      </c>
      <c r="I275" s="50">
        <v>23500</v>
      </c>
      <c r="J275" s="51">
        <v>29000</v>
      </c>
      <c r="K275" s="51">
        <v>1000</v>
      </c>
      <c r="L275" s="1010">
        <f t="shared" si="18"/>
        <v>28000</v>
      </c>
      <c r="M275" s="1011">
        <v>5.5</v>
      </c>
      <c r="N275" s="1012">
        <f t="shared" si="19"/>
        <v>154000</v>
      </c>
      <c r="O275" s="842">
        <v>20000</v>
      </c>
      <c r="P275" s="842">
        <v>8000</v>
      </c>
      <c r="Q275" s="842"/>
      <c r="R275" s="842"/>
      <c r="S275" s="607"/>
      <c r="T275" s="1012"/>
    </row>
    <row r="276" spans="1:20" s="1" customFormat="1" ht="24" customHeight="1">
      <c r="A276" s="44">
        <f t="shared" si="20"/>
        <v>269</v>
      </c>
      <c r="B276" s="45" t="s">
        <v>672</v>
      </c>
      <c r="C276" s="45" t="s">
        <v>673</v>
      </c>
      <c r="D276" s="46" t="s">
        <v>46</v>
      </c>
      <c r="E276" s="47"/>
      <c r="F276" s="46" t="s">
        <v>46</v>
      </c>
      <c r="G276" s="49">
        <v>1</v>
      </c>
      <c r="H276" s="50">
        <v>27</v>
      </c>
      <c r="I276" s="50">
        <v>40</v>
      </c>
      <c r="J276" s="51">
        <v>50</v>
      </c>
      <c r="K276" s="51">
        <v>10</v>
      </c>
      <c r="L276" s="1010">
        <f t="shared" si="18"/>
        <v>40</v>
      </c>
      <c r="M276" s="1011">
        <v>740</v>
      </c>
      <c r="N276" s="1012">
        <f t="shared" si="19"/>
        <v>29600</v>
      </c>
      <c r="O276" s="842">
        <v>40</v>
      </c>
      <c r="P276" s="842"/>
      <c r="Q276" s="842"/>
      <c r="R276" s="842"/>
      <c r="S276" s="607"/>
      <c r="T276" s="1012"/>
    </row>
    <row r="277" spans="1:20" s="1" customFormat="1" ht="24" customHeight="1">
      <c r="A277" s="44">
        <f t="shared" si="20"/>
        <v>270</v>
      </c>
      <c r="B277" s="45" t="s">
        <v>674</v>
      </c>
      <c r="C277" s="45" t="s">
        <v>675</v>
      </c>
      <c r="D277" s="46" t="s">
        <v>46</v>
      </c>
      <c r="E277" s="47"/>
      <c r="F277" s="46" t="s">
        <v>46</v>
      </c>
      <c r="G277" s="49">
        <v>14</v>
      </c>
      <c r="H277" s="50">
        <v>18</v>
      </c>
      <c r="I277" s="50">
        <v>40</v>
      </c>
      <c r="J277" s="51">
        <v>82</v>
      </c>
      <c r="K277" s="51">
        <v>4</v>
      </c>
      <c r="L277" s="1010">
        <f t="shared" si="18"/>
        <v>78</v>
      </c>
      <c r="M277" s="1011">
        <v>620</v>
      </c>
      <c r="N277" s="1012">
        <f t="shared" si="19"/>
        <v>48360</v>
      </c>
      <c r="O277" s="842">
        <v>78</v>
      </c>
      <c r="P277" s="842"/>
      <c r="Q277" s="842"/>
      <c r="R277" s="842"/>
      <c r="S277" s="607"/>
      <c r="T277" s="1012"/>
    </row>
    <row r="278" spans="1:20" s="1" customFormat="1" ht="24" customHeight="1">
      <c r="A278" s="44">
        <f t="shared" si="20"/>
        <v>271</v>
      </c>
      <c r="B278" s="45" t="s">
        <v>676</v>
      </c>
      <c r="C278" s="45" t="s">
        <v>677</v>
      </c>
      <c r="D278" s="46" t="s">
        <v>46</v>
      </c>
      <c r="E278" s="47"/>
      <c r="F278" s="46" t="s">
        <v>46</v>
      </c>
      <c r="G278" s="49">
        <v>10</v>
      </c>
      <c r="H278" s="50">
        <v>22</v>
      </c>
      <c r="I278" s="50">
        <v>42</v>
      </c>
      <c r="J278" s="51">
        <v>54</v>
      </c>
      <c r="K278" s="51">
        <v>14</v>
      </c>
      <c r="L278" s="1010">
        <f t="shared" si="18"/>
        <v>40</v>
      </c>
      <c r="M278" s="1011">
        <v>720</v>
      </c>
      <c r="N278" s="1012">
        <f t="shared" si="19"/>
        <v>28800</v>
      </c>
      <c r="O278" s="842">
        <v>40</v>
      </c>
      <c r="P278" s="842"/>
      <c r="Q278" s="842"/>
      <c r="R278" s="842"/>
      <c r="S278" s="607"/>
      <c r="T278" s="1012"/>
    </row>
    <row r="279" spans="1:20" s="1" customFormat="1" ht="24" customHeight="1">
      <c r="A279" s="44">
        <f t="shared" si="20"/>
        <v>272</v>
      </c>
      <c r="B279" s="45" t="s">
        <v>678</v>
      </c>
      <c r="C279" s="45" t="s">
        <v>679</v>
      </c>
      <c r="D279" s="46" t="s">
        <v>46</v>
      </c>
      <c r="E279" s="47"/>
      <c r="F279" s="46" t="s">
        <v>46</v>
      </c>
      <c r="G279" s="49">
        <v>3</v>
      </c>
      <c r="H279" s="50">
        <v>16</v>
      </c>
      <c r="I279" s="50">
        <v>20</v>
      </c>
      <c r="J279" s="51">
        <v>49</v>
      </c>
      <c r="K279" s="51">
        <v>9</v>
      </c>
      <c r="L279" s="1010">
        <f t="shared" si="18"/>
        <v>40</v>
      </c>
      <c r="M279" s="1011">
        <v>1400</v>
      </c>
      <c r="N279" s="1012">
        <f t="shared" si="19"/>
        <v>56000</v>
      </c>
      <c r="O279" s="842">
        <v>40</v>
      </c>
      <c r="P279" s="842"/>
      <c r="Q279" s="842"/>
      <c r="R279" s="842"/>
      <c r="S279" s="607"/>
      <c r="T279" s="1012"/>
    </row>
    <row r="280" spans="1:20" s="1" customFormat="1" ht="24" customHeight="1">
      <c r="A280" s="44">
        <f t="shared" si="20"/>
        <v>273</v>
      </c>
      <c r="B280" s="45" t="s">
        <v>690</v>
      </c>
      <c r="C280" s="45" t="s">
        <v>691</v>
      </c>
      <c r="D280" s="46" t="s">
        <v>46</v>
      </c>
      <c r="E280" s="47"/>
      <c r="F280" s="46" t="s">
        <v>46</v>
      </c>
      <c r="G280" s="49">
        <v>6</v>
      </c>
      <c r="H280" s="50">
        <v>24</v>
      </c>
      <c r="I280" s="50">
        <v>24</v>
      </c>
      <c r="J280" s="51">
        <v>52</v>
      </c>
      <c r="K280" s="51">
        <v>12</v>
      </c>
      <c r="L280" s="1010">
        <f t="shared" si="18"/>
        <v>40</v>
      </c>
      <c r="M280" s="1011">
        <v>1541.87</v>
      </c>
      <c r="N280" s="1012">
        <f t="shared" si="19"/>
        <v>61674.799999999996</v>
      </c>
      <c r="O280" s="842">
        <v>40</v>
      </c>
      <c r="P280" s="842"/>
      <c r="Q280" s="842"/>
      <c r="R280" s="842"/>
      <c r="S280" s="607"/>
      <c r="T280" s="1012"/>
    </row>
    <row r="281" spans="1:20" s="1" customFormat="1" ht="24" customHeight="1">
      <c r="A281" s="44">
        <f t="shared" si="20"/>
        <v>274</v>
      </c>
      <c r="B281" s="45" t="s">
        <v>682</v>
      </c>
      <c r="C281" s="45" t="s">
        <v>683</v>
      </c>
      <c r="D281" s="46" t="s">
        <v>46</v>
      </c>
      <c r="E281" s="47"/>
      <c r="F281" s="46" t="s">
        <v>46</v>
      </c>
      <c r="G281" s="49">
        <v>28</v>
      </c>
      <c r="H281" s="50">
        <v>43</v>
      </c>
      <c r="I281" s="50">
        <v>48</v>
      </c>
      <c r="J281" s="51">
        <v>64</v>
      </c>
      <c r="K281" s="51">
        <v>0</v>
      </c>
      <c r="L281" s="1010">
        <f t="shared" si="18"/>
        <v>64</v>
      </c>
      <c r="M281" s="1011">
        <v>330</v>
      </c>
      <c r="N281" s="1012">
        <f t="shared" si="19"/>
        <v>21120</v>
      </c>
      <c r="O281" s="842">
        <v>64</v>
      </c>
      <c r="P281" s="842"/>
      <c r="Q281" s="842"/>
      <c r="R281" s="842"/>
      <c r="S281" s="607"/>
      <c r="T281" s="1012"/>
    </row>
    <row r="282" spans="1:20" s="1" customFormat="1" ht="24" customHeight="1">
      <c r="A282" s="44">
        <f t="shared" si="20"/>
        <v>275</v>
      </c>
      <c r="B282" s="45" t="s">
        <v>684</v>
      </c>
      <c r="C282" s="45" t="s">
        <v>685</v>
      </c>
      <c r="D282" s="46" t="s">
        <v>46</v>
      </c>
      <c r="E282" s="47"/>
      <c r="F282" s="46" t="s">
        <v>46</v>
      </c>
      <c r="G282" s="49">
        <v>100</v>
      </c>
      <c r="H282" s="50">
        <v>120</v>
      </c>
      <c r="I282" s="50">
        <v>72</v>
      </c>
      <c r="J282" s="51">
        <v>100</v>
      </c>
      <c r="K282" s="51">
        <v>20</v>
      </c>
      <c r="L282" s="1010">
        <f t="shared" si="18"/>
        <v>80</v>
      </c>
      <c r="M282" s="1011">
        <v>428</v>
      </c>
      <c r="N282" s="1012">
        <f t="shared" si="19"/>
        <v>34240</v>
      </c>
      <c r="O282" s="842">
        <v>80</v>
      </c>
      <c r="P282" s="842"/>
      <c r="Q282" s="842"/>
      <c r="R282" s="842"/>
      <c r="S282" s="607"/>
      <c r="T282" s="1012"/>
    </row>
    <row r="283" spans="1:20" s="1" customFormat="1" ht="24" customHeight="1">
      <c r="A283" s="44">
        <f t="shared" si="20"/>
        <v>276</v>
      </c>
      <c r="B283" s="45" t="s">
        <v>686</v>
      </c>
      <c r="C283" s="45" t="s">
        <v>687</v>
      </c>
      <c r="D283" s="46" t="s">
        <v>46</v>
      </c>
      <c r="E283" s="47"/>
      <c r="F283" s="46" t="s">
        <v>46</v>
      </c>
      <c r="G283" s="49">
        <v>39</v>
      </c>
      <c r="H283" s="50">
        <v>57</v>
      </c>
      <c r="I283" s="50">
        <v>60</v>
      </c>
      <c r="J283" s="51">
        <v>80</v>
      </c>
      <c r="K283" s="51">
        <v>0</v>
      </c>
      <c r="L283" s="1010">
        <f t="shared" si="18"/>
        <v>80</v>
      </c>
      <c r="M283" s="1011">
        <v>618.46</v>
      </c>
      <c r="N283" s="1012">
        <f t="shared" si="19"/>
        <v>49476.800000000003</v>
      </c>
      <c r="O283" s="842">
        <v>80</v>
      </c>
      <c r="P283" s="842"/>
      <c r="Q283" s="842"/>
      <c r="R283" s="842"/>
      <c r="S283" s="607"/>
      <c r="T283" s="1012"/>
    </row>
    <row r="284" spans="1:20" s="1" customFormat="1" ht="24" customHeight="1">
      <c r="A284" s="44">
        <f t="shared" si="20"/>
        <v>277</v>
      </c>
      <c r="B284" s="45" t="s">
        <v>688</v>
      </c>
      <c r="C284" s="45" t="s">
        <v>689</v>
      </c>
      <c r="D284" s="46" t="s">
        <v>46</v>
      </c>
      <c r="E284" s="47"/>
      <c r="F284" s="46" t="s">
        <v>46</v>
      </c>
      <c r="G284" s="49">
        <v>25</v>
      </c>
      <c r="H284" s="50">
        <v>52</v>
      </c>
      <c r="I284" s="50">
        <v>48</v>
      </c>
      <c r="J284" s="51">
        <v>56</v>
      </c>
      <c r="K284" s="51">
        <v>48</v>
      </c>
      <c r="L284" s="1010">
        <f t="shared" si="18"/>
        <v>8</v>
      </c>
      <c r="M284" s="1011">
        <v>720</v>
      </c>
      <c r="N284" s="1012">
        <f t="shared" si="19"/>
        <v>5760</v>
      </c>
      <c r="O284" s="842">
        <v>8</v>
      </c>
      <c r="P284" s="842"/>
      <c r="Q284" s="842"/>
      <c r="R284" s="842"/>
      <c r="S284" s="607"/>
      <c r="T284" s="1012"/>
    </row>
    <row r="285" spans="1:20" s="1" customFormat="1" ht="24" customHeight="1">
      <c r="A285" s="44">
        <f t="shared" si="20"/>
        <v>278</v>
      </c>
      <c r="B285" s="45" t="s">
        <v>692</v>
      </c>
      <c r="C285" s="45" t="s">
        <v>693</v>
      </c>
      <c r="D285" s="46" t="s">
        <v>46</v>
      </c>
      <c r="E285" s="47"/>
      <c r="F285" s="46" t="s">
        <v>46</v>
      </c>
      <c r="G285" s="49">
        <v>21</v>
      </c>
      <c r="H285" s="50">
        <v>37</v>
      </c>
      <c r="I285" s="50">
        <v>48</v>
      </c>
      <c r="J285" s="51">
        <v>56</v>
      </c>
      <c r="K285" s="51">
        <v>10</v>
      </c>
      <c r="L285" s="1010">
        <f t="shared" si="18"/>
        <v>46</v>
      </c>
      <c r="M285" s="1011">
        <v>1280</v>
      </c>
      <c r="N285" s="1012">
        <f t="shared" si="19"/>
        <v>58880</v>
      </c>
      <c r="O285" s="842">
        <v>46</v>
      </c>
      <c r="P285" s="842"/>
      <c r="Q285" s="842"/>
      <c r="R285" s="842"/>
      <c r="S285" s="607"/>
      <c r="T285" s="1012"/>
    </row>
    <row r="286" spans="1:20" s="1" customFormat="1" ht="24" customHeight="1">
      <c r="A286" s="44">
        <f t="shared" si="20"/>
        <v>279</v>
      </c>
      <c r="B286" s="45" t="s">
        <v>709</v>
      </c>
      <c r="C286" s="852" t="s">
        <v>710</v>
      </c>
      <c r="D286" s="46" t="s">
        <v>46</v>
      </c>
      <c r="E286" s="432"/>
      <c r="F286" s="46" t="s">
        <v>46</v>
      </c>
      <c r="G286" s="49">
        <v>2455</v>
      </c>
      <c r="H286" s="49">
        <v>2756</v>
      </c>
      <c r="I286" s="49">
        <v>96</v>
      </c>
      <c r="J286" s="51">
        <v>118</v>
      </c>
      <c r="K286" s="51">
        <v>0</v>
      </c>
      <c r="L286" s="1010">
        <f t="shared" si="18"/>
        <v>118</v>
      </c>
      <c r="M286" s="1011">
        <v>110</v>
      </c>
      <c r="N286" s="1012">
        <f t="shared" si="19"/>
        <v>12980</v>
      </c>
      <c r="O286" s="842">
        <v>118</v>
      </c>
      <c r="P286" s="842"/>
      <c r="Q286" s="842"/>
      <c r="R286" s="842"/>
      <c r="S286" s="607"/>
      <c r="T286" s="1012"/>
    </row>
    <row r="287" spans="1:20" s="1" customFormat="1" ht="24" customHeight="1">
      <c r="A287" s="44">
        <f t="shared" si="20"/>
        <v>280</v>
      </c>
      <c r="B287" s="45" t="s">
        <v>715</v>
      </c>
      <c r="C287" s="852" t="s">
        <v>716</v>
      </c>
      <c r="D287" s="46" t="s">
        <v>46</v>
      </c>
      <c r="E287" s="860"/>
      <c r="F287" s="46" t="s">
        <v>46</v>
      </c>
      <c r="G287" s="49">
        <v>35</v>
      </c>
      <c r="H287" s="49">
        <v>50</v>
      </c>
      <c r="I287" s="49">
        <v>10</v>
      </c>
      <c r="J287" s="51">
        <v>100</v>
      </c>
      <c r="K287" s="51">
        <v>20</v>
      </c>
      <c r="L287" s="1010">
        <f t="shared" si="18"/>
        <v>80</v>
      </c>
      <c r="M287" s="1011">
        <v>4654.99</v>
      </c>
      <c r="N287" s="1012">
        <f t="shared" si="19"/>
        <v>372399.19999999995</v>
      </c>
      <c r="O287" s="842">
        <v>80</v>
      </c>
      <c r="P287" s="842"/>
      <c r="Q287" s="842"/>
      <c r="R287" s="842"/>
      <c r="S287" s="607"/>
      <c r="T287" s="1012"/>
    </row>
    <row r="288" spans="1:20" s="1" customFormat="1" ht="24" customHeight="1">
      <c r="A288" s="44">
        <f t="shared" si="20"/>
        <v>281</v>
      </c>
      <c r="B288" s="45" t="s">
        <v>717</v>
      </c>
      <c r="C288" s="852" t="s">
        <v>718</v>
      </c>
      <c r="D288" s="46" t="s">
        <v>46</v>
      </c>
      <c r="E288" s="860"/>
      <c r="F288" s="46" t="s">
        <v>46</v>
      </c>
      <c r="G288" s="49">
        <v>67</v>
      </c>
      <c r="H288" s="49">
        <v>78</v>
      </c>
      <c r="I288" s="49">
        <v>60</v>
      </c>
      <c r="J288" s="51">
        <v>74</v>
      </c>
      <c r="K288" s="51">
        <v>0</v>
      </c>
      <c r="L288" s="1010">
        <f t="shared" si="18"/>
        <v>74</v>
      </c>
      <c r="M288" s="1011">
        <v>5145</v>
      </c>
      <c r="N288" s="1012">
        <f t="shared" si="19"/>
        <v>380730</v>
      </c>
      <c r="O288" s="842">
        <v>74</v>
      </c>
      <c r="P288" s="842"/>
      <c r="Q288" s="842"/>
      <c r="R288" s="842"/>
      <c r="S288" s="607"/>
      <c r="T288" s="1012"/>
    </row>
    <row r="289" spans="1:20" s="1" customFormat="1" ht="24" customHeight="1">
      <c r="A289" s="44">
        <f t="shared" si="20"/>
        <v>282</v>
      </c>
      <c r="B289" s="45" t="s">
        <v>719</v>
      </c>
      <c r="C289" s="852" t="s">
        <v>720</v>
      </c>
      <c r="D289" s="46" t="s">
        <v>46</v>
      </c>
      <c r="E289" s="860"/>
      <c r="F289" s="46" t="s">
        <v>46</v>
      </c>
      <c r="G289" s="49">
        <v>23</v>
      </c>
      <c r="H289" s="49">
        <v>28</v>
      </c>
      <c r="I289" s="49">
        <v>48</v>
      </c>
      <c r="J289" s="51">
        <v>80</v>
      </c>
      <c r="K289" s="51">
        <v>0</v>
      </c>
      <c r="L289" s="1010">
        <f t="shared" si="18"/>
        <v>80</v>
      </c>
      <c r="M289" s="1011">
        <v>7350</v>
      </c>
      <c r="N289" s="1012">
        <f t="shared" si="19"/>
        <v>588000</v>
      </c>
      <c r="O289" s="842">
        <v>80</v>
      </c>
      <c r="P289" s="842"/>
      <c r="Q289" s="842"/>
      <c r="R289" s="842"/>
      <c r="S289" s="607"/>
      <c r="T289" s="1012"/>
    </row>
    <row r="290" spans="1:20" s="1" customFormat="1" ht="24" customHeight="1">
      <c r="A290" s="44">
        <f t="shared" si="20"/>
        <v>283</v>
      </c>
      <c r="B290" s="45" t="s">
        <v>711</v>
      </c>
      <c r="C290" s="852" t="s">
        <v>712</v>
      </c>
      <c r="D290" s="46" t="s">
        <v>46</v>
      </c>
      <c r="E290" s="860"/>
      <c r="F290" s="46" t="s">
        <v>46</v>
      </c>
      <c r="G290" s="49">
        <v>151</v>
      </c>
      <c r="H290" s="49">
        <v>173</v>
      </c>
      <c r="I290" s="49">
        <v>144</v>
      </c>
      <c r="J290" s="51">
        <v>240</v>
      </c>
      <c r="K290" s="51">
        <v>0</v>
      </c>
      <c r="L290" s="1010">
        <f t="shared" si="18"/>
        <v>240</v>
      </c>
      <c r="M290" s="1011">
        <v>1764</v>
      </c>
      <c r="N290" s="1012">
        <f t="shared" si="19"/>
        <v>423360</v>
      </c>
      <c r="O290" s="842">
        <v>240</v>
      </c>
      <c r="P290" s="842"/>
      <c r="Q290" s="842"/>
      <c r="R290" s="842"/>
      <c r="S290" s="607"/>
      <c r="T290" s="1012"/>
    </row>
    <row r="291" spans="1:20" s="1" customFormat="1" ht="24" customHeight="1">
      <c r="A291" s="44">
        <f t="shared" si="20"/>
        <v>284</v>
      </c>
      <c r="B291" s="45" t="s">
        <v>713</v>
      </c>
      <c r="C291" s="852" t="s">
        <v>714</v>
      </c>
      <c r="D291" s="46" t="s">
        <v>46</v>
      </c>
      <c r="E291" s="860"/>
      <c r="F291" s="46" t="s">
        <v>46</v>
      </c>
      <c r="G291" s="49">
        <v>109</v>
      </c>
      <c r="H291" s="49">
        <v>120</v>
      </c>
      <c r="I291" s="49">
        <v>132</v>
      </c>
      <c r="J291" s="51">
        <v>140</v>
      </c>
      <c r="K291" s="51">
        <v>20</v>
      </c>
      <c r="L291" s="1010">
        <f t="shared" si="18"/>
        <v>120</v>
      </c>
      <c r="M291" s="1011">
        <v>3800</v>
      </c>
      <c r="N291" s="1012">
        <f t="shared" si="19"/>
        <v>456000</v>
      </c>
      <c r="O291" s="842">
        <v>120</v>
      </c>
      <c r="P291" s="842"/>
      <c r="Q291" s="842"/>
      <c r="R291" s="842"/>
      <c r="S291" s="607"/>
      <c r="T291" s="1012"/>
    </row>
    <row r="292" spans="1:20" s="1" customFormat="1" ht="24" customHeight="1">
      <c r="A292" s="44">
        <f t="shared" si="20"/>
        <v>285</v>
      </c>
      <c r="B292" s="45" t="s">
        <v>707</v>
      </c>
      <c r="C292" s="45" t="s">
        <v>708</v>
      </c>
      <c r="D292" s="46" t="s">
        <v>46</v>
      </c>
      <c r="E292" s="47"/>
      <c r="F292" s="46" t="s">
        <v>46</v>
      </c>
      <c r="G292" s="49">
        <v>140</v>
      </c>
      <c r="H292" s="50">
        <v>168</v>
      </c>
      <c r="I292" s="50">
        <v>96</v>
      </c>
      <c r="J292" s="51">
        <v>110</v>
      </c>
      <c r="K292" s="51">
        <v>5</v>
      </c>
      <c r="L292" s="1010">
        <f t="shared" si="18"/>
        <v>105</v>
      </c>
      <c r="M292" s="1011">
        <v>2841.99</v>
      </c>
      <c r="N292" s="1012">
        <f t="shared" si="19"/>
        <v>298408.94999999995</v>
      </c>
      <c r="O292" s="842">
        <v>105</v>
      </c>
      <c r="P292" s="842"/>
      <c r="Q292" s="842"/>
      <c r="R292" s="842"/>
      <c r="S292" s="607"/>
      <c r="T292" s="1012"/>
    </row>
    <row r="293" spans="1:20" s="1" customFormat="1" ht="24" customHeight="1">
      <c r="A293" s="44">
        <f t="shared" si="20"/>
        <v>286</v>
      </c>
      <c r="B293" s="45" t="s">
        <v>326</v>
      </c>
      <c r="C293" s="45" t="s">
        <v>327</v>
      </c>
      <c r="D293" s="46" t="s">
        <v>43</v>
      </c>
      <c r="E293" s="47"/>
      <c r="F293" s="46" t="s">
        <v>43</v>
      </c>
      <c r="G293" s="49">
        <v>212014</v>
      </c>
      <c r="H293" s="50">
        <v>246945</v>
      </c>
      <c r="I293" s="50">
        <v>200840</v>
      </c>
      <c r="J293" s="51">
        <v>231000</v>
      </c>
      <c r="K293" s="51">
        <v>1052</v>
      </c>
      <c r="L293" s="1010">
        <f t="shared" si="18"/>
        <v>229948</v>
      </c>
      <c r="M293" s="1011">
        <v>8.5</v>
      </c>
      <c r="N293" s="1012">
        <f t="shared" si="19"/>
        <v>1954558</v>
      </c>
      <c r="O293" s="842">
        <v>100000</v>
      </c>
      <c r="P293" s="842">
        <v>100000</v>
      </c>
      <c r="Q293" s="842">
        <v>29948</v>
      </c>
      <c r="R293" s="842"/>
      <c r="S293" s="607"/>
      <c r="T293" s="1012"/>
    </row>
    <row r="294" spans="1:20" s="1" customFormat="1" ht="24" customHeight="1">
      <c r="A294" s="44">
        <f t="shared" si="20"/>
        <v>287</v>
      </c>
      <c r="B294" s="45" t="s">
        <v>325</v>
      </c>
      <c r="C294" s="45" t="s">
        <v>985</v>
      </c>
      <c r="D294" s="46" t="s">
        <v>43</v>
      </c>
      <c r="E294" s="47"/>
      <c r="F294" s="46" t="s">
        <v>43</v>
      </c>
      <c r="G294" s="49">
        <v>30220</v>
      </c>
      <c r="H294" s="50">
        <v>33970</v>
      </c>
      <c r="I294" s="50">
        <v>32916</v>
      </c>
      <c r="J294" s="51">
        <v>38000</v>
      </c>
      <c r="K294" s="51">
        <v>965</v>
      </c>
      <c r="L294" s="1010">
        <f t="shared" si="18"/>
        <v>37035</v>
      </c>
      <c r="M294" s="1011">
        <v>9</v>
      </c>
      <c r="N294" s="1012">
        <f t="shared" si="19"/>
        <v>333315</v>
      </c>
      <c r="O294" s="842">
        <v>15000</v>
      </c>
      <c r="P294" s="842">
        <v>15000</v>
      </c>
      <c r="Q294" s="842">
        <v>7035</v>
      </c>
      <c r="R294" s="842"/>
      <c r="S294" s="607"/>
      <c r="T294" s="1012"/>
    </row>
    <row r="295" spans="1:20" s="1" customFormat="1" ht="24" customHeight="1">
      <c r="A295" s="44">
        <f t="shared" si="20"/>
        <v>288</v>
      </c>
      <c r="B295" s="45" t="s">
        <v>328</v>
      </c>
      <c r="C295" s="45" t="s">
        <v>329</v>
      </c>
      <c r="D295" s="46" t="s">
        <v>43</v>
      </c>
      <c r="E295" s="47"/>
      <c r="F295" s="46" t="s">
        <v>43</v>
      </c>
      <c r="G295" s="49">
        <v>18568</v>
      </c>
      <c r="H295" s="50">
        <v>20640</v>
      </c>
      <c r="I295" s="50">
        <v>20612</v>
      </c>
      <c r="J295" s="51">
        <v>24000</v>
      </c>
      <c r="K295" s="51">
        <v>1310</v>
      </c>
      <c r="L295" s="1010">
        <f t="shared" ref="L295:L326" si="21">J295-K295</f>
        <v>22690</v>
      </c>
      <c r="M295" s="1011">
        <v>74.900000000000006</v>
      </c>
      <c r="N295" s="1012">
        <f t="shared" si="19"/>
        <v>1699481.0000000002</v>
      </c>
      <c r="O295" s="842">
        <v>10000</v>
      </c>
      <c r="P295" s="842">
        <v>10000</v>
      </c>
      <c r="Q295" s="842">
        <v>2690</v>
      </c>
      <c r="R295" s="842"/>
      <c r="S295" s="607"/>
      <c r="T295" s="1012"/>
    </row>
    <row r="296" spans="1:20" s="1" customFormat="1" ht="24" customHeight="1">
      <c r="A296" s="44">
        <f t="shared" si="20"/>
        <v>289</v>
      </c>
      <c r="B296" s="45" t="s">
        <v>330</v>
      </c>
      <c r="C296" s="45" t="s">
        <v>331</v>
      </c>
      <c r="D296" s="46" t="s">
        <v>43</v>
      </c>
      <c r="E296" s="47"/>
      <c r="F296" s="46" t="s">
        <v>43</v>
      </c>
      <c r="G296" s="49">
        <v>6944</v>
      </c>
      <c r="H296" s="50">
        <v>7770</v>
      </c>
      <c r="I296" s="50">
        <v>7000</v>
      </c>
      <c r="J296" s="51">
        <v>8100</v>
      </c>
      <c r="K296" s="51">
        <v>7000</v>
      </c>
      <c r="L296" s="1010">
        <f t="shared" si="21"/>
        <v>1100</v>
      </c>
      <c r="M296" s="1011">
        <v>74.900000000000006</v>
      </c>
      <c r="N296" s="1012">
        <f t="shared" si="19"/>
        <v>82390</v>
      </c>
      <c r="O296" s="842">
        <v>1100</v>
      </c>
      <c r="P296" s="842"/>
      <c r="Q296" s="842"/>
      <c r="R296" s="842"/>
      <c r="S296" s="607"/>
      <c r="T296" s="1012"/>
    </row>
    <row r="297" spans="1:20" s="1" customFormat="1" ht="24" customHeight="1">
      <c r="A297" s="44">
        <f t="shared" si="20"/>
        <v>290</v>
      </c>
      <c r="B297" s="45" t="s">
        <v>755</v>
      </c>
      <c r="C297" s="45" t="s">
        <v>756</v>
      </c>
      <c r="D297" s="46" t="s">
        <v>188</v>
      </c>
      <c r="E297" s="47"/>
      <c r="F297" s="46" t="s">
        <v>188</v>
      </c>
      <c r="G297" s="49">
        <v>53395</v>
      </c>
      <c r="H297" s="50">
        <v>67112</v>
      </c>
      <c r="I297" s="50">
        <v>37780</v>
      </c>
      <c r="J297" s="51">
        <v>38000</v>
      </c>
      <c r="K297" s="51">
        <v>1744</v>
      </c>
      <c r="L297" s="1010">
        <f t="shared" si="21"/>
        <v>36256</v>
      </c>
      <c r="M297" s="1011">
        <v>1.35</v>
      </c>
      <c r="N297" s="1012">
        <f t="shared" si="19"/>
        <v>48945.600000000006</v>
      </c>
      <c r="O297" s="842">
        <v>15000</v>
      </c>
      <c r="P297" s="842">
        <v>15000</v>
      </c>
      <c r="Q297" s="842">
        <v>6256</v>
      </c>
      <c r="R297" s="842"/>
      <c r="S297" s="607"/>
      <c r="T297" s="1012"/>
    </row>
    <row r="298" spans="1:20" s="1" customFormat="1" ht="24" customHeight="1">
      <c r="A298" s="44">
        <f t="shared" si="20"/>
        <v>291</v>
      </c>
      <c r="B298" s="45" t="s">
        <v>312</v>
      </c>
      <c r="C298" s="45" t="s">
        <v>313</v>
      </c>
      <c r="D298" s="46" t="s">
        <v>34</v>
      </c>
      <c r="E298" s="47"/>
      <c r="F298" s="46" t="s">
        <v>34</v>
      </c>
      <c r="G298" s="49">
        <v>361</v>
      </c>
      <c r="H298" s="50">
        <v>400</v>
      </c>
      <c r="I298" s="50">
        <v>550</v>
      </c>
      <c r="J298" s="51">
        <v>610</v>
      </c>
      <c r="K298" s="51">
        <v>550</v>
      </c>
      <c r="L298" s="1010">
        <f t="shared" si="21"/>
        <v>60</v>
      </c>
      <c r="M298" s="1011">
        <v>165</v>
      </c>
      <c r="N298" s="1012">
        <f t="shared" si="19"/>
        <v>9900</v>
      </c>
      <c r="O298" s="842">
        <v>60</v>
      </c>
      <c r="P298" s="842"/>
      <c r="Q298" s="842"/>
      <c r="R298" s="842"/>
      <c r="S298" s="607"/>
      <c r="T298" s="1012"/>
    </row>
    <row r="299" spans="1:20" s="1" customFormat="1" ht="24" customHeight="1">
      <c r="A299" s="44">
        <f t="shared" si="20"/>
        <v>292</v>
      </c>
      <c r="B299" s="45" t="s">
        <v>310</v>
      </c>
      <c r="C299" s="45" t="s">
        <v>311</v>
      </c>
      <c r="D299" s="46" t="s">
        <v>34</v>
      </c>
      <c r="E299" s="47"/>
      <c r="F299" s="46" t="s">
        <v>34</v>
      </c>
      <c r="G299" s="49">
        <v>172</v>
      </c>
      <c r="H299" s="50">
        <v>200</v>
      </c>
      <c r="I299" s="50">
        <v>198</v>
      </c>
      <c r="J299" s="51">
        <v>220</v>
      </c>
      <c r="K299" s="51">
        <v>198</v>
      </c>
      <c r="L299" s="1010">
        <f t="shared" si="21"/>
        <v>22</v>
      </c>
      <c r="M299" s="1011">
        <v>165</v>
      </c>
      <c r="N299" s="1012">
        <f t="shared" si="19"/>
        <v>3630</v>
      </c>
      <c r="O299" s="842">
        <v>22</v>
      </c>
      <c r="P299" s="842"/>
      <c r="Q299" s="842"/>
      <c r="R299" s="842"/>
      <c r="S299" s="607"/>
      <c r="T299" s="1012"/>
    </row>
    <row r="300" spans="1:20" s="1" customFormat="1" ht="24" customHeight="1">
      <c r="A300" s="44">
        <f t="shared" si="20"/>
        <v>293</v>
      </c>
      <c r="B300" s="45" t="s">
        <v>292</v>
      </c>
      <c r="C300" s="45" t="s">
        <v>293</v>
      </c>
      <c r="D300" s="46" t="s">
        <v>34</v>
      </c>
      <c r="E300" s="47"/>
      <c r="F300" s="46" t="s">
        <v>34</v>
      </c>
      <c r="G300" s="49">
        <v>16121</v>
      </c>
      <c r="H300" s="50">
        <v>18024</v>
      </c>
      <c r="I300" s="50">
        <v>16900</v>
      </c>
      <c r="J300" s="51">
        <v>18800</v>
      </c>
      <c r="K300" s="51">
        <v>1750</v>
      </c>
      <c r="L300" s="1010">
        <f t="shared" si="21"/>
        <v>17050</v>
      </c>
      <c r="M300" s="1011">
        <v>72</v>
      </c>
      <c r="N300" s="1012">
        <f t="shared" si="19"/>
        <v>1227600</v>
      </c>
      <c r="O300" s="1014">
        <v>5000</v>
      </c>
      <c r="P300" s="1014">
        <v>5000</v>
      </c>
      <c r="Q300" s="1014">
        <v>5000</v>
      </c>
      <c r="R300" s="1014">
        <v>2050</v>
      </c>
      <c r="S300" s="607"/>
      <c r="T300" s="1012"/>
    </row>
    <row r="301" spans="1:20" s="1" customFormat="1" ht="24" customHeight="1">
      <c r="A301" s="44">
        <f t="shared" si="20"/>
        <v>294</v>
      </c>
      <c r="B301" s="45" t="s">
        <v>290</v>
      </c>
      <c r="C301" s="45" t="s">
        <v>291</v>
      </c>
      <c r="D301" s="46" t="s">
        <v>34</v>
      </c>
      <c r="E301" s="47"/>
      <c r="F301" s="46" t="s">
        <v>34</v>
      </c>
      <c r="G301" s="49">
        <v>21310</v>
      </c>
      <c r="H301" s="50">
        <v>24000</v>
      </c>
      <c r="I301" s="50">
        <v>23250</v>
      </c>
      <c r="J301" s="51">
        <v>25900</v>
      </c>
      <c r="K301" s="51">
        <v>450</v>
      </c>
      <c r="L301" s="1010">
        <f t="shared" si="21"/>
        <v>25450</v>
      </c>
      <c r="M301" s="1011">
        <v>72</v>
      </c>
      <c r="N301" s="1012">
        <f t="shared" si="19"/>
        <v>1832400</v>
      </c>
      <c r="O301" s="842">
        <v>10000</v>
      </c>
      <c r="P301" s="842">
        <v>10000</v>
      </c>
      <c r="Q301" s="842">
        <v>5450</v>
      </c>
      <c r="R301" s="842"/>
      <c r="S301" s="607"/>
      <c r="T301" s="1012"/>
    </row>
    <row r="302" spans="1:20" s="1" customFormat="1" ht="24" customHeight="1">
      <c r="A302" s="44">
        <f t="shared" si="20"/>
        <v>295</v>
      </c>
      <c r="B302" s="45" t="s">
        <v>296</v>
      </c>
      <c r="C302" s="45" t="s">
        <v>297</v>
      </c>
      <c r="D302" s="46" t="s">
        <v>34</v>
      </c>
      <c r="E302" s="47"/>
      <c r="F302" s="46" t="s">
        <v>34</v>
      </c>
      <c r="G302" s="49">
        <v>393</v>
      </c>
      <c r="H302" s="50">
        <v>550</v>
      </c>
      <c r="I302" s="50">
        <v>364</v>
      </c>
      <c r="J302" s="51">
        <v>400</v>
      </c>
      <c r="K302" s="51">
        <v>11</v>
      </c>
      <c r="L302" s="1010">
        <f t="shared" si="21"/>
        <v>389</v>
      </c>
      <c r="M302" s="1011">
        <v>850</v>
      </c>
      <c r="N302" s="1012">
        <f t="shared" si="19"/>
        <v>330650</v>
      </c>
      <c r="O302" s="842">
        <v>389</v>
      </c>
      <c r="P302" s="842"/>
      <c r="Q302" s="842"/>
      <c r="R302" s="842"/>
      <c r="S302" s="607"/>
      <c r="T302" s="1012"/>
    </row>
    <row r="303" spans="1:20" s="1" customFormat="1" ht="24" customHeight="1">
      <c r="A303" s="44">
        <f t="shared" si="20"/>
        <v>296</v>
      </c>
      <c r="B303" s="45" t="s">
        <v>294</v>
      </c>
      <c r="C303" s="45" t="s">
        <v>295</v>
      </c>
      <c r="D303" s="46" t="s">
        <v>34</v>
      </c>
      <c r="E303" s="47"/>
      <c r="F303" s="46" t="s">
        <v>34</v>
      </c>
      <c r="G303" s="49">
        <v>1977</v>
      </c>
      <c r="H303" s="50">
        <v>2272</v>
      </c>
      <c r="I303" s="50">
        <v>1460</v>
      </c>
      <c r="J303" s="51">
        <v>1620</v>
      </c>
      <c r="K303" s="51">
        <v>118</v>
      </c>
      <c r="L303" s="1010">
        <f t="shared" si="21"/>
        <v>1502</v>
      </c>
      <c r="M303" s="1011">
        <v>684</v>
      </c>
      <c r="N303" s="1012">
        <f t="shared" si="19"/>
        <v>1027368</v>
      </c>
      <c r="O303" s="842">
        <v>1502</v>
      </c>
      <c r="P303" s="842"/>
      <c r="Q303" s="842"/>
      <c r="R303" s="842"/>
      <c r="S303" s="607"/>
      <c r="T303" s="1012"/>
    </row>
    <row r="304" spans="1:20" s="1" customFormat="1" ht="24" customHeight="1">
      <c r="A304" s="44">
        <f t="shared" si="20"/>
        <v>297</v>
      </c>
      <c r="B304" s="45" t="s">
        <v>298</v>
      </c>
      <c r="C304" s="45" t="s">
        <v>299</v>
      </c>
      <c r="D304" s="46" t="s">
        <v>34</v>
      </c>
      <c r="E304" s="47"/>
      <c r="F304" s="46" t="s">
        <v>34</v>
      </c>
      <c r="G304" s="49">
        <v>1154</v>
      </c>
      <c r="H304" s="50">
        <v>1233</v>
      </c>
      <c r="I304" s="50">
        <v>1005</v>
      </c>
      <c r="J304" s="51">
        <v>1500</v>
      </c>
      <c r="K304" s="51">
        <v>62</v>
      </c>
      <c r="L304" s="1010">
        <f t="shared" si="21"/>
        <v>1438</v>
      </c>
      <c r="M304" s="1011">
        <v>684</v>
      </c>
      <c r="N304" s="1012">
        <f t="shared" si="19"/>
        <v>983592</v>
      </c>
      <c r="O304" s="842">
        <v>1438</v>
      </c>
      <c r="P304" s="842"/>
      <c r="Q304" s="842"/>
      <c r="R304" s="842"/>
      <c r="S304" s="607"/>
      <c r="T304" s="1012"/>
    </row>
    <row r="305" spans="1:20" s="1" customFormat="1" ht="24" customHeight="1">
      <c r="A305" s="44">
        <f t="shared" si="20"/>
        <v>298</v>
      </c>
      <c r="B305" s="45" t="s">
        <v>300</v>
      </c>
      <c r="C305" s="45" t="s">
        <v>301</v>
      </c>
      <c r="D305" s="46" t="s">
        <v>34</v>
      </c>
      <c r="E305" s="47"/>
      <c r="F305" s="46" t="s">
        <v>34</v>
      </c>
      <c r="G305" s="49">
        <v>641</v>
      </c>
      <c r="H305" s="50">
        <v>790</v>
      </c>
      <c r="I305" s="50">
        <v>575</v>
      </c>
      <c r="J305" s="51">
        <v>640</v>
      </c>
      <c r="K305" s="51">
        <v>15</v>
      </c>
      <c r="L305" s="1010">
        <f t="shared" si="21"/>
        <v>625</v>
      </c>
      <c r="M305" s="1011">
        <v>684</v>
      </c>
      <c r="N305" s="1012">
        <f t="shared" si="19"/>
        <v>427500</v>
      </c>
      <c r="O305" s="842">
        <v>625</v>
      </c>
      <c r="P305" s="842"/>
      <c r="Q305" s="842"/>
      <c r="R305" s="842"/>
      <c r="S305" s="607"/>
      <c r="T305" s="1012"/>
    </row>
    <row r="306" spans="1:20" s="1" customFormat="1" ht="24" customHeight="1">
      <c r="A306" s="44">
        <f t="shared" si="20"/>
        <v>299</v>
      </c>
      <c r="B306" s="45" t="s">
        <v>302</v>
      </c>
      <c r="C306" s="45" t="s">
        <v>303</v>
      </c>
      <c r="D306" s="46" t="s">
        <v>34</v>
      </c>
      <c r="E306" s="47"/>
      <c r="F306" s="46" t="s">
        <v>34</v>
      </c>
      <c r="G306" s="49">
        <v>18</v>
      </c>
      <c r="H306" s="50">
        <v>151</v>
      </c>
      <c r="I306" s="50">
        <v>76</v>
      </c>
      <c r="J306" s="51">
        <v>85</v>
      </c>
      <c r="K306" s="51">
        <v>40</v>
      </c>
      <c r="L306" s="1010">
        <f t="shared" si="21"/>
        <v>45</v>
      </c>
      <c r="M306" s="1011">
        <v>684</v>
      </c>
      <c r="N306" s="1012">
        <f t="shared" si="19"/>
        <v>30780</v>
      </c>
      <c r="O306" s="842">
        <v>45</v>
      </c>
      <c r="P306" s="842"/>
      <c r="Q306" s="842"/>
      <c r="R306" s="842"/>
      <c r="S306" s="607"/>
      <c r="T306" s="1012"/>
    </row>
    <row r="307" spans="1:20" s="1" customFormat="1" ht="24" customHeight="1">
      <c r="A307" s="44">
        <f t="shared" si="20"/>
        <v>300</v>
      </c>
      <c r="B307" s="45" t="s">
        <v>572</v>
      </c>
      <c r="C307" s="45" t="s">
        <v>573</v>
      </c>
      <c r="D307" s="46" t="s">
        <v>100</v>
      </c>
      <c r="E307" s="47"/>
      <c r="F307" s="46" t="s">
        <v>100</v>
      </c>
      <c r="G307" s="49">
        <v>7215</v>
      </c>
      <c r="H307" s="50">
        <v>8223</v>
      </c>
      <c r="I307" s="50">
        <v>5175</v>
      </c>
      <c r="J307" s="51">
        <v>6000</v>
      </c>
      <c r="K307" s="51">
        <v>200</v>
      </c>
      <c r="L307" s="1010">
        <f t="shared" si="21"/>
        <v>5800</v>
      </c>
      <c r="M307" s="1011">
        <v>48.15</v>
      </c>
      <c r="N307" s="1012">
        <f t="shared" si="19"/>
        <v>279270</v>
      </c>
      <c r="O307" s="842">
        <v>2500</v>
      </c>
      <c r="P307" s="842">
        <v>2500</v>
      </c>
      <c r="Q307" s="842">
        <v>800</v>
      </c>
      <c r="R307" s="842"/>
      <c r="S307" s="607"/>
      <c r="T307" s="1012"/>
    </row>
    <row r="308" spans="1:20" s="1" customFormat="1" ht="24" customHeight="1">
      <c r="A308" s="44">
        <f t="shared" si="20"/>
        <v>301</v>
      </c>
      <c r="B308" s="45" t="s">
        <v>574</v>
      </c>
      <c r="C308" s="45" t="s">
        <v>575</v>
      </c>
      <c r="D308" s="46" t="s">
        <v>100</v>
      </c>
      <c r="E308" s="47"/>
      <c r="F308" s="46" t="s">
        <v>100</v>
      </c>
      <c r="G308" s="49">
        <v>1076</v>
      </c>
      <c r="H308" s="50">
        <v>2876</v>
      </c>
      <c r="I308" s="50">
        <v>5148</v>
      </c>
      <c r="J308" s="51">
        <v>6000</v>
      </c>
      <c r="K308" s="51">
        <v>3</v>
      </c>
      <c r="L308" s="1010">
        <f t="shared" si="21"/>
        <v>5997</v>
      </c>
      <c r="M308" s="1011">
        <v>37.799999999999997</v>
      </c>
      <c r="N308" s="1012">
        <f t="shared" si="19"/>
        <v>226686.59999999998</v>
      </c>
      <c r="O308" s="842">
        <v>2500</v>
      </c>
      <c r="P308" s="842">
        <v>2500</v>
      </c>
      <c r="Q308" s="842">
        <v>997</v>
      </c>
      <c r="R308" s="842"/>
      <c r="S308" s="607"/>
      <c r="T308" s="1012"/>
    </row>
    <row r="309" spans="1:20" s="1" customFormat="1" ht="24" customHeight="1">
      <c r="A309" s="44">
        <f t="shared" si="20"/>
        <v>302</v>
      </c>
      <c r="B309" s="45" t="s">
        <v>576</v>
      </c>
      <c r="C309" s="45" t="s">
        <v>577</v>
      </c>
      <c r="D309" s="46" t="s">
        <v>100</v>
      </c>
      <c r="E309" s="47"/>
      <c r="F309" s="46" t="s">
        <v>100</v>
      </c>
      <c r="G309" s="49">
        <v>2526</v>
      </c>
      <c r="H309" s="50">
        <v>3063</v>
      </c>
      <c r="I309" s="50">
        <v>1668</v>
      </c>
      <c r="J309" s="51">
        <v>2000</v>
      </c>
      <c r="K309" s="51">
        <v>440</v>
      </c>
      <c r="L309" s="1010">
        <f t="shared" si="21"/>
        <v>1560</v>
      </c>
      <c r="M309" s="1011">
        <v>48.15</v>
      </c>
      <c r="N309" s="1012">
        <f t="shared" si="19"/>
        <v>75114</v>
      </c>
      <c r="O309" s="842">
        <v>1560</v>
      </c>
      <c r="P309" s="842"/>
      <c r="Q309" s="842"/>
      <c r="R309" s="842"/>
      <c r="S309" s="607"/>
      <c r="T309" s="1012"/>
    </row>
    <row r="310" spans="1:20" s="1" customFormat="1" ht="24" customHeight="1">
      <c r="A310" s="44">
        <f t="shared" si="20"/>
        <v>303</v>
      </c>
      <c r="B310" s="45" t="s">
        <v>193</v>
      </c>
      <c r="C310" s="45" t="s">
        <v>194</v>
      </c>
      <c r="D310" s="46" t="s">
        <v>185</v>
      </c>
      <c r="E310" s="47"/>
      <c r="F310" s="46" t="s">
        <v>185</v>
      </c>
      <c r="G310" s="49">
        <v>124</v>
      </c>
      <c r="H310" s="50">
        <v>135</v>
      </c>
      <c r="I310" s="50">
        <v>92</v>
      </c>
      <c r="J310" s="51">
        <v>104</v>
      </c>
      <c r="K310" s="51">
        <v>6</v>
      </c>
      <c r="L310" s="1010">
        <f t="shared" si="21"/>
        <v>98</v>
      </c>
      <c r="M310" s="1011">
        <v>120</v>
      </c>
      <c r="N310" s="1012">
        <f t="shared" si="19"/>
        <v>11760</v>
      </c>
      <c r="O310" s="842">
        <v>98</v>
      </c>
      <c r="P310" s="842"/>
      <c r="Q310" s="842"/>
      <c r="R310" s="842"/>
      <c r="S310" s="607"/>
      <c r="T310" s="1012"/>
    </row>
    <row r="311" spans="1:20" s="1" customFormat="1" ht="24" customHeight="1">
      <c r="A311" s="44">
        <f t="shared" si="20"/>
        <v>304</v>
      </c>
      <c r="B311" s="45" t="s">
        <v>191</v>
      </c>
      <c r="C311" s="45" t="s">
        <v>192</v>
      </c>
      <c r="D311" s="46" t="s">
        <v>185</v>
      </c>
      <c r="E311" s="47"/>
      <c r="F311" s="46" t="s">
        <v>185</v>
      </c>
      <c r="G311" s="49">
        <v>19</v>
      </c>
      <c r="H311" s="50">
        <v>59</v>
      </c>
      <c r="I311" s="50">
        <v>78</v>
      </c>
      <c r="J311" s="51">
        <v>104</v>
      </c>
      <c r="K311" s="51">
        <v>6</v>
      </c>
      <c r="L311" s="1010">
        <f t="shared" si="21"/>
        <v>98</v>
      </c>
      <c r="M311" s="1011">
        <v>120</v>
      </c>
      <c r="N311" s="1012">
        <f t="shared" si="19"/>
        <v>11760</v>
      </c>
      <c r="O311" s="842">
        <v>98</v>
      </c>
      <c r="P311" s="842"/>
      <c r="Q311" s="842"/>
      <c r="R311" s="842"/>
      <c r="S311" s="607"/>
      <c r="T311" s="1012"/>
    </row>
    <row r="312" spans="1:20" s="1" customFormat="1" ht="24" customHeight="1">
      <c r="A312" s="44">
        <f t="shared" si="20"/>
        <v>305</v>
      </c>
      <c r="B312" s="45" t="s">
        <v>752</v>
      </c>
      <c r="C312" s="45" t="s">
        <v>753</v>
      </c>
      <c r="D312" s="46" t="s">
        <v>754</v>
      </c>
      <c r="E312" s="47"/>
      <c r="F312" s="46" t="s">
        <v>754</v>
      </c>
      <c r="G312" s="49">
        <v>190</v>
      </c>
      <c r="H312" s="50">
        <v>205</v>
      </c>
      <c r="I312" s="50">
        <v>228</v>
      </c>
      <c r="J312" s="51">
        <v>254</v>
      </c>
      <c r="K312" s="51">
        <v>61</v>
      </c>
      <c r="L312" s="1010">
        <f t="shared" si="21"/>
        <v>193</v>
      </c>
      <c r="M312" s="1011">
        <v>1200</v>
      </c>
      <c r="N312" s="1012">
        <f t="shared" si="19"/>
        <v>231600</v>
      </c>
      <c r="O312" s="842">
        <v>193</v>
      </c>
      <c r="P312" s="842"/>
      <c r="Q312" s="842"/>
      <c r="R312" s="842"/>
      <c r="S312" s="607"/>
      <c r="T312" s="1012"/>
    </row>
    <row r="313" spans="1:20" s="1" customFormat="1" ht="24" customHeight="1">
      <c r="A313" s="44">
        <f t="shared" si="20"/>
        <v>306</v>
      </c>
      <c r="B313" s="45" t="s">
        <v>746</v>
      </c>
      <c r="C313" s="45" t="s">
        <v>4242</v>
      </c>
      <c r="D313" s="46" t="s">
        <v>283</v>
      </c>
      <c r="E313" s="47"/>
      <c r="F313" s="46" t="s">
        <v>283</v>
      </c>
      <c r="G313" s="49">
        <v>274</v>
      </c>
      <c r="H313" s="50">
        <v>212</v>
      </c>
      <c r="I313" s="50">
        <v>260</v>
      </c>
      <c r="J313" s="51">
        <v>300</v>
      </c>
      <c r="K313" s="51">
        <v>0</v>
      </c>
      <c r="L313" s="1010">
        <f t="shared" si="21"/>
        <v>300</v>
      </c>
      <c r="M313" s="1011">
        <v>3100</v>
      </c>
      <c r="N313" s="1012">
        <f t="shared" si="19"/>
        <v>930000</v>
      </c>
      <c r="O313" s="842">
        <v>300</v>
      </c>
      <c r="P313" s="842"/>
      <c r="Q313" s="842"/>
      <c r="R313" s="842"/>
      <c r="S313" s="607"/>
      <c r="T313" s="1012"/>
    </row>
    <row r="314" spans="1:20" s="1" customFormat="1" ht="24" customHeight="1">
      <c r="A314" s="44">
        <f t="shared" si="20"/>
        <v>307</v>
      </c>
      <c r="B314" s="45" t="s">
        <v>750</v>
      </c>
      <c r="C314" s="45" t="s">
        <v>751</v>
      </c>
      <c r="D314" s="46" t="s">
        <v>283</v>
      </c>
      <c r="E314" s="47"/>
      <c r="F314" s="46" t="s">
        <v>283</v>
      </c>
      <c r="G314" s="49">
        <v>50</v>
      </c>
      <c r="H314" s="50">
        <v>63</v>
      </c>
      <c r="I314" s="50">
        <v>72</v>
      </c>
      <c r="J314" s="51">
        <v>80</v>
      </c>
      <c r="K314" s="51">
        <v>0</v>
      </c>
      <c r="L314" s="1010">
        <f t="shared" si="21"/>
        <v>80</v>
      </c>
      <c r="M314" s="1011">
        <v>2336.4499999999998</v>
      </c>
      <c r="N314" s="1012">
        <f t="shared" si="19"/>
        <v>186916</v>
      </c>
      <c r="O314" s="842">
        <v>80</v>
      </c>
      <c r="P314" s="842"/>
      <c r="Q314" s="842"/>
      <c r="R314" s="842"/>
      <c r="S314" s="607"/>
      <c r="T314" s="1012"/>
    </row>
    <row r="315" spans="1:20" s="1" customFormat="1" ht="24" customHeight="1">
      <c r="A315" s="44">
        <f t="shared" si="20"/>
        <v>308</v>
      </c>
      <c r="B315" s="45" t="s">
        <v>680</v>
      </c>
      <c r="C315" s="45" t="s">
        <v>681</v>
      </c>
      <c r="D315" s="46" t="s">
        <v>283</v>
      </c>
      <c r="E315" s="47"/>
      <c r="F315" s="46" t="s">
        <v>283</v>
      </c>
      <c r="G315" s="49">
        <v>114</v>
      </c>
      <c r="H315" s="50">
        <v>119</v>
      </c>
      <c r="I315" s="50">
        <v>72</v>
      </c>
      <c r="J315" s="51">
        <v>80</v>
      </c>
      <c r="K315" s="51">
        <v>38</v>
      </c>
      <c r="L315" s="1010">
        <f t="shared" si="21"/>
        <v>42</v>
      </c>
      <c r="M315" s="1011">
        <v>1600</v>
      </c>
      <c r="N315" s="1012">
        <f t="shared" si="19"/>
        <v>67200</v>
      </c>
      <c r="O315" s="842">
        <v>42</v>
      </c>
      <c r="P315" s="842"/>
      <c r="Q315" s="842"/>
      <c r="R315" s="842"/>
      <c r="S315" s="607"/>
      <c r="T315" s="1012"/>
    </row>
    <row r="316" spans="1:20" s="1" customFormat="1" ht="24" customHeight="1">
      <c r="A316" s="44">
        <f t="shared" si="20"/>
        <v>309</v>
      </c>
      <c r="B316" s="45" t="s">
        <v>748</v>
      </c>
      <c r="C316" s="45" t="s">
        <v>749</v>
      </c>
      <c r="D316" s="46" t="s">
        <v>214</v>
      </c>
      <c r="E316" s="47"/>
      <c r="F316" s="46" t="s">
        <v>214</v>
      </c>
      <c r="G316" s="49">
        <v>89</v>
      </c>
      <c r="H316" s="50">
        <v>137</v>
      </c>
      <c r="I316" s="50">
        <v>96</v>
      </c>
      <c r="J316" s="51">
        <v>106</v>
      </c>
      <c r="K316" s="51">
        <v>76</v>
      </c>
      <c r="L316" s="1010">
        <f t="shared" si="21"/>
        <v>30</v>
      </c>
      <c r="M316" s="1011">
        <v>749</v>
      </c>
      <c r="N316" s="1012">
        <f t="shared" si="19"/>
        <v>22470</v>
      </c>
      <c r="O316" s="842">
        <v>30</v>
      </c>
      <c r="P316" s="842"/>
      <c r="Q316" s="842"/>
      <c r="R316" s="842"/>
      <c r="S316" s="607"/>
      <c r="T316" s="1012"/>
    </row>
    <row r="317" spans="1:20" s="1" customFormat="1" ht="24" customHeight="1">
      <c r="A317" s="44">
        <f t="shared" si="20"/>
        <v>310</v>
      </c>
      <c r="B317" s="45" t="s">
        <v>546</v>
      </c>
      <c r="C317" s="45" t="s">
        <v>547</v>
      </c>
      <c r="D317" s="46" t="s">
        <v>188</v>
      </c>
      <c r="E317" s="47"/>
      <c r="F317" s="46" t="s">
        <v>188</v>
      </c>
      <c r="G317" s="49">
        <v>5</v>
      </c>
      <c r="H317" s="50">
        <v>17</v>
      </c>
      <c r="I317" s="50">
        <v>12</v>
      </c>
      <c r="J317" s="51">
        <v>14</v>
      </c>
      <c r="K317" s="51">
        <v>2</v>
      </c>
      <c r="L317" s="1010">
        <f t="shared" si="21"/>
        <v>12</v>
      </c>
      <c r="M317" s="1011">
        <v>120</v>
      </c>
      <c r="N317" s="1012">
        <f t="shared" si="19"/>
        <v>1440</v>
      </c>
      <c r="O317" s="842">
        <v>12</v>
      </c>
      <c r="P317" s="842"/>
      <c r="Q317" s="842"/>
      <c r="R317" s="842"/>
      <c r="S317" s="607"/>
      <c r="T317" s="1012"/>
    </row>
    <row r="318" spans="1:20" s="1" customFormat="1" ht="24" customHeight="1">
      <c r="A318" s="44">
        <f t="shared" si="20"/>
        <v>311</v>
      </c>
      <c r="B318" s="45" t="s">
        <v>658</v>
      </c>
      <c r="C318" s="45" t="s">
        <v>659</v>
      </c>
      <c r="D318" s="46" t="s">
        <v>185</v>
      </c>
      <c r="E318" s="47"/>
      <c r="F318" s="46" t="s">
        <v>185</v>
      </c>
      <c r="G318" s="49">
        <v>189</v>
      </c>
      <c r="H318" s="50">
        <v>620</v>
      </c>
      <c r="I318" s="50">
        <v>408</v>
      </c>
      <c r="J318" s="51">
        <v>450</v>
      </c>
      <c r="K318" s="51">
        <v>239</v>
      </c>
      <c r="L318" s="1010">
        <f t="shared" si="21"/>
        <v>211</v>
      </c>
      <c r="M318" s="1011">
        <v>115</v>
      </c>
      <c r="N318" s="1012">
        <f t="shared" si="19"/>
        <v>24265</v>
      </c>
      <c r="O318" s="842">
        <v>211</v>
      </c>
      <c r="P318" s="842"/>
      <c r="Q318" s="842"/>
      <c r="R318" s="842"/>
      <c r="S318" s="607"/>
      <c r="T318" s="1012"/>
    </row>
    <row r="319" spans="1:20" s="1" customFormat="1" ht="24" customHeight="1">
      <c r="A319" s="44">
        <f t="shared" si="20"/>
        <v>312</v>
      </c>
      <c r="B319" s="45" t="s">
        <v>646</v>
      </c>
      <c r="C319" s="45" t="s">
        <v>647</v>
      </c>
      <c r="D319" s="46" t="s">
        <v>185</v>
      </c>
      <c r="E319" s="47"/>
      <c r="F319" s="46" t="s">
        <v>185</v>
      </c>
      <c r="G319" s="49">
        <v>8496</v>
      </c>
      <c r="H319" s="50">
        <v>10650</v>
      </c>
      <c r="I319" s="50">
        <v>5388</v>
      </c>
      <c r="J319" s="51">
        <v>6000</v>
      </c>
      <c r="K319" s="51">
        <v>511</v>
      </c>
      <c r="L319" s="1010">
        <f t="shared" si="21"/>
        <v>5489</v>
      </c>
      <c r="M319" s="1011">
        <v>36</v>
      </c>
      <c r="N319" s="1012">
        <f t="shared" si="19"/>
        <v>197604</v>
      </c>
      <c r="O319" s="842">
        <v>5489</v>
      </c>
      <c r="P319" s="842"/>
      <c r="Q319" s="842"/>
      <c r="R319" s="842"/>
      <c r="S319" s="607"/>
      <c r="T319" s="1012"/>
    </row>
    <row r="320" spans="1:20" s="1" customFormat="1" ht="24" customHeight="1">
      <c r="A320" s="44">
        <f t="shared" si="20"/>
        <v>313</v>
      </c>
      <c r="B320" s="45" t="s">
        <v>666</v>
      </c>
      <c r="C320" s="850" t="s">
        <v>667</v>
      </c>
      <c r="D320" s="46" t="s">
        <v>185</v>
      </c>
      <c r="E320" s="47"/>
      <c r="F320" s="46" t="s">
        <v>185</v>
      </c>
      <c r="G320" s="49">
        <v>11862</v>
      </c>
      <c r="H320" s="50">
        <v>13490</v>
      </c>
      <c r="I320" s="51">
        <v>18000</v>
      </c>
      <c r="J320" s="51">
        <v>21000</v>
      </c>
      <c r="K320" s="51">
        <v>0</v>
      </c>
      <c r="L320" s="1010">
        <f t="shared" si="21"/>
        <v>21000</v>
      </c>
      <c r="M320" s="1011">
        <v>26.75</v>
      </c>
      <c r="N320" s="1012">
        <f t="shared" si="19"/>
        <v>561750</v>
      </c>
      <c r="O320" s="842">
        <v>10000</v>
      </c>
      <c r="P320" s="842">
        <v>10000</v>
      </c>
      <c r="Q320" s="842">
        <v>1000</v>
      </c>
      <c r="R320" s="842"/>
      <c r="S320" s="607"/>
      <c r="T320" s="1012"/>
    </row>
    <row r="321" spans="1:20" s="1" customFormat="1" ht="24" customHeight="1">
      <c r="A321" s="44">
        <f t="shared" si="20"/>
        <v>314</v>
      </c>
      <c r="B321" s="45" t="s">
        <v>654</v>
      </c>
      <c r="C321" s="45" t="s">
        <v>655</v>
      </c>
      <c r="D321" s="46" t="s">
        <v>227</v>
      </c>
      <c r="E321" s="47"/>
      <c r="F321" s="46" t="s">
        <v>227</v>
      </c>
      <c r="G321" s="49">
        <v>12825</v>
      </c>
      <c r="H321" s="50">
        <v>15900</v>
      </c>
      <c r="I321" s="50">
        <v>14388</v>
      </c>
      <c r="J321" s="51">
        <v>16500</v>
      </c>
      <c r="K321" s="51">
        <v>914</v>
      </c>
      <c r="L321" s="1010">
        <f t="shared" si="21"/>
        <v>15586</v>
      </c>
      <c r="M321" s="1011">
        <v>3.5</v>
      </c>
      <c r="N321" s="1012">
        <f t="shared" si="19"/>
        <v>54551</v>
      </c>
      <c r="O321" s="842">
        <v>10000</v>
      </c>
      <c r="P321" s="842"/>
      <c r="Q321" s="842">
        <v>5586</v>
      </c>
      <c r="R321" s="842"/>
      <c r="S321" s="607"/>
      <c r="T321" s="1012"/>
    </row>
    <row r="322" spans="1:20" s="1" customFormat="1" ht="24" customHeight="1">
      <c r="A322" s="44">
        <f t="shared" si="20"/>
        <v>315</v>
      </c>
      <c r="B322" s="45" t="s">
        <v>652</v>
      </c>
      <c r="C322" s="45" t="s">
        <v>653</v>
      </c>
      <c r="D322" s="46" t="s">
        <v>227</v>
      </c>
      <c r="E322" s="47"/>
      <c r="F322" s="46" t="s">
        <v>227</v>
      </c>
      <c r="G322" s="49">
        <v>120580</v>
      </c>
      <c r="H322" s="50">
        <v>140020</v>
      </c>
      <c r="I322" s="50">
        <v>91558</v>
      </c>
      <c r="J322" s="51">
        <v>105200</v>
      </c>
      <c r="K322" s="51">
        <v>12858</v>
      </c>
      <c r="L322" s="1010">
        <f t="shared" si="21"/>
        <v>92342</v>
      </c>
      <c r="M322" s="1011">
        <v>5.76</v>
      </c>
      <c r="N322" s="1012">
        <f t="shared" si="19"/>
        <v>531889.91999999993</v>
      </c>
      <c r="O322" s="842">
        <v>30000</v>
      </c>
      <c r="P322" s="842">
        <v>30000</v>
      </c>
      <c r="Q322" s="842">
        <v>30000</v>
      </c>
      <c r="R322" s="842">
        <v>2342</v>
      </c>
      <c r="S322" s="607"/>
      <c r="T322" s="1012"/>
    </row>
    <row r="323" spans="1:20" s="1" customFormat="1" ht="24" customHeight="1">
      <c r="A323" s="44">
        <f t="shared" si="20"/>
        <v>316</v>
      </c>
      <c r="B323" s="45" t="s">
        <v>650</v>
      </c>
      <c r="C323" s="45" t="s">
        <v>651</v>
      </c>
      <c r="D323" s="46" t="s">
        <v>227</v>
      </c>
      <c r="E323" s="47"/>
      <c r="F323" s="46" t="s">
        <v>227</v>
      </c>
      <c r="G323" s="49">
        <v>7536</v>
      </c>
      <c r="H323" s="50">
        <v>8503</v>
      </c>
      <c r="I323" s="50">
        <v>7416</v>
      </c>
      <c r="J323" s="51">
        <v>8500</v>
      </c>
      <c r="K323" s="51">
        <v>8100</v>
      </c>
      <c r="L323" s="1010">
        <f t="shared" si="21"/>
        <v>400</v>
      </c>
      <c r="M323" s="1011">
        <v>8.5</v>
      </c>
      <c r="N323" s="1012">
        <f t="shared" si="19"/>
        <v>3400</v>
      </c>
      <c r="O323" s="842">
        <v>400</v>
      </c>
      <c r="P323" s="842"/>
      <c r="Q323" s="842"/>
      <c r="R323" s="842"/>
      <c r="S323" s="607"/>
      <c r="T323" s="1012"/>
    </row>
    <row r="324" spans="1:20" s="1" customFormat="1" ht="24" customHeight="1">
      <c r="A324" s="44">
        <f t="shared" si="20"/>
        <v>317</v>
      </c>
      <c r="B324" s="45" t="s">
        <v>664</v>
      </c>
      <c r="C324" s="45" t="s">
        <v>665</v>
      </c>
      <c r="D324" s="46" t="s">
        <v>227</v>
      </c>
      <c r="E324" s="47"/>
      <c r="F324" s="46" t="s">
        <v>227</v>
      </c>
      <c r="G324" s="49">
        <v>102154</v>
      </c>
      <c r="H324" s="50">
        <v>120000</v>
      </c>
      <c r="I324" s="50">
        <v>111991</v>
      </c>
      <c r="J324" s="51">
        <v>128000</v>
      </c>
      <c r="K324" s="51">
        <v>15940</v>
      </c>
      <c r="L324" s="1010">
        <f t="shared" si="21"/>
        <v>112060</v>
      </c>
      <c r="M324" s="1011">
        <v>3.5</v>
      </c>
      <c r="N324" s="1012">
        <f t="shared" si="19"/>
        <v>392210</v>
      </c>
      <c r="O324" s="842">
        <v>50000</v>
      </c>
      <c r="P324" s="842">
        <v>50000</v>
      </c>
      <c r="Q324" s="842">
        <v>12060</v>
      </c>
      <c r="R324" s="842"/>
      <c r="S324" s="607"/>
      <c r="T324" s="1012"/>
    </row>
    <row r="325" spans="1:20" ht="24" customHeight="1">
      <c r="A325" s="44">
        <f t="shared" si="20"/>
        <v>318</v>
      </c>
      <c r="B325" s="45" t="s">
        <v>656</v>
      </c>
      <c r="C325" s="45" t="s">
        <v>657</v>
      </c>
      <c r="D325" s="46" t="s">
        <v>227</v>
      </c>
      <c r="E325" s="47"/>
      <c r="F325" s="46" t="s">
        <v>227</v>
      </c>
      <c r="G325" s="49">
        <v>13498</v>
      </c>
      <c r="H325" s="50">
        <v>15415</v>
      </c>
      <c r="I325" s="50">
        <v>17700</v>
      </c>
      <c r="J325" s="51">
        <v>21000</v>
      </c>
      <c r="K325" s="51">
        <v>945</v>
      </c>
      <c r="L325" s="1010">
        <f t="shared" si="21"/>
        <v>20055</v>
      </c>
      <c r="M325" s="1011">
        <v>40</v>
      </c>
      <c r="N325" s="1012">
        <f t="shared" si="19"/>
        <v>802200</v>
      </c>
      <c r="O325" s="842">
        <v>10000</v>
      </c>
      <c r="P325" s="842">
        <v>10055</v>
      </c>
      <c r="Q325" s="842"/>
      <c r="R325" s="842"/>
      <c r="S325" s="607"/>
      <c r="T325" s="1012"/>
    </row>
    <row r="326" spans="1:20" ht="24" customHeight="1">
      <c r="A326" s="44">
        <f t="shared" si="20"/>
        <v>319</v>
      </c>
      <c r="B326" s="45" t="s">
        <v>662</v>
      </c>
      <c r="C326" s="45" t="s">
        <v>663</v>
      </c>
      <c r="D326" s="46" t="s">
        <v>227</v>
      </c>
      <c r="E326" s="47"/>
      <c r="F326" s="46" t="s">
        <v>227</v>
      </c>
      <c r="G326" s="49">
        <v>20851</v>
      </c>
      <c r="H326" s="50">
        <v>23465</v>
      </c>
      <c r="I326" s="50">
        <v>16210</v>
      </c>
      <c r="J326" s="51">
        <v>18000</v>
      </c>
      <c r="K326" s="51">
        <v>2070</v>
      </c>
      <c r="L326" s="1010">
        <f t="shared" si="21"/>
        <v>15930</v>
      </c>
      <c r="M326" s="1011">
        <v>4.9800000000000004</v>
      </c>
      <c r="N326" s="1012">
        <f t="shared" si="19"/>
        <v>79331.400000000009</v>
      </c>
      <c r="O326" s="842">
        <v>15930</v>
      </c>
      <c r="P326" s="842"/>
      <c r="Q326" s="842"/>
      <c r="R326" s="842"/>
      <c r="S326" s="607"/>
      <c r="T326" s="1012"/>
    </row>
    <row r="327" spans="1:20" ht="24" customHeight="1">
      <c r="A327" s="44">
        <f t="shared" si="20"/>
        <v>320</v>
      </c>
      <c r="B327" s="45" t="s">
        <v>648</v>
      </c>
      <c r="C327" s="45" t="s">
        <v>649</v>
      </c>
      <c r="D327" s="46" t="s">
        <v>46</v>
      </c>
      <c r="E327" s="47"/>
      <c r="F327" s="46" t="s">
        <v>46</v>
      </c>
      <c r="G327" s="49">
        <v>78</v>
      </c>
      <c r="H327" s="50">
        <v>246</v>
      </c>
      <c r="I327" s="50">
        <v>84</v>
      </c>
      <c r="J327" s="51">
        <v>104</v>
      </c>
      <c r="K327" s="51">
        <v>44</v>
      </c>
      <c r="L327" s="1010">
        <f t="shared" ref="L327:L336" si="22">J327-K327</f>
        <v>60</v>
      </c>
      <c r="M327" s="1011">
        <v>50</v>
      </c>
      <c r="N327" s="1012">
        <f t="shared" si="19"/>
        <v>3000</v>
      </c>
      <c r="O327" s="842">
        <v>60</v>
      </c>
      <c r="P327" s="842"/>
      <c r="Q327" s="842"/>
      <c r="R327" s="842"/>
      <c r="S327" s="607"/>
      <c r="T327" s="1012"/>
    </row>
    <row r="328" spans="1:20" ht="24" customHeight="1">
      <c r="A328" s="44">
        <f t="shared" si="20"/>
        <v>321</v>
      </c>
      <c r="B328" s="45" t="s">
        <v>53</v>
      </c>
      <c r="C328" s="45" t="s">
        <v>54</v>
      </c>
      <c r="D328" s="46" t="s">
        <v>46</v>
      </c>
      <c r="E328" s="47"/>
      <c r="F328" s="46" t="s">
        <v>46</v>
      </c>
      <c r="G328" s="49">
        <v>833</v>
      </c>
      <c r="H328" s="50">
        <v>985</v>
      </c>
      <c r="I328" s="50">
        <v>760</v>
      </c>
      <c r="J328" s="51">
        <v>900</v>
      </c>
      <c r="K328" s="51">
        <v>120</v>
      </c>
      <c r="L328" s="1010">
        <f t="shared" si="22"/>
        <v>780</v>
      </c>
      <c r="M328" s="1011">
        <v>42</v>
      </c>
      <c r="N328" s="1012">
        <f t="shared" si="19"/>
        <v>32760</v>
      </c>
      <c r="O328" s="842">
        <v>780</v>
      </c>
      <c r="P328" s="842"/>
      <c r="Q328" s="842"/>
      <c r="R328" s="842"/>
      <c r="S328" s="607"/>
      <c r="T328" s="1012"/>
    </row>
    <row r="329" spans="1:20" ht="24" customHeight="1">
      <c r="A329" s="44">
        <f t="shared" si="20"/>
        <v>322</v>
      </c>
      <c r="B329" s="45" t="s">
        <v>55</v>
      </c>
      <c r="C329" s="45" t="s">
        <v>56</v>
      </c>
      <c r="D329" s="46" t="s">
        <v>46</v>
      </c>
      <c r="E329" s="47"/>
      <c r="F329" s="46" t="s">
        <v>46</v>
      </c>
      <c r="G329" s="49">
        <v>380</v>
      </c>
      <c r="H329" s="50">
        <v>418</v>
      </c>
      <c r="I329" s="50">
        <v>580</v>
      </c>
      <c r="J329" s="51">
        <v>700</v>
      </c>
      <c r="K329" s="51">
        <v>0</v>
      </c>
      <c r="L329" s="1010">
        <f t="shared" si="22"/>
        <v>700</v>
      </c>
      <c r="M329" s="1011">
        <v>54</v>
      </c>
      <c r="N329" s="1012">
        <f t="shared" si="19"/>
        <v>37800</v>
      </c>
      <c r="O329" s="842">
        <v>700</v>
      </c>
      <c r="P329" s="842"/>
      <c r="Q329" s="842"/>
      <c r="R329" s="842"/>
      <c r="S329" s="607"/>
      <c r="T329" s="1012"/>
    </row>
    <row r="330" spans="1:20" ht="24" customHeight="1">
      <c r="A330" s="44">
        <f t="shared" si="20"/>
        <v>323</v>
      </c>
      <c r="B330" s="45" t="s">
        <v>57</v>
      </c>
      <c r="C330" s="45" t="s">
        <v>58</v>
      </c>
      <c r="D330" s="46" t="s">
        <v>46</v>
      </c>
      <c r="E330" s="47"/>
      <c r="F330" s="46" t="s">
        <v>46</v>
      </c>
      <c r="G330" s="49">
        <v>113</v>
      </c>
      <c r="H330" s="50">
        <v>308</v>
      </c>
      <c r="I330" s="50">
        <v>260</v>
      </c>
      <c r="J330" s="51">
        <v>300</v>
      </c>
      <c r="K330" s="51">
        <v>205</v>
      </c>
      <c r="L330" s="1010">
        <f t="shared" si="22"/>
        <v>95</v>
      </c>
      <c r="M330" s="1011">
        <v>80</v>
      </c>
      <c r="N330" s="1012">
        <f t="shared" si="19"/>
        <v>7600</v>
      </c>
      <c r="O330" s="842">
        <v>95</v>
      </c>
      <c r="P330" s="842"/>
      <c r="Q330" s="842"/>
      <c r="R330" s="842"/>
      <c r="S330" s="607"/>
      <c r="T330" s="1012"/>
    </row>
    <row r="331" spans="1:20" ht="24" customHeight="1">
      <c r="A331" s="44">
        <f t="shared" si="20"/>
        <v>324</v>
      </c>
      <c r="B331" s="45" t="s">
        <v>71</v>
      </c>
      <c r="C331" s="45" t="s">
        <v>72</v>
      </c>
      <c r="D331" s="46" t="s">
        <v>46</v>
      </c>
      <c r="E331" s="47"/>
      <c r="F331" s="46" t="s">
        <v>46</v>
      </c>
      <c r="G331" s="49">
        <v>396</v>
      </c>
      <c r="H331" s="50">
        <v>421</v>
      </c>
      <c r="I331" s="50">
        <v>180</v>
      </c>
      <c r="J331" s="51">
        <v>338</v>
      </c>
      <c r="K331" s="51">
        <v>138</v>
      </c>
      <c r="L331" s="1010">
        <f t="shared" si="22"/>
        <v>200</v>
      </c>
      <c r="M331" s="1011">
        <v>8.17</v>
      </c>
      <c r="N331" s="1012">
        <f t="shared" si="19"/>
        <v>1634</v>
      </c>
      <c r="O331" s="842">
        <v>200</v>
      </c>
      <c r="P331" s="842"/>
      <c r="Q331" s="842"/>
      <c r="R331" s="842"/>
      <c r="S331" s="607"/>
      <c r="T331" s="1012"/>
    </row>
    <row r="332" spans="1:20" ht="24" customHeight="1">
      <c r="A332" s="44">
        <f t="shared" si="20"/>
        <v>325</v>
      </c>
      <c r="B332" s="45" t="s">
        <v>73</v>
      </c>
      <c r="C332" s="45" t="s">
        <v>74</v>
      </c>
      <c r="D332" s="46" t="s">
        <v>46</v>
      </c>
      <c r="E332" s="47"/>
      <c r="F332" s="46" t="s">
        <v>46</v>
      </c>
      <c r="G332" s="49">
        <v>8847</v>
      </c>
      <c r="H332" s="50">
        <v>10000</v>
      </c>
      <c r="I332" s="50">
        <v>6500</v>
      </c>
      <c r="J332" s="51">
        <v>10710</v>
      </c>
      <c r="K332" s="51">
        <v>1110</v>
      </c>
      <c r="L332" s="1010">
        <f t="shared" si="22"/>
        <v>9600</v>
      </c>
      <c r="M332" s="1011">
        <v>17.829999999999998</v>
      </c>
      <c r="N332" s="1012">
        <f t="shared" si="19"/>
        <v>171167.99999999997</v>
      </c>
      <c r="O332" s="842">
        <v>9600</v>
      </c>
      <c r="P332" s="842"/>
      <c r="Q332" s="842"/>
      <c r="R332" s="842"/>
      <c r="S332" s="607"/>
      <c r="T332" s="1012"/>
    </row>
    <row r="333" spans="1:20" ht="24" customHeight="1">
      <c r="A333" s="44">
        <f t="shared" si="20"/>
        <v>326</v>
      </c>
      <c r="B333" s="45" t="s">
        <v>75</v>
      </c>
      <c r="C333" s="45" t="s">
        <v>76</v>
      </c>
      <c r="D333" s="46" t="s">
        <v>46</v>
      </c>
      <c r="E333" s="47"/>
      <c r="F333" s="46" t="s">
        <v>46</v>
      </c>
      <c r="G333" s="49">
        <v>9095</v>
      </c>
      <c r="H333" s="50">
        <v>10000</v>
      </c>
      <c r="I333" s="50">
        <v>9800</v>
      </c>
      <c r="J333" s="51">
        <v>12000</v>
      </c>
      <c r="K333" s="51">
        <v>2280</v>
      </c>
      <c r="L333" s="1010">
        <f t="shared" si="22"/>
        <v>9720</v>
      </c>
      <c r="M333" s="1011">
        <v>22</v>
      </c>
      <c r="N333" s="1012">
        <f t="shared" ref="N333:N374" si="23">L333*M333</f>
        <v>213840</v>
      </c>
      <c r="O333" s="842">
        <v>9720</v>
      </c>
      <c r="P333" s="842"/>
      <c r="Q333" s="842"/>
      <c r="R333" s="842"/>
      <c r="S333" s="607"/>
      <c r="T333" s="1012"/>
    </row>
    <row r="334" spans="1:20" ht="24" customHeight="1">
      <c r="A334" s="44">
        <f t="shared" si="20"/>
        <v>327</v>
      </c>
      <c r="B334" s="45" t="s">
        <v>77</v>
      </c>
      <c r="C334" s="45" t="s">
        <v>4243</v>
      </c>
      <c r="D334" s="46" t="s">
        <v>46</v>
      </c>
      <c r="E334" s="47"/>
      <c r="F334" s="46" t="s">
        <v>46</v>
      </c>
      <c r="G334" s="49">
        <v>13401</v>
      </c>
      <c r="H334" s="50">
        <v>15124</v>
      </c>
      <c r="I334" s="50">
        <v>8500</v>
      </c>
      <c r="J334" s="51">
        <v>15000</v>
      </c>
      <c r="K334" s="51">
        <v>1324</v>
      </c>
      <c r="L334" s="1010">
        <f t="shared" si="22"/>
        <v>13676</v>
      </c>
      <c r="M334" s="1011">
        <v>26.75</v>
      </c>
      <c r="N334" s="1012">
        <f t="shared" si="23"/>
        <v>365833</v>
      </c>
      <c r="O334" s="842">
        <v>13676</v>
      </c>
      <c r="P334" s="842"/>
      <c r="Q334" s="842"/>
      <c r="R334" s="842"/>
      <c r="S334" s="607"/>
      <c r="T334" s="1012"/>
    </row>
    <row r="335" spans="1:20" ht="24" customHeight="1">
      <c r="A335" s="44">
        <f t="shared" si="20"/>
        <v>328</v>
      </c>
      <c r="B335" s="45" t="s">
        <v>348</v>
      </c>
      <c r="C335" s="45" t="s">
        <v>349</v>
      </c>
      <c r="D335" s="46" t="s">
        <v>34</v>
      </c>
      <c r="E335" s="47"/>
      <c r="F335" s="46" t="s">
        <v>34</v>
      </c>
      <c r="G335" s="49">
        <v>14097</v>
      </c>
      <c r="H335" s="50">
        <v>15966</v>
      </c>
      <c r="I335" s="50">
        <v>14928</v>
      </c>
      <c r="J335" s="51">
        <v>16140</v>
      </c>
      <c r="K335" s="51">
        <v>102</v>
      </c>
      <c r="L335" s="1010">
        <f t="shared" si="22"/>
        <v>16038</v>
      </c>
      <c r="M335" s="1011">
        <v>33.950000000000003</v>
      </c>
      <c r="N335" s="1012">
        <f t="shared" si="23"/>
        <v>544490.10000000009</v>
      </c>
      <c r="O335" s="842">
        <v>16038</v>
      </c>
      <c r="P335" s="842"/>
      <c r="Q335" s="842"/>
      <c r="R335" s="842"/>
      <c r="S335" s="607"/>
      <c r="T335" s="1012"/>
    </row>
    <row r="336" spans="1:20" ht="24" customHeight="1">
      <c r="A336" s="44">
        <f t="shared" si="20"/>
        <v>329</v>
      </c>
      <c r="B336" s="45" t="s">
        <v>448</v>
      </c>
      <c r="C336" s="45" t="s">
        <v>449</v>
      </c>
      <c r="D336" s="46" t="s">
        <v>34</v>
      </c>
      <c r="E336" s="47"/>
      <c r="F336" s="46" t="s">
        <v>34</v>
      </c>
      <c r="G336" s="49">
        <v>3420</v>
      </c>
      <c r="H336" s="50">
        <v>3955</v>
      </c>
      <c r="I336" s="50">
        <v>3300</v>
      </c>
      <c r="J336" s="51">
        <v>3318</v>
      </c>
      <c r="K336" s="51">
        <v>118</v>
      </c>
      <c r="L336" s="1010">
        <f t="shared" si="22"/>
        <v>3200</v>
      </c>
      <c r="M336" s="1011">
        <v>149.80000000000001</v>
      </c>
      <c r="N336" s="1012">
        <f t="shared" si="23"/>
        <v>479360.00000000006</v>
      </c>
      <c r="O336" s="842">
        <v>3200</v>
      </c>
      <c r="P336" s="842"/>
      <c r="Q336" s="842"/>
      <c r="R336" s="842"/>
      <c r="S336" s="607"/>
      <c r="T336" s="1012"/>
    </row>
    <row r="337" spans="1:20" ht="24" customHeight="1">
      <c r="A337" s="44">
        <f t="shared" si="20"/>
        <v>330</v>
      </c>
      <c r="B337" s="45" t="s">
        <v>728</v>
      </c>
      <c r="C337" s="45" t="s">
        <v>729</v>
      </c>
      <c r="D337" s="46" t="s">
        <v>725</v>
      </c>
      <c r="E337" s="47"/>
      <c r="F337" s="46" t="s">
        <v>725</v>
      </c>
      <c r="G337" s="49">
        <v>278</v>
      </c>
      <c r="H337" s="50">
        <v>2085</v>
      </c>
      <c r="I337" s="50">
        <v>312</v>
      </c>
      <c r="J337" s="51">
        <v>450</v>
      </c>
      <c r="K337" s="51">
        <v>743</v>
      </c>
      <c r="L337" s="1010">
        <v>0</v>
      </c>
      <c r="M337" s="1011">
        <v>10</v>
      </c>
      <c r="N337" s="1012">
        <f t="shared" si="23"/>
        <v>0</v>
      </c>
      <c r="O337" s="842"/>
      <c r="P337" s="842"/>
      <c r="Q337" s="842"/>
      <c r="R337" s="842"/>
      <c r="S337" s="607"/>
      <c r="T337" s="1012"/>
    </row>
    <row r="338" spans="1:20" ht="24" customHeight="1">
      <c r="A338" s="44">
        <f t="shared" ref="A338:A374" si="24">A337+1</f>
        <v>331</v>
      </c>
      <c r="B338" s="45" t="s">
        <v>90</v>
      </c>
      <c r="C338" s="45" t="s">
        <v>91</v>
      </c>
      <c r="D338" s="46" t="s">
        <v>34</v>
      </c>
      <c r="E338" s="47"/>
      <c r="F338" s="46" t="s">
        <v>34</v>
      </c>
      <c r="G338" s="49">
        <v>109</v>
      </c>
      <c r="H338" s="50">
        <v>136</v>
      </c>
      <c r="I338" s="50">
        <v>72</v>
      </c>
      <c r="J338" s="51">
        <v>100</v>
      </c>
      <c r="K338" s="51">
        <v>1</v>
      </c>
      <c r="L338" s="1010">
        <f t="shared" ref="L338:L374" si="25">J338-K338</f>
        <v>99</v>
      </c>
      <c r="M338" s="1011">
        <v>2354</v>
      </c>
      <c r="N338" s="1012">
        <f t="shared" si="23"/>
        <v>233046</v>
      </c>
      <c r="O338" s="842">
        <v>99</v>
      </c>
      <c r="P338" s="842"/>
      <c r="Q338" s="842"/>
      <c r="R338" s="842"/>
      <c r="S338" s="607"/>
      <c r="T338" s="1012"/>
    </row>
    <row r="339" spans="1:20" ht="24" customHeight="1">
      <c r="A339" s="44">
        <f t="shared" si="24"/>
        <v>332</v>
      </c>
      <c r="B339" s="45" t="s">
        <v>92</v>
      </c>
      <c r="C339" s="45" t="s">
        <v>93</v>
      </c>
      <c r="D339" s="46" t="s">
        <v>34</v>
      </c>
      <c r="E339" s="47"/>
      <c r="F339" s="46" t="s">
        <v>34</v>
      </c>
      <c r="G339" s="49">
        <v>97</v>
      </c>
      <c r="H339" s="50">
        <v>108</v>
      </c>
      <c r="I339" s="50">
        <v>72</v>
      </c>
      <c r="J339" s="51">
        <v>100</v>
      </c>
      <c r="K339" s="51">
        <v>0</v>
      </c>
      <c r="L339" s="1010">
        <f t="shared" si="25"/>
        <v>100</v>
      </c>
      <c r="M339" s="1011">
        <v>3210</v>
      </c>
      <c r="N339" s="1012">
        <f t="shared" si="23"/>
        <v>321000</v>
      </c>
      <c r="O339" s="842">
        <v>100</v>
      </c>
      <c r="P339" s="842"/>
      <c r="Q339" s="842"/>
      <c r="R339" s="842"/>
      <c r="S339" s="607"/>
      <c r="T339" s="1012"/>
    </row>
    <row r="340" spans="1:20" s="60" customFormat="1" ht="24" customHeight="1">
      <c r="A340" s="44">
        <f t="shared" si="24"/>
        <v>333</v>
      </c>
      <c r="B340" s="45" t="s">
        <v>440</v>
      </c>
      <c r="C340" s="45" t="s">
        <v>441</v>
      </c>
      <c r="D340" s="46" t="s">
        <v>34</v>
      </c>
      <c r="E340" s="47"/>
      <c r="F340" s="46" t="s">
        <v>34</v>
      </c>
      <c r="G340" s="49">
        <v>45</v>
      </c>
      <c r="H340" s="50">
        <v>54</v>
      </c>
      <c r="I340" s="50">
        <v>264</v>
      </c>
      <c r="J340" s="51">
        <v>289</v>
      </c>
      <c r="K340" s="51">
        <v>9</v>
      </c>
      <c r="L340" s="1010">
        <f t="shared" si="25"/>
        <v>280</v>
      </c>
      <c r="M340" s="1011">
        <v>299.60000000000002</v>
      </c>
      <c r="N340" s="1012">
        <f t="shared" si="23"/>
        <v>83888</v>
      </c>
      <c r="O340" s="842">
        <v>280</v>
      </c>
      <c r="P340" s="842"/>
      <c r="Q340" s="842"/>
      <c r="R340" s="842"/>
      <c r="S340" s="607"/>
      <c r="T340" s="1012"/>
    </row>
    <row r="341" spans="1:20" s="60" customFormat="1" ht="24" customHeight="1">
      <c r="A341" s="44">
        <f t="shared" si="24"/>
        <v>334</v>
      </c>
      <c r="B341" s="45" t="s">
        <v>438</v>
      </c>
      <c r="C341" s="45" t="s">
        <v>439</v>
      </c>
      <c r="D341" s="46" t="s">
        <v>34</v>
      </c>
      <c r="E341" s="47"/>
      <c r="F341" s="46" t="s">
        <v>34</v>
      </c>
      <c r="G341" s="49">
        <v>323</v>
      </c>
      <c r="H341" s="50">
        <v>421</v>
      </c>
      <c r="I341" s="50">
        <v>108</v>
      </c>
      <c r="J341" s="51">
        <v>176</v>
      </c>
      <c r="K341" s="51">
        <v>18</v>
      </c>
      <c r="L341" s="1010">
        <f t="shared" si="25"/>
        <v>158</v>
      </c>
      <c r="M341" s="1011">
        <v>214</v>
      </c>
      <c r="N341" s="1012">
        <f t="shared" si="23"/>
        <v>33812</v>
      </c>
      <c r="O341" s="842">
        <v>158</v>
      </c>
      <c r="P341" s="842"/>
      <c r="Q341" s="842"/>
      <c r="R341" s="842"/>
      <c r="S341" s="607"/>
      <c r="T341" s="1012"/>
    </row>
    <row r="342" spans="1:20" s="60" customFormat="1" ht="24" customHeight="1">
      <c r="A342" s="44">
        <f t="shared" si="24"/>
        <v>335</v>
      </c>
      <c r="B342" s="45" t="s">
        <v>434</v>
      </c>
      <c r="C342" s="45" t="s">
        <v>435</v>
      </c>
      <c r="D342" s="46" t="s">
        <v>34</v>
      </c>
      <c r="E342" s="47"/>
      <c r="F342" s="46" t="s">
        <v>34</v>
      </c>
      <c r="G342" s="49">
        <v>66</v>
      </c>
      <c r="H342" s="50">
        <v>92</v>
      </c>
      <c r="I342" s="50">
        <v>360</v>
      </c>
      <c r="J342" s="51">
        <v>162</v>
      </c>
      <c r="K342" s="51">
        <v>2</v>
      </c>
      <c r="L342" s="1010">
        <f t="shared" si="25"/>
        <v>160</v>
      </c>
      <c r="M342" s="1011">
        <v>321</v>
      </c>
      <c r="N342" s="1012">
        <f t="shared" si="23"/>
        <v>51360</v>
      </c>
      <c r="O342" s="842">
        <v>160</v>
      </c>
      <c r="P342" s="842"/>
      <c r="Q342" s="842"/>
      <c r="R342" s="842"/>
      <c r="S342" s="607"/>
      <c r="T342" s="1012"/>
    </row>
    <row r="343" spans="1:20" s="60" customFormat="1" ht="24" customHeight="1">
      <c r="A343" s="44">
        <f t="shared" si="24"/>
        <v>336</v>
      </c>
      <c r="B343" s="45" t="s">
        <v>436</v>
      </c>
      <c r="C343" s="45" t="s">
        <v>437</v>
      </c>
      <c r="D343" s="46" t="s">
        <v>34</v>
      </c>
      <c r="E343" s="47"/>
      <c r="F343" s="46" t="s">
        <v>34</v>
      </c>
      <c r="G343" s="49">
        <v>66</v>
      </c>
      <c r="H343" s="50">
        <v>93</v>
      </c>
      <c r="I343" s="50">
        <v>108</v>
      </c>
      <c r="J343" s="51">
        <v>169</v>
      </c>
      <c r="K343" s="51">
        <v>9</v>
      </c>
      <c r="L343" s="1010">
        <f t="shared" si="25"/>
        <v>160</v>
      </c>
      <c r="M343" s="1011">
        <v>299.60000000000002</v>
      </c>
      <c r="N343" s="1012">
        <f t="shared" si="23"/>
        <v>47936</v>
      </c>
      <c r="O343" s="842">
        <v>160</v>
      </c>
      <c r="P343" s="842"/>
      <c r="Q343" s="842"/>
      <c r="R343" s="842"/>
      <c r="S343" s="607"/>
      <c r="T343" s="1012"/>
    </row>
    <row r="344" spans="1:20" s="60" customFormat="1" ht="24" customHeight="1">
      <c r="A344" s="44">
        <f t="shared" si="24"/>
        <v>337</v>
      </c>
      <c r="B344" s="45" t="s">
        <v>726</v>
      </c>
      <c r="C344" s="45" t="s">
        <v>727</v>
      </c>
      <c r="D344" s="46" t="s">
        <v>188</v>
      </c>
      <c r="E344" s="47"/>
      <c r="F344" s="46" t="s">
        <v>188</v>
      </c>
      <c r="G344" s="49">
        <v>26</v>
      </c>
      <c r="H344" s="50">
        <v>43</v>
      </c>
      <c r="I344" s="50">
        <v>24</v>
      </c>
      <c r="J344" s="51">
        <v>29</v>
      </c>
      <c r="K344" s="51">
        <v>9</v>
      </c>
      <c r="L344" s="1010">
        <f t="shared" si="25"/>
        <v>20</v>
      </c>
      <c r="M344" s="1011">
        <v>1375</v>
      </c>
      <c r="N344" s="1012">
        <f t="shared" si="23"/>
        <v>27500</v>
      </c>
      <c r="O344" s="842">
        <v>20</v>
      </c>
      <c r="P344" s="842"/>
      <c r="Q344" s="842"/>
      <c r="R344" s="842"/>
      <c r="S344" s="607"/>
      <c r="T344" s="1012"/>
    </row>
    <row r="345" spans="1:20" ht="24" customHeight="1">
      <c r="A345" s="44">
        <f t="shared" si="24"/>
        <v>338</v>
      </c>
      <c r="B345" s="45" t="s">
        <v>225</v>
      </c>
      <c r="C345" s="45" t="s">
        <v>226</v>
      </c>
      <c r="D345" s="46" t="s">
        <v>227</v>
      </c>
      <c r="E345" s="47"/>
      <c r="F345" s="46" t="s">
        <v>227</v>
      </c>
      <c r="G345" s="49">
        <v>103500</v>
      </c>
      <c r="H345" s="50">
        <v>120000</v>
      </c>
      <c r="I345" s="50">
        <v>120000</v>
      </c>
      <c r="J345" s="51">
        <v>158000</v>
      </c>
      <c r="K345" s="51">
        <v>0</v>
      </c>
      <c r="L345" s="1010">
        <f t="shared" si="25"/>
        <v>158000</v>
      </c>
      <c r="M345" s="1011">
        <v>1.8</v>
      </c>
      <c r="N345" s="1012">
        <f t="shared" si="23"/>
        <v>284400</v>
      </c>
      <c r="O345" s="842">
        <v>100000</v>
      </c>
      <c r="P345" s="842">
        <v>58000</v>
      </c>
      <c r="Q345" s="842"/>
      <c r="R345" s="842"/>
      <c r="S345" s="607"/>
      <c r="T345" s="1012"/>
    </row>
    <row r="346" spans="1:20" ht="24" customHeight="1">
      <c r="A346" s="44">
        <f t="shared" si="24"/>
        <v>339</v>
      </c>
      <c r="B346" s="45" t="s">
        <v>230</v>
      </c>
      <c r="C346" s="45" t="s">
        <v>231</v>
      </c>
      <c r="D346" s="46" t="s">
        <v>34</v>
      </c>
      <c r="E346" s="47"/>
      <c r="F346" s="46" t="s">
        <v>34</v>
      </c>
      <c r="G346" s="49">
        <v>615</v>
      </c>
      <c r="H346" s="50">
        <v>740</v>
      </c>
      <c r="I346" s="50">
        <v>612</v>
      </c>
      <c r="J346" s="51">
        <v>700</v>
      </c>
      <c r="K346" s="51">
        <v>0</v>
      </c>
      <c r="L346" s="1010">
        <f t="shared" si="25"/>
        <v>700</v>
      </c>
      <c r="M346" s="1011">
        <v>93</v>
      </c>
      <c r="N346" s="1012">
        <f t="shared" si="23"/>
        <v>65100</v>
      </c>
      <c r="O346" s="842">
        <v>700</v>
      </c>
      <c r="P346" s="842"/>
      <c r="Q346" s="842"/>
      <c r="R346" s="842"/>
      <c r="S346" s="607"/>
      <c r="T346" s="1012"/>
    </row>
    <row r="347" spans="1:20" ht="24" customHeight="1">
      <c r="A347" s="44">
        <f t="shared" si="24"/>
        <v>340</v>
      </c>
      <c r="B347" s="45" t="s">
        <v>660</v>
      </c>
      <c r="C347" s="45" t="s">
        <v>661</v>
      </c>
      <c r="D347" s="46" t="s">
        <v>227</v>
      </c>
      <c r="E347" s="47"/>
      <c r="F347" s="46" t="s">
        <v>227</v>
      </c>
      <c r="G347" s="49">
        <v>4808</v>
      </c>
      <c r="H347" s="50">
        <v>5260</v>
      </c>
      <c r="I347" s="50">
        <v>3552</v>
      </c>
      <c r="J347" s="51">
        <v>3940</v>
      </c>
      <c r="K347" s="51">
        <v>200</v>
      </c>
      <c r="L347" s="1010">
        <f t="shared" si="25"/>
        <v>3740</v>
      </c>
      <c r="M347" s="1011">
        <v>2</v>
      </c>
      <c r="N347" s="1012">
        <f t="shared" si="23"/>
        <v>7480</v>
      </c>
      <c r="O347" s="842">
        <v>3740</v>
      </c>
      <c r="P347" s="842"/>
      <c r="Q347" s="842"/>
      <c r="R347" s="842"/>
      <c r="S347" s="607"/>
      <c r="T347" s="1012"/>
    </row>
    <row r="348" spans="1:20" ht="24" customHeight="1">
      <c r="A348" s="44">
        <f t="shared" si="24"/>
        <v>341</v>
      </c>
      <c r="B348" s="45" t="s">
        <v>107</v>
      </c>
      <c r="C348" s="45" t="s">
        <v>108</v>
      </c>
      <c r="D348" s="46" t="s">
        <v>100</v>
      </c>
      <c r="E348" s="47"/>
      <c r="F348" s="46" t="s">
        <v>100</v>
      </c>
      <c r="G348" s="49">
        <v>11571</v>
      </c>
      <c r="H348" s="50">
        <v>12531</v>
      </c>
      <c r="I348" s="50">
        <v>10700</v>
      </c>
      <c r="J348" s="51">
        <v>13000</v>
      </c>
      <c r="K348" s="51">
        <v>5434</v>
      </c>
      <c r="L348" s="1010">
        <f t="shared" si="25"/>
        <v>7566</v>
      </c>
      <c r="M348" s="1011">
        <v>15.75</v>
      </c>
      <c r="N348" s="1012">
        <f t="shared" si="23"/>
        <v>119164.5</v>
      </c>
      <c r="O348" s="842">
        <v>7566</v>
      </c>
      <c r="P348" s="842"/>
      <c r="Q348" s="842"/>
      <c r="R348" s="842"/>
      <c r="S348" s="607"/>
      <c r="T348" s="1012"/>
    </row>
    <row r="349" spans="1:20" ht="24" customHeight="1">
      <c r="A349" s="44">
        <f t="shared" si="24"/>
        <v>342</v>
      </c>
      <c r="B349" s="45" t="s">
        <v>109</v>
      </c>
      <c r="C349" s="45" t="s">
        <v>110</v>
      </c>
      <c r="D349" s="46" t="s">
        <v>100</v>
      </c>
      <c r="E349" s="47"/>
      <c r="F349" s="46" t="s">
        <v>100</v>
      </c>
      <c r="G349" s="49">
        <v>1685</v>
      </c>
      <c r="H349" s="50">
        <v>1956</v>
      </c>
      <c r="I349" s="50">
        <v>1900</v>
      </c>
      <c r="J349" s="51">
        <v>2200</v>
      </c>
      <c r="K349" s="51">
        <v>267</v>
      </c>
      <c r="L349" s="1010">
        <f t="shared" si="25"/>
        <v>1933</v>
      </c>
      <c r="M349" s="1011">
        <v>15.75</v>
      </c>
      <c r="N349" s="1012">
        <f t="shared" si="23"/>
        <v>30444.75</v>
      </c>
      <c r="O349" s="842">
        <v>1933</v>
      </c>
      <c r="P349" s="842"/>
      <c r="Q349" s="842"/>
      <c r="R349" s="842"/>
      <c r="S349" s="607"/>
      <c r="T349" s="1012"/>
    </row>
    <row r="350" spans="1:20" ht="24" customHeight="1">
      <c r="A350" s="44">
        <f t="shared" si="24"/>
        <v>343</v>
      </c>
      <c r="B350" s="45" t="s">
        <v>111</v>
      </c>
      <c r="C350" s="45" t="s">
        <v>112</v>
      </c>
      <c r="D350" s="46" t="s">
        <v>100</v>
      </c>
      <c r="E350" s="47"/>
      <c r="F350" s="46" t="s">
        <v>100</v>
      </c>
      <c r="G350" s="49">
        <v>391</v>
      </c>
      <c r="H350" s="50">
        <v>510</v>
      </c>
      <c r="I350" s="50">
        <v>1200</v>
      </c>
      <c r="J350" s="51">
        <v>1400</v>
      </c>
      <c r="K350" s="51">
        <v>35</v>
      </c>
      <c r="L350" s="1010">
        <f t="shared" si="25"/>
        <v>1365</v>
      </c>
      <c r="M350" s="1011">
        <v>16.05</v>
      </c>
      <c r="N350" s="1012">
        <f t="shared" si="23"/>
        <v>21908.25</v>
      </c>
      <c r="O350" s="842">
        <v>1365</v>
      </c>
      <c r="P350" s="842"/>
      <c r="Q350" s="842"/>
      <c r="R350" s="842"/>
      <c r="S350" s="607"/>
      <c r="T350" s="1012"/>
    </row>
    <row r="351" spans="1:20" ht="24" customHeight="1">
      <c r="A351" s="44">
        <f t="shared" si="24"/>
        <v>344</v>
      </c>
      <c r="B351" s="45" t="s">
        <v>114</v>
      </c>
      <c r="C351" s="45" t="s">
        <v>115</v>
      </c>
      <c r="D351" s="46" t="s">
        <v>100</v>
      </c>
      <c r="E351" s="47"/>
      <c r="F351" s="46" t="s">
        <v>100</v>
      </c>
      <c r="G351" s="49">
        <v>100</v>
      </c>
      <c r="H351" s="50">
        <v>603</v>
      </c>
      <c r="I351" s="50">
        <v>840</v>
      </c>
      <c r="J351" s="51">
        <v>950</v>
      </c>
      <c r="K351" s="51">
        <v>98</v>
      </c>
      <c r="L351" s="1010">
        <f t="shared" si="25"/>
        <v>852</v>
      </c>
      <c r="M351" s="1011">
        <v>15.75</v>
      </c>
      <c r="N351" s="1012">
        <f t="shared" si="23"/>
        <v>13419</v>
      </c>
      <c r="O351" s="842">
        <v>852</v>
      </c>
      <c r="P351" s="842"/>
      <c r="Q351" s="842"/>
      <c r="R351" s="842"/>
      <c r="S351" s="607"/>
      <c r="T351" s="1012"/>
    </row>
    <row r="352" spans="1:20" ht="24" customHeight="1">
      <c r="A352" s="44">
        <f t="shared" si="24"/>
        <v>345</v>
      </c>
      <c r="B352" s="45" t="s">
        <v>116</v>
      </c>
      <c r="C352" s="45" t="s">
        <v>117</v>
      </c>
      <c r="D352" s="46" t="s">
        <v>100</v>
      </c>
      <c r="E352" s="47"/>
      <c r="F352" s="46" t="s">
        <v>100</v>
      </c>
      <c r="G352" s="49">
        <v>66</v>
      </c>
      <c r="H352" s="50">
        <v>130</v>
      </c>
      <c r="I352" s="50">
        <v>70</v>
      </c>
      <c r="J352" s="51">
        <v>80</v>
      </c>
      <c r="K352" s="51">
        <v>70</v>
      </c>
      <c r="L352" s="1010">
        <f t="shared" si="25"/>
        <v>10</v>
      </c>
      <c r="M352" s="1011">
        <v>16.899999999999999</v>
      </c>
      <c r="N352" s="1012">
        <f t="shared" si="23"/>
        <v>169</v>
      </c>
      <c r="O352" s="842">
        <v>10</v>
      </c>
      <c r="P352" s="842"/>
      <c r="Q352" s="842"/>
      <c r="R352" s="842"/>
      <c r="S352" s="607"/>
      <c r="T352" s="1012"/>
    </row>
    <row r="353" spans="1:20" ht="24" customHeight="1">
      <c r="A353" s="44">
        <f t="shared" si="24"/>
        <v>346</v>
      </c>
      <c r="B353" s="45" t="s">
        <v>118</v>
      </c>
      <c r="C353" s="45" t="s">
        <v>119</v>
      </c>
      <c r="D353" s="46" t="s">
        <v>100</v>
      </c>
      <c r="E353" s="47"/>
      <c r="F353" s="46" t="s">
        <v>100</v>
      </c>
      <c r="G353" s="49">
        <v>44</v>
      </c>
      <c r="H353" s="50">
        <v>130</v>
      </c>
      <c r="I353" s="51">
        <v>0</v>
      </c>
      <c r="J353" s="51">
        <v>100</v>
      </c>
      <c r="K353" s="51">
        <v>40</v>
      </c>
      <c r="L353" s="1010">
        <f t="shared" si="25"/>
        <v>60</v>
      </c>
      <c r="M353" s="1011">
        <v>28.5</v>
      </c>
      <c r="N353" s="1012">
        <f t="shared" si="23"/>
        <v>1710</v>
      </c>
      <c r="O353" s="842">
        <v>60</v>
      </c>
      <c r="P353" s="842"/>
      <c r="Q353" s="842"/>
      <c r="R353" s="842"/>
      <c r="S353" s="607"/>
      <c r="T353" s="1012"/>
    </row>
    <row r="354" spans="1:20" ht="24" customHeight="1">
      <c r="A354" s="44">
        <f t="shared" si="24"/>
        <v>347</v>
      </c>
      <c r="B354" s="45" t="s">
        <v>120</v>
      </c>
      <c r="C354" s="45" t="s">
        <v>121</v>
      </c>
      <c r="D354" s="46" t="s">
        <v>100</v>
      </c>
      <c r="E354" s="47"/>
      <c r="F354" s="46" t="s">
        <v>100</v>
      </c>
      <c r="G354" s="49">
        <v>52</v>
      </c>
      <c r="H354" s="50">
        <v>394</v>
      </c>
      <c r="I354" s="50">
        <v>108</v>
      </c>
      <c r="J354" s="51">
        <v>160</v>
      </c>
      <c r="K354" s="51">
        <v>64</v>
      </c>
      <c r="L354" s="1010">
        <f t="shared" si="25"/>
        <v>96</v>
      </c>
      <c r="M354" s="1011">
        <v>130</v>
      </c>
      <c r="N354" s="1012">
        <f t="shared" si="23"/>
        <v>12480</v>
      </c>
      <c r="O354" s="842">
        <v>96</v>
      </c>
      <c r="P354" s="842"/>
      <c r="Q354" s="842"/>
      <c r="R354" s="842"/>
      <c r="S354" s="607"/>
      <c r="T354" s="1012"/>
    </row>
    <row r="355" spans="1:20" ht="24" customHeight="1">
      <c r="A355" s="44">
        <f t="shared" si="24"/>
        <v>348</v>
      </c>
      <c r="B355" s="45" t="s">
        <v>122</v>
      </c>
      <c r="C355" s="45" t="s">
        <v>123</v>
      </c>
      <c r="D355" s="46" t="s">
        <v>100</v>
      </c>
      <c r="E355" s="47"/>
      <c r="F355" s="46" t="s">
        <v>100</v>
      </c>
      <c r="G355" s="49">
        <v>200</v>
      </c>
      <c r="H355" s="50">
        <v>460</v>
      </c>
      <c r="I355" s="50">
        <v>120</v>
      </c>
      <c r="J355" s="51">
        <v>300</v>
      </c>
      <c r="K355" s="51">
        <v>260</v>
      </c>
      <c r="L355" s="1010">
        <f t="shared" si="25"/>
        <v>40</v>
      </c>
      <c r="M355" s="1011">
        <v>130</v>
      </c>
      <c r="N355" s="1012">
        <f t="shared" si="23"/>
        <v>5200</v>
      </c>
      <c r="O355" s="842">
        <v>40</v>
      </c>
      <c r="P355" s="842"/>
      <c r="Q355" s="842"/>
      <c r="R355" s="842"/>
      <c r="S355" s="607"/>
      <c r="T355" s="1012"/>
    </row>
    <row r="356" spans="1:20" ht="24" customHeight="1">
      <c r="A356" s="44">
        <f t="shared" si="24"/>
        <v>349</v>
      </c>
      <c r="B356" s="45" t="s">
        <v>79</v>
      </c>
      <c r="C356" s="45" t="s">
        <v>80</v>
      </c>
      <c r="D356" s="46" t="s">
        <v>46</v>
      </c>
      <c r="E356" s="47"/>
      <c r="F356" s="46" t="s">
        <v>46</v>
      </c>
      <c r="G356" s="49">
        <v>1</v>
      </c>
      <c r="H356" s="50">
        <v>6</v>
      </c>
      <c r="I356" s="50">
        <v>12</v>
      </c>
      <c r="J356" s="51">
        <v>15</v>
      </c>
      <c r="K356" s="51">
        <v>3</v>
      </c>
      <c r="L356" s="1010">
        <f t="shared" si="25"/>
        <v>12</v>
      </c>
      <c r="M356" s="1011">
        <v>800</v>
      </c>
      <c r="N356" s="1012">
        <f t="shared" si="23"/>
        <v>9600</v>
      </c>
      <c r="O356" s="842">
        <v>12</v>
      </c>
      <c r="P356" s="842"/>
      <c r="Q356" s="842"/>
      <c r="R356" s="842"/>
      <c r="S356" s="607"/>
      <c r="T356" s="1012"/>
    </row>
    <row r="357" spans="1:20" s="1" customFormat="1" ht="24" customHeight="1">
      <c r="A357" s="44">
        <f t="shared" si="24"/>
        <v>350</v>
      </c>
      <c r="B357" s="45" t="s">
        <v>514</v>
      </c>
      <c r="C357" s="45" t="s">
        <v>515</v>
      </c>
      <c r="D357" s="46" t="s">
        <v>34</v>
      </c>
      <c r="E357" s="47"/>
      <c r="F357" s="46" t="s">
        <v>34</v>
      </c>
      <c r="G357" s="49">
        <v>804</v>
      </c>
      <c r="H357" s="50">
        <v>868</v>
      </c>
      <c r="I357" s="50">
        <v>400</v>
      </c>
      <c r="J357" s="51">
        <v>450</v>
      </c>
      <c r="K357" s="51">
        <v>51</v>
      </c>
      <c r="L357" s="1010">
        <f t="shared" si="25"/>
        <v>399</v>
      </c>
      <c r="M357" s="1011">
        <v>1712</v>
      </c>
      <c r="N357" s="1012">
        <f t="shared" si="23"/>
        <v>683088</v>
      </c>
      <c r="O357" s="842">
        <v>399</v>
      </c>
      <c r="P357" s="842"/>
      <c r="Q357" s="842"/>
      <c r="R357" s="842"/>
      <c r="S357" s="607"/>
      <c r="T357" s="1012"/>
    </row>
    <row r="358" spans="1:20" s="1" customFormat="1" ht="24" customHeight="1">
      <c r="A358" s="44">
        <f t="shared" si="24"/>
        <v>351</v>
      </c>
      <c r="B358" s="45" t="s">
        <v>510</v>
      </c>
      <c r="C358" s="45" t="s">
        <v>511</v>
      </c>
      <c r="D358" s="46" t="s">
        <v>100</v>
      </c>
      <c r="E358" s="47"/>
      <c r="F358" s="46" t="s">
        <v>100</v>
      </c>
      <c r="G358" s="49">
        <v>7294</v>
      </c>
      <c r="H358" s="50">
        <v>8100</v>
      </c>
      <c r="I358" s="50">
        <v>5448</v>
      </c>
      <c r="J358" s="51">
        <v>6300</v>
      </c>
      <c r="K358" s="51">
        <v>1899</v>
      </c>
      <c r="L358" s="1010">
        <f t="shared" si="25"/>
        <v>4401</v>
      </c>
      <c r="M358" s="1011">
        <v>12</v>
      </c>
      <c r="N358" s="1012">
        <f t="shared" si="23"/>
        <v>52812</v>
      </c>
      <c r="O358" s="842">
        <v>2000</v>
      </c>
      <c r="P358" s="842">
        <v>2401</v>
      </c>
      <c r="Q358" s="842"/>
      <c r="R358" s="842"/>
      <c r="S358" s="607"/>
      <c r="T358" s="1012"/>
    </row>
    <row r="359" spans="1:20" s="1" customFormat="1" ht="24" customHeight="1">
      <c r="A359" s="44">
        <f t="shared" si="24"/>
        <v>352</v>
      </c>
      <c r="B359" s="45" t="s">
        <v>140</v>
      </c>
      <c r="C359" s="45" t="s">
        <v>141</v>
      </c>
      <c r="D359" s="46" t="s">
        <v>46</v>
      </c>
      <c r="E359" s="47"/>
      <c r="F359" s="46" t="s">
        <v>46</v>
      </c>
      <c r="G359" s="49">
        <v>23</v>
      </c>
      <c r="H359" s="50">
        <v>30</v>
      </c>
      <c r="I359" s="50">
        <v>14</v>
      </c>
      <c r="J359" s="51">
        <v>16</v>
      </c>
      <c r="K359" s="51">
        <v>4</v>
      </c>
      <c r="L359" s="1010">
        <f t="shared" si="25"/>
        <v>12</v>
      </c>
      <c r="M359" s="1011">
        <v>1240</v>
      </c>
      <c r="N359" s="1012">
        <f t="shared" si="23"/>
        <v>14880</v>
      </c>
      <c r="O359" s="842">
        <v>12</v>
      </c>
      <c r="P359" s="842"/>
      <c r="Q359" s="842"/>
      <c r="R359" s="842"/>
      <c r="S359" s="607"/>
      <c r="T359" s="1012"/>
    </row>
    <row r="360" spans="1:20" s="1" customFormat="1" ht="24" customHeight="1">
      <c r="A360" s="44">
        <f t="shared" si="24"/>
        <v>353</v>
      </c>
      <c r="B360" s="45" t="s">
        <v>142</v>
      </c>
      <c r="C360" s="45" t="s">
        <v>143</v>
      </c>
      <c r="D360" s="46" t="s">
        <v>46</v>
      </c>
      <c r="E360" s="47"/>
      <c r="F360" s="46" t="s">
        <v>46</v>
      </c>
      <c r="G360" s="49">
        <v>2</v>
      </c>
      <c r="H360" s="50">
        <v>27</v>
      </c>
      <c r="I360" s="50">
        <v>14</v>
      </c>
      <c r="J360" s="51">
        <v>20</v>
      </c>
      <c r="K360" s="51">
        <v>17</v>
      </c>
      <c r="L360" s="1010">
        <f t="shared" si="25"/>
        <v>3</v>
      </c>
      <c r="M360" s="1011">
        <v>1400</v>
      </c>
      <c r="N360" s="1012">
        <f t="shared" si="23"/>
        <v>4200</v>
      </c>
      <c r="O360" s="842">
        <v>3</v>
      </c>
      <c r="P360" s="842"/>
      <c r="Q360" s="842"/>
      <c r="R360" s="842"/>
      <c r="S360" s="607"/>
      <c r="T360" s="1012"/>
    </row>
    <row r="361" spans="1:20" s="1" customFormat="1" ht="24" customHeight="1">
      <c r="A361" s="44">
        <f t="shared" si="24"/>
        <v>354</v>
      </c>
      <c r="B361" s="840"/>
      <c r="C361" s="840" t="s">
        <v>909</v>
      </c>
      <c r="D361" s="840"/>
      <c r="E361" s="840"/>
      <c r="F361" s="840" t="s">
        <v>100</v>
      </c>
      <c r="G361" s="841">
        <v>100</v>
      </c>
      <c r="H361" s="841">
        <v>100</v>
      </c>
      <c r="I361" s="841">
        <v>12</v>
      </c>
      <c r="J361" s="841">
        <v>100</v>
      </c>
      <c r="K361" s="841">
        <v>0</v>
      </c>
      <c r="L361" s="1010">
        <f t="shared" si="25"/>
        <v>100</v>
      </c>
      <c r="M361" s="1016">
        <v>20</v>
      </c>
      <c r="N361" s="1012">
        <f t="shared" si="23"/>
        <v>2000</v>
      </c>
      <c r="O361" s="842">
        <v>100</v>
      </c>
      <c r="P361" s="842"/>
      <c r="Q361" s="842"/>
      <c r="R361" s="842"/>
      <c r="S361" s="607"/>
      <c r="T361" s="1012"/>
    </row>
    <row r="362" spans="1:20" s="1" customFormat="1" ht="24" customHeight="1">
      <c r="A362" s="44">
        <f t="shared" si="24"/>
        <v>355</v>
      </c>
      <c r="B362" s="840"/>
      <c r="C362" s="840" t="s">
        <v>910</v>
      </c>
      <c r="D362" s="840"/>
      <c r="E362" s="840"/>
      <c r="F362" s="840" t="s">
        <v>100</v>
      </c>
      <c r="G362" s="841">
        <v>100</v>
      </c>
      <c r="H362" s="841">
        <v>60</v>
      </c>
      <c r="I362" s="841">
        <v>12</v>
      </c>
      <c r="J362" s="841">
        <v>100</v>
      </c>
      <c r="K362" s="841">
        <v>0</v>
      </c>
      <c r="L362" s="1010">
        <f t="shared" si="25"/>
        <v>100</v>
      </c>
      <c r="M362" s="1016">
        <v>20</v>
      </c>
      <c r="N362" s="1012">
        <f t="shared" si="23"/>
        <v>2000</v>
      </c>
      <c r="O362" s="842">
        <v>100</v>
      </c>
      <c r="P362" s="842"/>
      <c r="Q362" s="842"/>
      <c r="R362" s="842"/>
      <c r="S362" s="607"/>
      <c r="T362" s="1012"/>
    </row>
    <row r="363" spans="1:20" s="1" customFormat="1" ht="24" customHeight="1">
      <c r="A363" s="44">
        <f t="shared" si="24"/>
        <v>356</v>
      </c>
      <c r="B363" s="840"/>
      <c r="C363" s="840" t="s">
        <v>911</v>
      </c>
      <c r="D363" s="840"/>
      <c r="E363" s="840"/>
      <c r="F363" s="840" t="s">
        <v>100</v>
      </c>
      <c r="G363" s="841">
        <v>100</v>
      </c>
      <c r="H363" s="841">
        <v>50</v>
      </c>
      <c r="I363" s="841">
        <v>12</v>
      </c>
      <c r="J363" s="841">
        <v>100</v>
      </c>
      <c r="K363" s="841">
        <v>0</v>
      </c>
      <c r="L363" s="1010">
        <f t="shared" si="25"/>
        <v>100</v>
      </c>
      <c r="M363" s="1016">
        <v>20</v>
      </c>
      <c r="N363" s="1012">
        <f t="shared" si="23"/>
        <v>2000</v>
      </c>
      <c r="O363" s="842">
        <v>100</v>
      </c>
      <c r="P363" s="842"/>
      <c r="Q363" s="842"/>
      <c r="R363" s="842"/>
      <c r="S363" s="607"/>
      <c r="T363" s="1012"/>
    </row>
    <row r="364" spans="1:20" s="1" customFormat="1" ht="24" customHeight="1">
      <c r="A364" s="44">
        <f t="shared" si="24"/>
        <v>357</v>
      </c>
      <c r="B364" s="840"/>
      <c r="C364" s="840" t="s">
        <v>912</v>
      </c>
      <c r="D364" s="840"/>
      <c r="E364" s="840"/>
      <c r="F364" s="840" t="s">
        <v>100</v>
      </c>
      <c r="G364" s="841" t="s">
        <v>907</v>
      </c>
      <c r="H364" s="841">
        <v>50</v>
      </c>
      <c r="I364" s="841">
        <v>12</v>
      </c>
      <c r="J364" s="841">
        <v>100</v>
      </c>
      <c r="K364" s="841">
        <v>0</v>
      </c>
      <c r="L364" s="1010">
        <f t="shared" si="25"/>
        <v>100</v>
      </c>
      <c r="M364" s="1016">
        <v>20</v>
      </c>
      <c r="N364" s="1012">
        <f t="shared" si="23"/>
        <v>2000</v>
      </c>
      <c r="O364" s="842">
        <v>100</v>
      </c>
      <c r="P364" s="842"/>
      <c r="Q364" s="842"/>
      <c r="R364" s="842"/>
      <c r="S364" s="607"/>
      <c r="T364" s="1012"/>
    </row>
    <row r="365" spans="1:20" s="1" customFormat="1" ht="24" customHeight="1">
      <c r="A365" s="44">
        <f t="shared" si="24"/>
        <v>358</v>
      </c>
      <c r="B365" s="45" t="s">
        <v>504</v>
      </c>
      <c r="C365" s="45" t="s">
        <v>505</v>
      </c>
      <c r="D365" s="46" t="s">
        <v>100</v>
      </c>
      <c r="E365" s="47"/>
      <c r="F365" s="46" t="s">
        <v>100</v>
      </c>
      <c r="G365" s="49">
        <v>10200</v>
      </c>
      <c r="H365" s="50">
        <v>15800</v>
      </c>
      <c r="I365" s="50">
        <v>19560</v>
      </c>
      <c r="J365" s="51">
        <v>32000</v>
      </c>
      <c r="K365" s="51">
        <v>0</v>
      </c>
      <c r="L365" s="1010">
        <f t="shared" si="25"/>
        <v>32000</v>
      </c>
      <c r="M365" s="1011">
        <v>11.8</v>
      </c>
      <c r="N365" s="1012">
        <f t="shared" si="23"/>
        <v>377600</v>
      </c>
      <c r="O365" s="842">
        <v>16000</v>
      </c>
      <c r="P365" s="842">
        <v>16000</v>
      </c>
      <c r="Q365" s="842"/>
      <c r="R365" s="842"/>
      <c r="S365" s="607"/>
      <c r="T365" s="1012"/>
    </row>
    <row r="366" spans="1:20" s="1" customFormat="1" ht="24" customHeight="1">
      <c r="A366" s="44">
        <f t="shared" si="24"/>
        <v>359</v>
      </c>
      <c r="B366" s="45" t="s">
        <v>246</v>
      </c>
      <c r="C366" s="45" t="s">
        <v>247</v>
      </c>
      <c r="D366" s="46" t="s">
        <v>46</v>
      </c>
      <c r="E366" s="47"/>
      <c r="F366" s="46" t="s">
        <v>46</v>
      </c>
      <c r="G366" s="49">
        <v>2181</v>
      </c>
      <c r="H366" s="50">
        <v>2633</v>
      </c>
      <c r="I366" s="50">
        <v>1188</v>
      </c>
      <c r="J366" s="51">
        <v>2000</v>
      </c>
      <c r="K366" s="51">
        <v>136</v>
      </c>
      <c r="L366" s="1010">
        <f t="shared" si="25"/>
        <v>1864</v>
      </c>
      <c r="M366" s="1011">
        <v>60</v>
      </c>
      <c r="N366" s="1012">
        <f t="shared" si="23"/>
        <v>111840</v>
      </c>
      <c r="O366" s="842">
        <v>1864</v>
      </c>
      <c r="P366" s="842"/>
      <c r="Q366" s="842"/>
      <c r="R366" s="842"/>
      <c r="S366" s="607"/>
      <c r="T366" s="1012"/>
    </row>
    <row r="367" spans="1:20" s="1" customFormat="1" ht="24" customHeight="1">
      <c r="A367" s="44">
        <f t="shared" si="24"/>
        <v>360</v>
      </c>
      <c r="B367" s="45" t="s">
        <v>240</v>
      </c>
      <c r="C367" s="45" t="s">
        <v>241</v>
      </c>
      <c r="D367" s="46" t="s">
        <v>227</v>
      </c>
      <c r="E367" s="47"/>
      <c r="F367" s="46" t="s">
        <v>227</v>
      </c>
      <c r="G367" s="49">
        <v>104324</v>
      </c>
      <c r="H367" s="49">
        <v>104324</v>
      </c>
      <c r="I367" s="50">
        <v>115000</v>
      </c>
      <c r="J367" s="51">
        <v>140000</v>
      </c>
      <c r="K367" s="51">
        <v>19350</v>
      </c>
      <c r="L367" s="1010">
        <f t="shared" si="25"/>
        <v>120650</v>
      </c>
      <c r="M367" s="1011">
        <v>1.58</v>
      </c>
      <c r="N367" s="1012">
        <f t="shared" si="23"/>
        <v>190627</v>
      </c>
      <c r="O367" s="842">
        <v>60325</v>
      </c>
      <c r="P367" s="842">
        <v>60325</v>
      </c>
      <c r="Q367" s="842"/>
      <c r="R367" s="842"/>
      <c r="S367" s="607"/>
      <c r="T367" s="1012"/>
    </row>
    <row r="368" spans="1:20" s="1" customFormat="1" ht="24" customHeight="1">
      <c r="A368" s="44">
        <f t="shared" si="24"/>
        <v>361</v>
      </c>
      <c r="B368" s="45" t="s">
        <v>242</v>
      </c>
      <c r="C368" s="45" t="s">
        <v>243</v>
      </c>
      <c r="D368" s="46" t="s">
        <v>227</v>
      </c>
      <c r="E368" s="47"/>
      <c r="F368" s="46" t="s">
        <v>227</v>
      </c>
      <c r="G368" s="49">
        <v>52220</v>
      </c>
      <c r="H368" s="49">
        <v>52220</v>
      </c>
      <c r="I368" s="50">
        <v>40000</v>
      </c>
      <c r="J368" s="51">
        <v>140000</v>
      </c>
      <c r="K368" s="51">
        <v>11660</v>
      </c>
      <c r="L368" s="1010">
        <f t="shared" si="25"/>
        <v>128340</v>
      </c>
      <c r="M368" s="1011">
        <v>0.98</v>
      </c>
      <c r="N368" s="1012">
        <f t="shared" si="23"/>
        <v>125773.2</v>
      </c>
      <c r="O368" s="842">
        <v>64170</v>
      </c>
      <c r="P368" s="842">
        <v>64170</v>
      </c>
      <c r="Q368" s="842"/>
      <c r="R368" s="842"/>
      <c r="S368" s="607"/>
      <c r="T368" s="1012"/>
    </row>
    <row r="369" spans="1:20" s="1" customFormat="1" ht="24" customHeight="1">
      <c r="A369" s="44">
        <f t="shared" si="24"/>
        <v>362</v>
      </c>
      <c r="B369" s="45" t="s">
        <v>252</v>
      </c>
      <c r="C369" s="45" t="s">
        <v>253</v>
      </c>
      <c r="D369" s="46" t="s">
        <v>254</v>
      </c>
      <c r="E369" s="47"/>
      <c r="F369" s="46" t="s">
        <v>254</v>
      </c>
      <c r="G369" s="49">
        <v>227044</v>
      </c>
      <c r="H369" s="50">
        <v>253516</v>
      </c>
      <c r="I369" s="50">
        <v>162540</v>
      </c>
      <c r="J369" s="51">
        <v>200000</v>
      </c>
      <c r="K369" s="51">
        <v>12900</v>
      </c>
      <c r="L369" s="1010">
        <f t="shared" si="25"/>
        <v>187100</v>
      </c>
      <c r="M369" s="1011">
        <v>3.21</v>
      </c>
      <c r="N369" s="1012">
        <f t="shared" si="23"/>
        <v>600591</v>
      </c>
      <c r="O369" s="842">
        <v>93550</v>
      </c>
      <c r="P369" s="842">
        <v>93550</v>
      </c>
      <c r="Q369" s="842"/>
      <c r="R369" s="842"/>
      <c r="S369" s="607"/>
      <c r="T369" s="1012"/>
    </row>
    <row r="370" spans="1:20" s="1" customFormat="1" ht="24" customHeight="1">
      <c r="A370" s="44">
        <f t="shared" si="24"/>
        <v>363</v>
      </c>
      <c r="B370" s="45" t="s">
        <v>403</v>
      </c>
      <c r="C370" s="45" t="s">
        <v>404</v>
      </c>
      <c r="D370" s="46" t="s">
        <v>188</v>
      </c>
      <c r="E370" s="47"/>
      <c r="F370" s="46" t="s">
        <v>188</v>
      </c>
      <c r="G370" s="49">
        <v>93904</v>
      </c>
      <c r="H370" s="50">
        <v>101070</v>
      </c>
      <c r="I370" s="50">
        <v>84084</v>
      </c>
      <c r="J370" s="51">
        <v>100000</v>
      </c>
      <c r="K370" s="51">
        <v>31993</v>
      </c>
      <c r="L370" s="1010">
        <f t="shared" si="25"/>
        <v>68007</v>
      </c>
      <c r="M370" s="1011">
        <v>10.7</v>
      </c>
      <c r="N370" s="1012">
        <f t="shared" si="23"/>
        <v>727674.89999999991</v>
      </c>
      <c r="O370" s="842">
        <v>30000</v>
      </c>
      <c r="P370" s="842">
        <v>30000</v>
      </c>
      <c r="Q370" s="842">
        <v>8007</v>
      </c>
      <c r="R370" s="842"/>
      <c r="S370" s="607"/>
      <c r="T370" s="1012"/>
    </row>
    <row r="371" spans="1:20" s="1" customFormat="1" ht="24" customHeight="1">
      <c r="A371" s="44">
        <f t="shared" si="24"/>
        <v>364</v>
      </c>
      <c r="B371" s="45" t="s">
        <v>699</v>
      </c>
      <c r="C371" s="45" t="s">
        <v>700</v>
      </c>
      <c r="D371" s="46" t="s">
        <v>188</v>
      </c>
      <c r="E371" s="47"/>
      <c r="F371" s="46" t="s">
        <v>188</v>
      </c>
      <c r="G371" s="49">
        <v>278</v>
      </c>
      <c r="H371" s="50">
        <v>322</v>
      </c>
      <c r="I371" s="50">
        <v>2388</v>
      </c>
      <c r="J371" s="51">
        <v>428</v>
      </c>
      <c r="K371" s="51">
        <v>28</v>
      </c>
      <c r="L371" s="1010">
        <f t="shared" si="25"/>
        <v>400</v>
      </c>
      <c r="M371" s="1011">
        <v>417.3</v>
      </c>
      <c r="N371" s="1012">
        <f t="shared" si="23"/>
        <v>166920</v>
      </c>
      <c r="O371" s="842">
        <v>400</v>
      </c>
      <c r="P371" s="842"/>
      <c r="Q371" s="842"/>
      <c r="R371" s="842"/>
      <c r="S371" s="607"/>
      <c r="T371" s="1012"/>
    </row>
    <row r="372" spans="1:20" s="1" customFormat="1" ht="24" customHeight="1">
      <c r="A372" s="44">
        <f t="shared" si="24"/>
        <v>365</v>
      </c>
      <c r="B372" s="47" t="s">
        <v>779</v>
      </c>
      <c r="C372" s="47" t="s">
        <v>780</v>
      </c>
      <c r="D372" s="44" t="s">
        <v>43</v>
      </c>
      <c r="E372" s="47"/>
      <c r="F372" s="44" t="s">
        <v>43</v>
      </c>
      <c r="G372" s="50" t="s">
        <v>774</v>
      </c>
      <c r="H372" s="50">
        <v>30</v>
      </c>
      <c r="I372" s="50"/>
      <c r="J372" s="51">
        <v>30</v>
      </c>
      <c r="K372" s="849">
        <v>0</v>
      </c>
      <c r="L372" s="1010">
        <f t="shared" si="25"/>
        <v>30</v>
      </c>
      <c r="M372" s="1013">
        <v>1605</v>
      </c>
      <c r="N372" s="1012">
        <f t="shared" si="23"/>
        <v>48150</v>
      </c>
      <c r="O372" s="842">
        <v>30</v>
      </c>
      <c r="P372" s="842"/>
      <c r="Q372" s="842"/>
      <c r="R372" s="842"/>
      <c r="S372" s="607"/>
      <c r="T372" s="1012"/>
    </row>
    <row r="373" spans="1:20" s="1" customFormat="1" ht="24" customHeight="1">
      <c r="A373" s="44">
        <f t="shared" si="24"/>
        <v>366</v>
      </c>
      <c r="B373" s="47" t="s">
        <v>781</v>
      </c>
      <c r="C373" s="47" t="s">
        <v>782</v>
      </c>
      <c r="D373" s="44" t="s">
        <v>43</v>
      </c>
      <c r="E373" s="47"/>
      <c r="F373" s="44" t="s">
        <v>43</v>
      </c>
      <c r="G373" s="50" t="s">
        <v>774</v>
      </c>
      <c r="H373" s="50">
        <v>30</v>
      </c>
      <c r="I373" s="50"/>
      <c r="J373" s="51">
        <v>30</v>
      </c>
      <c r="K373" s="849">
        <v>0</v>
      </c>
      <c r="L373" s="1010">
        <f t="shared" si="25"/>
        <v>30</v>
      </c>
      <c r="M373" s="1013">
        <v>1605</v>
      </c>
      <c r="N373" s="1012">
        <f t="shared" si="23"/>
        <v>48150</v>
      </c>
      <c r="O373" s="842">
        <v>30</v>
      </c>
      <c r="P373" s="842"/>
      <c r="Q373" s="842"/>
      <c r="R373" s="842"/>
      <c r="S373" s="607"/>
      <c r="T373" s="1012"/>
    </row>
    <row r="374" spans="1:20" s="1" customFormat="1" ht="24" customHeight="1">
      <c r="A374" s="44">
        <f t="shared" si="24"/>
        <v>367</v>
      </c>
      <c r="B374" s="47" t="s">
        <v>783</v>
      </c>
      <c r="C374" s="47" t="s">
        <v>784</v>
      </c>
      <c r="D374" s="44" t="s">
        <v>43</v>
      </c>
      <c r="E374" s="47"/>
      <c r="F374" s="44" t="s">
        <v>43</v>
      </c>
      <c r="G374" s="50" t="s">
        <v>774</v>
      </c>
      <c r="H374" s="50">
        <v>30</v>
      </c>
      <c r="I374" s="50"/>
      <c r="J374" s="51">
        <v>30</v>
      </c>
      <c r="K374" s="849">
        <v>0</v>
      </c>
      <c r="L374" s="1010">
        <f t="shared" si="25"/>
        <v>30</v>
      </c>
      <c r="M374" s="1013">
        <v>1605</v>
      </c>
      <c r="N374" s="1012">
        <f t="shared" si="23"/>
        <v>48150</v>
      </c>
      <c r="O374" s="842">
        <v>30</v>
      </c>
      <c r="P374" s="842"/>
      <c r="Q374" s="842"/>
      <c r="R374" s="842"/>
      <c r="S374" s="607"/>
      <c r="T374" s="1012"/>
    </row>
    <row r="375" spans="1:20" ht="24" customHeight="1">
      <c r="A375" s="44"/>
      <c r="B375" s="62"/>
      <c r="C375" s="62"/>
      <c r="D375" s="63"/>
      <c r="E375" s="62"/>
      <c r="F375" s="63"/>
      <c r="G375" s="285"/>
      <c r="H375" s="64"/>
      <c r="I375" s="64"/>
      <c r="J375" s="52"/>
      <c r="K375" s="61"/>
      <c r="L375" s="1010"/>
      <c r="M375" s="1013"/>
      <c r="N375" s="1017"/>
      <c r="O375" s="73"/>
      <c r="P375" s="73"/>
      <c r="Q375" s="73"/>
      <c r="R375" s="73"/>
      <c r="S375" s="607"/>
      <c r="T375" s="1012"/>
    </row>
    <row r="376" spans="1:20" ht="21" customHeight="1">
      <c r="A376" s="44"/>
      <c r="B376" s="47"/>
      <c r="C376" s="136" t="s">
        <v>955</v>
      </c>
      <c r="D376" s="44"/>
      <c r="E376" s="44"/>
      <c r="F376" s="44"/>
      <c r="G376" s="47"/>
      <c r="H376" s="861"/>
      <c r="I376" s="50"/>
      <c r="J376" s="464"/>
      <c r="K376" s="849"/>
      <c r="L376" s="1010"/>
      <c r="M376" s="1013"/>
      <c r="N376" s="1012"/>
      <c r="O376" s="862"/>
      <c r="P376" s="862"/>
      <c r="Q376" s="862"/>
      <c r="R376" s="862"/>
      <c r="S376" s="607"/>
      <c r="T376" s="1012"/>
    </row>
    <row r="377" spans="1:20" ht="21" customHeight="1">
      <c r="A377" s="44">
        <v>368</v>
      </c>
      <c r="B377" s="47">
        <v>3029924</v>
      </c>
      <c r="C377" s="47" t="s">
        <v>959</v>
      </c>
      <c r="D377" s="44" t="s">
        <v>188</v>
      </c>
      <c r="E377" s="44">
        <v>1</v>
      </c>
      <c r="F377" s="44" t="s">
        <v>188</v>
      </c>
      <c r="G377" s="47">
        <v>10</v>
      </c>
      <c r="H377" s="861">
        <v>10</v>
      </c>
      <c r="I377" s="50">
        <v>5</v>
      </c>
      <c r="J377" s="464">
        <v>10</v>
      </c>
      <c r="K377" s="849">
        <v>0</v>
      </c>
      <c r="L377" s="1010">
        <v>10</v>
      </c>
      <c r="M377" s="1013">
        <v>1800</v>
      </c>
      <c r="N377" s="1012">
        <v>18000</v>
      </c>
      <c r="O377" s="862">
        <v>10</v>
      </c>
      <c r="P377" s="862">
        <v>0</v>
      </c>
      <c r="Q377" s="862">
        <v>0</v>
      </c>
      <c r="R377" s="862">
        <v>0</v>
      </c>
      <c r="S377" s="607"/>
      <c r="T377" s="1012"/>
    </row>
    <row r="378" spans="1:20" ht="21" customHeight="1">
      <c r="A378" s="44">
        <v>369</v>
      </c>
      <c r="B378" s="47">
        <v>3029924</v>
      </c>
      <c r="C378" s="47" t="s">
        <v>961</v>
      </c>
      <c r="D378" s="44" t="s">
        <v>188</v>
      </c>
      <c r="E378" s="44">
        <v>1</v>
      </c>
      <c r="F378" s="44" t="s">
        <v>188</v>
      </c>
      <c r="G378" s="47">
        <v>20</v>
      </c>
      <c r="H378" s="861">
        <v>20</v>
      </c>
      <c r="I378" s="50">
        <v>20</v>
      </c>
      <c r="J378" s="464">
        <v>25</v>
      </c>
      <c r="K378" s="849">
        <v>0</v>
      </c>
      <c r="L378" s="1010">
        <v>25</v>
      </c>
      <c r="M378" s="1013">
        <v>1800</v>
      </c>
      <c r="N378" s="1012">
        <v>45000</v>
      </c>
      <c r="O378" s="862">
        <v>25</v>
      </c>
      <c r="P378" s="862">
        <v>0</v>
      </c>
      <c r="Q378" s="862">
        <v>0</v>
      </c>
      <c r="R378" s="862">
        <v>0</v>
      </c>
      <c r="S378" s="607"/>
      <c r="T378" s="1012"/>
    </row>
    <row r="379" spans="1:20" ht="21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1012"/>
      <c r="M379" s="610"/>
      <c r="N379" s="1017"/>
      <c r="O379" s="862"/>
      <c r="P379" s="862"/>
      <c r="Q379" s="863"/>
      <c r="R379" s="863"/>
      <c r="S379" s="607"/>
      <c r="T379" s="1012"/>
    </row>
    <row r="380" spans="1:20" ht="21" customHeight="1">
      <c r="A380" s="44"/>
      <c r="B380" s="47"/>
      <c r="C380" s="136" t="s">
        <v>996</v>
      </c>
      <c r="D380" s="44"/>
      <c r="E380" s="44"/>
      <c r="F380" s="44"/>
      <c r="G380" s="47"/>
      <c r="H380" s="861"/>
      <c r="I380" s="50"/>
      <c r="J380" s="464"/>
      <c r="K380" s="849"/>
      <c r="L380" s="1010"/>
      <c r="M380" s="1013"/>
      <c r="N380" s="1012"/>
      <c r="O380" s="862"/>
      <c r="P380" s="862"/>
      <c r="Q380" s="862"/>
      <c r="R380" s="862"/>
      <c r="S380" s="607"/>
      <c r="T380" s="1012"/>
    </row>
    <row r="381" spans="1:20" ht="21" customHeight="1">
      <c r="A381" s="44">
        <v>370</v>
      </c>
      <c r="B381" s="47" t="s">
        <v>997</v>
      </c>
      <c r="C381" s="47" t="s">
        <v>998</v>
      </c>
      <c r="D381" s="44" t="s">
        <v>188</v>
      </c>
      <c r="E381" s="44">
        <v>1</v>
      </c>
      <c r="F381" s="44" t="s">
        <v>305</v>
      </c>
      <c r="G381" s="47">
        <v>0</v>
      </c>
      <c r="H381" s="861">
        <v>5</v>
      </c>
      <c r="I381" s="50">
        <v>5</v>
      </c>
      <c r="J381" s="464">
        <v>7</v>
      </c>
      <c r="K381" s="849">
        <v>0</v>
      </c>
      <c r="L381" s="1010">
        <v>7</v>
      </c>
      <c r="M381" s="1013">
        <v>2140</v>
      </c>
      <c r="N381" s="1012">
        <v>14980</v>
      </c>
      <c r="O381" s="862">
        <v>3</v>
      </c>
      <c r="P381" s="862">
        <v>4</v>
      </c>
      <c r="Q381" s="862">
        <v>0</v>
      </c>
      <c r="R381" s="862">
        <v>0</v>
      </c>
      <c r="S381" s="607"/>
      <c r="T381" s="1012"/>
    </row>
    <row r="382" spans="1:20" ht="21" customHeight="1">
      <c r="A382" s="44">
        <v>371</v>
      </c>
      <c r="B382" s="47" t="s">
        <v>999</v>
      </c>
      <c r="C382" s="47" t="s">
        <v>1000</v>
      </c>
      <c r="D382" s="44" t="s">
        <v>188</v>
      </c>
      <c r="E382" s="44">
        <v>1</v>
      </c>
      <c r="F382" s="44" t="s">
        <v>305</v>
      </c>
      <c r="G382" s="47">
        <v>0</v>
      </c>
      <c r="H382" s="861">
        <v>5</v>
      </c>
      <c r="I382" s="50">
        <v>9</v>
      </c>
      <c r="J382" s="464">
        <v>15</v>
      </c>
      <c r="K382" s="849">
        <v>0</v>
      </c>
      <c r="L382" s="1010">
        <v>15</v>
      </c>
      <c r="M382" s="1013">
        <v>2140</v>
      </c>
      <c r="N382" s="1012">
        <v>32100</v>
      </c>
      <c r="O382" s="862">
        <v>4</v>
      </c>
      <c r="P382" s="862">
        <v>4</v>
      </c>
      <c r="Q382" s="862">
        <v>4</v>
      </c>
      <c r="R382" s="862">
        <v>3</v>
      </c>
      <c r="S382" s="607"/>
      <c r="T382" s="1012"/>
    </row>
    <row r="383" spans="1:20" ht="21" customHeight="1">
      <c r="A383" s="44">
        <v>372</v>
      </c>
      <c r="B383" s="47" t="s">
        <v>1001</v>
      </c>
      <c r="C383" s="47" t="s">
        <v>1002</v>
      </c>
      <c r="D383" s="44" t="s">
        <v>188</v>
      </c>
      <c r="E383" s="44">
        <v>1</v>
      </c>
      <c r="F383" s="44" t="s">
        <v>305</v>
      </c>
      <c r="G383" s="47">
        <v>0</v>
      </c>
      <c r="H383" s="861">
        <v>5</v>
      </c>
      <c r="I383" s="50">
        <v>8</v>
      </c>
      <c r="J383" s="464">
        <v>15</v>
      </c>
      <c r="K383" s="849">
        <v>1</v>
      </c>
      <c r="L383" s="1010">
        <v>14</v>
      </c>
      <c r="M383" s="1013">
        <v>2140</v>
      </c>
      <c r="N383" s="1012">
        <v>29960</v>
      </c>
      <c r="O383" s="862">
        <v>4</v>
      </c>
      <c r="P383" s="862">
        <v>4</v>
      </c>
      <c r="Q383" s="862">
        <v>3</v>
      </c>
      <c r="R383" s="862">
        <v>3</v>
      </c>
      <c r="S383" s="607"/>
      <c r="T383" s="1012"/>
    </row>
    <row r="384" spans="1:20" ht="21" customHeight="1">
      <c r="A384" s="44"/>
      <c r="B384" s="47"/>
      <c r="C384" s="47"/>
      <c r="D384" s="44"/>
      <c r="E384" s="44"/>
      <c r="F384" s="44"/>
      <c r="G384" s="47"/>
      <c r="H384" s="861"/>
      <c r="I384" s="50"/>
      <c r="J384" s="464"/>
      <c r="K384" s="849"/>
      <c r="L384" s="1010"/>
      <c r="M384" s="1013"/>
      <c r="N384" s="1017"/>
      <c r="O384" s="862"/>
      <c r="P384" s="862"/>
      <c r="Q384" s="862"/>
      <c r="R384" s="862"/>
      <c r="S384" s="607"/>
      <c r="T384" s="1012"/>
    </row>
    <row r="385" spans="1:20" ht="21" customHeight="1">
      <c r="A385" s="44"/>
      <c r="B385" s="47"/>
      <c r="C385" s="136" t="s">
        <v>975</v>
      </c>
      <c r="D385" s="44"/>
      <c r="E385" s="44"/>
      <c r="F385" s="44"/>
      <c r="G385" s="47"/>
      <c r="H385" s="861"/>
      <c r="I385" s="50"/>
      <c r="J385" s="464"/>
      <c r="K385" s="849"/>
      <c r="L385" s="1010"/>
      <c r="M385" s="1013"/>
      <c r="N385" s="1012"/>
      <c r="O385" s="862"/>
      <c r="P385" s="862"/>
      <c r="Q385" s="862"/>
      <c r="R385" s="862"/>
      <c r="S385" s="607"/>
      <c r="T385" s="1012"/>
    </row>
    <row r="386" spans="1:20" ht="21" customHeight="1">
      <c r="A386" s="44">
        <v>373</v>
      </c>
      <c r="B386" s="47"/>
      <c r="C386" s="47" t="s">
        <v>1004</v>
      </c>
      <c r="D386" s="44" t="s">
        <v>34</v>
      </c>
      <c r="E386" s="44">
        <v>25</v>
      </c>
      <c r="F386" s="44" t="s">
        <v>199</v>
      </c>
      <c r="G386" s="47" t="s">
        <v>1003</v>
      </c>
      <c r="H386" s="861">
        <v>0</v>
      </c>
      <c r="I386" s="50">
        <v>300</v>
      </c>
      <c r="J386" s="464">
        <v>350</v>
      </c>
      <c r="K386" s="849">
        <v>0</v>
      </c>
      <c r="L386" s="1010">
        <v>350</v>
      </c>
      <c r="M386" s="1013">
        <v>2200</v>
      </c>
      <c r="N386" s="1012">
        <f>M386*L386</f>
        <v>770000</v>
      </c>
      <c r="O386" s="862">
        <v>100</v>
      </c>
      <c r="P386" s="862">
        <v>100</v>
      </c>
      <c r="Q386" s="862">
        <v>100</v>
      </c>
      <c r="R386" s="862">
        <v>50</v>
      </c>
      <c r="S386" s="607"/>
      <c r="T386" s="1012"/>
    </row>
    <row r="387" spans="1:20" ht="21" customHeight="1">
      <c r="A387" s="44"/>
      <c r="B387" s="47"/>
      <c r="C387" s="47"/>
      <c r="D387" s="44"/>
      <c r="E387" s="44"/>
      <c r="F387" s="44"/>
      <c r="G387" s="47"/>
      <c r="H387" s="861"/>
      <c r="I387" s="50"/>
      <c r="J387" s="464"/>
      <c r="K387" s="849"/>
      <c r="L387" s="1010"/>
      <c r="M387" s="1013"/>
      <c r="N387" s="1017"/>
      <c r="O387" s="862"/>
      <c r="P387" s="862"/>
      <c r="Q387" s="862"/>
      <c r="R387" s="862"/>
      <c r="S387" s="607"/>
      <c r="T387" s="1012"/>
    </row>
    <row r="388" spans="1:20" ht="21" customHeight="1">
      <c r="A388" s="44"/>
      <c r="B388" s="47"/>
      <c r="C388" s="136" t="s">
        <v>1005</v>
      </c>
      <c r="D388" s="44"/>
      <c r="E388" s="44"/>
      <c r="F388" s="44"/>
      <c r="G388" s="47"/>
      <c r="H388" s="861"/>
      <c r="I388" s="50"/>
      <c r="J388" s="464"/>
      <c r="K388" s="849"/>
      <c r="L388" s="1010"/>
      <c r="M388" s="1013"/>
      <c r="N388" s="1012"/>
      <c r="O388" s="862"/>
      <c r="P388" s="862"/>
      <c r="Q388" s="862"/>
      <c r="R388" s="862"/>
      <c r="S388" s="607"/>
      <c r="T388" s="1012"/>
    </row>
    <row r="389" spans="1:20" ht="21" customHeight="1">
      <c r="A389" s="44">
        <v>374</v>
      </c>
      <c r="B389" s="47"/>
      <c r="C389" s="47" t="s">
        <v>1006</v>
      </c>
      <c r="D389" s="44" t="s">
        <v>34</v>
      </c>
      <c r="E389" s="44">
        <v>25</v>
      </c>
      <c r="F389" s="44" t="s">
        <v>188</v>
      </c>
      <c r="G389" s="47">
        <v>15</v>
      </c>
      <c r="H389" s="861">
        <v>15</v>
      </c>
      <c r="I389" s="50">
        <v>15</v>
      </c>
      <c r="J389" s="464">
        <v>15</v>
      </c>
      <c r="K389" s="849">
        <v>0</v>
      </c>
      <c r="L389" s="1010">
        <v>15</v>
      </c>
      <c r="M389" s="1013">
        <v>9000</v>
      </c>
      <c r="N389" s="1012">
        <v>135000</v>
      </c>
      <c r="O389" s="862">
        <v>15</v>
      </c>
      <c r="P389" s="862">
        <v>0</v>
      </c>
      <c r="Q389" s="862">
        <v>0</v>
      </c>
      <c r="R389" s="862">
        <v>0</v>
      </c>
      <c r="S389" s="607"/>
      <c r="T389" s="1012"/>
    </row>
    <row r="390" spans="1:20" ht="21" customHeight="1">
      <c r="A390" s="44">
        <v>375</v>
      </c>
      <c r="B390" s="47"/>
      <c r="C390" s="47" t="s">
        <v>1007</v>
      </c>
      <c r="D390" s="44" t="s">
        <v>34</v>
      </c>
      <c r="E390" s="44">
        <v>1</v>
      </c>
      <c r="F390" s="44" t="s">
        <v>46</v>
      </c>
      <c r="G390" s="47">
        <v>10</v>
      </c>
      <c r="H390" s="861">
        <v>10</v>
      </c>
      <c r="I390" s="50">
        <v>10</v>
      </c>
      <c r="J390" s="464">
        <v>10</v>
      </c>
      <c r="K390" s="849">
        <v>0</v>
      </c>
      <c r="L390" s="1010">
        <v>10</v>
      </c>
      <c r="M390" s="1013">
        <v>400</v>
      </c>
      <c r="N390" s="1012">
        <v>4000</v>
      </c>
      <c r="O390" s="862">
        <v>10</v>
      </c>
      <c r="P390" s="862">
        <v>0</v>
      </c>
      <c r="Q390" s="862">
        <v>0</v>
      </c>
      <c r="R390" s="862">
        <v>0</v>
      </c>
      <c r="S390" s="607"/>
      <c r="T390" s="1012"/>
    </row>
    <row r="391" spans="1:20" ht="21" customHeight="1">
      <c r="A391" s="44">
        <v>376</v>
      </c>
      <c r="B391" s="47"/>
      <c r="C391" s="47" t="s">
        <v>1008</v>
      </c>
      <c r="D391" s="44" t="s">
        <v>34</v>
      </c>
      <c r="E391" s="44">
        <v>1</v>
      </c>
      <c r="F391" s="44" t="s">
        <v>46</v>
      </c>
      <c r="G391" s="47">
        <v>10</v>
      </c>
      <c r="H391" s="861">
        <v>10</v>
      </c>
      <c r="I391" s="50">
        <v>10</v>
      </c>
      <c r="J391" s="464">
        <v>10</v>
      </c>
      <c r="K391" s="849">
        <v>0</v>
      </c>
      <c r="L391" s="1010">
        <v>10</v>
      </c>
      <c r="M391" s="1013">
        <v>700</v>
      </c>
      <c r="N391" s="1012">
        <v>7000</v>
      </c>
      <c r="O391" s="862">
        <v>10</v>
      </c>
      <c r="P391" s="862">
        <v>0</v>
      </c>
      <c r="Q391" s="862">
        <v>0</v>
      </c>
      <c r="R391" s="862">
        <v>0</v>
      </c>
      <c r="S391" s="607"/>
      <c r="T391" s="1012"/>
    </row>
    <row r="392" spans="1:20" ht="21" customHeight="1">
      <c r="A392" s="44">
        <v>377</v>
      </c>
      <c r="B392" s="47"/>
      <c r="C392" s="47" t="s">
        <v>1009</v>
      </c>
      <c r="D392" s="44" t="s">
        <v>188</v>
      </c>
      <c r="E392" s="44">
        <v>1</v>
      </c>
      <c r="F392" s="44" t="s">
        <v>188</v>
      </c>
      <c r="G392" s="47">
        <v>1000</v>
      </c>
      <c r="H392" s="861">
        <v>1000</v>
      </c>
      <c r="I392" s="50">
        <v>1000</v>
      </c>
      <c r="J392" s="464">
        <v>1000</v>
      </c>
      <c r="K392" s="849">
        <v>0</v>
      </c>
      <c r="L392" s="1010">
        <v>1000</v>
      </c>
      <c r="M392" s="1013">
        <v>6</v>
      </c>
      <c r="N392" s="1012">
        <v>6000</v>
      </c>
      <c r="O392" s="862">
        <v>400</v>
      </c>
      <c r="P392" s="862">
        <v>300</v>
      </c>
      <c r="Q392" s="862">
        <v>300</v>
      </c>
      <c r="R392" s="862">
        <v>0</v>
      </c>
      <c r="S392" s="607"/>
      <c r="T392" s="1012"/>
    </row>
    <row r="393" spans="1:20" ht="21" customHeight="1">
      <c r="A393" s="44"/>
      <c r="B393" s="47"/>
      <c r="C393" s="47"/>
      <c r="D393" s="44"/>
      <c r="E393" s="44"/>
      <c r="F393" s="44"/>
      <c r="G393" s="47"/>
      <c r="H393" s="861"/>
      <c r="I393" s="50"/>
      <c r="J393" s="464"/>
      <c r="K393" s="849"/>
      <c r="L393" s="1010"/>
      <c r="M393" s="1013"/>
      <c r="N393" s="1017"/>
      <c r="O393" s="862"/>
      <c r="P393" s="862"/>
      <c r="Q393" s="862"/>
      <c r="R393" s="862"/>
      <c r="S393" s="607"/>
      <c r="T393" s="1012"/>
    </row>
    <row r="394" spans="1:20" ht="21" customHeight="1">
      <c r="A394" s="44"/>
      <c r="B394" s="47"/>
      <c r="C394" s="136" t="s">
        <v>1010</v>
      </c>
      <c r="D394" s="44"/>
      <c r="E394" s="44"/>
      <c r="F394" s="44"/>
      <c r="G394" s="47"/>
      <c r="H394" s="861"/>
      <c r="I394" s="50"/>
      <c r="J394" s="464"/>
      <c r="K394" s="849"/>
      <c r="L394" s="1010"/>
      <c r="M394" s="1013"/>
      <c r="N394" s="1012"/>
      <c r="O394" s="862"/>
      <c r="P394" s="862"/>
      <c r="Q394" s="862"/>
      <c r="R394" s="862"/>
      <c r="S394" s="607"/>
      <c r="T394" s="1012"/>
    </row>
    <row r="395" spans="1:20" ht="21" customHeight="1">
      <c r="A395" s="44">
        <v>378</v>
      </c>
      <c r="B395" s="47"/>
      <c r="C395" s="47" t="s">
        <v>1011</v>
      </c>
      <c r="D395" s="44">
        <v>1</v>
      </c>
      <c r="E395" s="44">
        <v>1</v>
      </c>
      <c r="F395" s="44" t="s">
        <v>199</v>
      </c>
      <c r="G395" s="47">
        <v>20</v>
      </c>
      <c r="H395" s="861">
        <v>24</v>
      </c>
      <c r="I395" s="50">
        <v>24</v>
      </c>
      <c r="J395" s="464">
        <v>36</v>
      </c>
      <c r="K395" s="849">
        <v>6</v>
      </c>
      <c r="L395" s="1010">
        <v>30</v>
      </c>
      <c r="M395" s="1013">
        <v>200</v>
      </c>
      <c r="N395" s="1012">
        <v>6000</v>
      </c>
      <c r="O395" s="862">
        <v>30</v>
      </c>
      <c r="P395" s="862">
        <v>0</v>
      </c>
      <c r="Q395" s="862">
        <v>0</v>
      </c>
      <c r="R395" s="862">
        <v>0</v>
      </c>
      <c r="S395" s="607"/>
      <c r="T395" s="1012"/>
    </row>
    <row r="396" spans="1:20" ht="21" customHeight="1">
      <c r="A396" s="44">
        <v>379</v>
      </c>
      <c r="B396" s="47"/>
      <c r="C396" s="47" t="s">
        <v>1012</v>
      </c>
      <c r="D396" s="44">
        <v>1</v>
      </c>
      <c r="E396" s="44">
        <v>15</v>
      </c>
      <c r="F396" s="44" t="s">
        <v>34</v>
      </c>
      <c r="G396" s="47">
        <v>150</v>
      </c>
      <c r="H396" s="861">
        <v>300</v>
      </c>
      <c r="I396" s="50">
        <v>350</v>
      </c>
      <c r="J396" s="464">
        <v>600</v>
      </c>
      <c r="K396" s="849">
        <v>20</v>
      </c>
      <c r="L396" s="1010">
        <v>580</v>
      </c>
      <c r="M396" s="1013">
        <v>110</v>
      </c>
      <c r="N396" s="1012">
        <v>63800</v>
      </c>
      <c r="O396" s="862">
        <v>300</v>
      </c>
      <c r="P396" s="862">
        <v>0</v>
      </c>
      <c r="Q396" s="862">
        <v>280</v>
      </c>
      <c r="R396" s="862">
        <v>0</v>
      </c>
      <c r="S396" s="607"/>
      <c r="T396" s="1012"/>
    </row>
    <row r="397" spans="1:20" ht="21" customHeight="1">
      <c r="A397" s="44"/>
      <c r="B397" s="47"/>
      <c r="C397" s="47"/>
      <c r="D397" s="44"/>
      <c r="E397" s="44"/>
      <c r="F397" s="44"/>
      <c r="G397" s="47"/>
      <c r="H397" s="861"/>
      <c r="I397" s="50"/>
      <c r="J397" s="464"/>
      <c r="K397" s="849"/>
      <c r="L397" s="1010"/>
      <c r="M397" s="1013"/>
      <c r="N397" s="1017"/>
      <c r="O397" s="862"/>
      <c r="P397" s="862"/>
      <c r="Q397" s="862"/>
      <c r="R397" s="862"/>
      <c r="S397" s="607"/>
      <c r="T397" s="1012"/>
    </row>
    <row r="398" spans="1:20" ht="21" customHeight="1">
      <c r="A398" s="44"/>
      <c r="B398" s="47"/>
      <c r="C398" s="136" t="s">
        <v>1013</v>
      </c>
      <c r="D398" s="44"/>
      <c r="E398" s="44"/>
      <c r="F398" s="44"/>
      <c r="G398" s="47"/>
      <c r="H398" s="861"/>
      <c r="I398" s="50"/>
      <c r="J398" s="464"/>
      <c r="K398" s="849"/>
      <c r="L398" s="1010"/>
      <c r="M398" s="1013"/>
      <c r="N398" s="1012"/>
      <c r="O398" s="862"/>
      <c r="P398" s="862"/>
      <c r="Q398" s="862"/>
      <c r="R398" s="862"/>
      <c r="S398" s="607"/>
      <c r="T398" s="1012"/>
    </row>
    <row r="399" spans="1:20" ht="21" customHeight="1">
      <c r="A399" s="44">
        <v>380</v>
      </c>
      <c r="B399" s="47"/>
      <c r="C399" s="47" t="s">
        <v>1014</v>
      </c>
      <c r="D399" s="44">
        <v>1</v>
      </c>
      <c r="E399" s="44">
        <v>1</v>
      </c>
      <c r="F399" s="44" t="s">
        <v>199</v>
      </c>
      <c r="G399" s="47">
        <v>0</v>
      </c>
      <c r="H399" s="861">
        <v>6</v>
      </c>
      <c r="I399" s="50">
        <v>8</v>
      </c>
      <c r="J399" s="464">
        <v>10</v>
      </c>
      <c r="K399" s="849">
        <v>0</v>
      </c>
      <c r="L399" s="1010">
        <v>10</v>
      </c>
      <c r="M399" s="1013">
        <v>150</v>
      </c>
      <c r="N399" s="1012">
        <v>1500</v>
      </c>
      <c r="O399" s="862">
        <v>2</v>
      </c>
      <c r="P399" s="862">
        <v>2</v>
      </c>
      <c r="Q399" s="862">
        <v>3</v>
      </c>
      <c r="R399" s="862">
        <v>3</v>
      </c>
      <c r="S399" s="607"/>
      <c r="T399" s="1012"/>
    </row>
    <row r="400" spans="1:20" ht="21" customHeight="1">
      <c r="A400" s="44">
        <v>381</v>
      </c>
      <c r="B400" s="47"/>
      <c r="C400" s="47" t="s">
        <v>1015</v>
      </c>
      <c r="D400" s="44">
        <v>1</v>
      </c>
      <c r="E400" s="44">
        <v>1</v>
      </c>
      <c r="F400" s="44" t="s">
        <v>199</v>
      </c>
      <c r="G400" s="47">
        <v>0</v>
      </c>
      <c r="H400" s="861">
        <v>12</v>
      </c>
      <c r="I400" s="50">
        <v>24</v>
      </c>
      <c r="J400" s="464">
        <v>30</v>
      </c>
      <c r="K400" s="849">
        <v>0</v>
      </c>
      <c r="L400" s="1010">
        <v>30</v>
      </c>
      <c r="M400" s="1013">
        <v>214</v>
      </c>
      <c r="N400" s="1012">
        <v>6420</v>
      </c>
      <c r="O400" s="862">
        <v>7</v>
      </c>
      <c r="P400" s="862">
        <v>8</v>
      </c>
      <c r="Q400" s="862">
        <v>7</v>
      </c>
      <c r="R400" s="862">
        <v>8</v>
      </c>
      <c r="S400" s="607"/>
      <c r="T400" s="1012"/>
    </row>
    <row r="401" spans="1:20" ht="21" customHeight="1">
      <c r="A401" s="44"/>
      <c r="B401" s="47"/>
      <c r="C401" s="47"/>
      <c r="D401" s="44"/>
      <c r="E401" s="44"/>
      <c r="F401" s="44"/>
      <c r="G401" s="47"/>
      <c r="H401" s="861"/>
      <c r="I401" s="50"/>
      <c r="J401" s="464"/>
      <c r="K401" s="849"/>
      <c r="L401" s="1010"/>
      <c r="M401" s="1013"/>
      <c r="N401" s="1017"/>
      <c r="O401" s="862"/>
      <c r="P401" s="862"/>
      <c r="Q401" s="862"/>
      <c r="R401" s="862"/>
      <c r="S401" s="607"/>
      <c r="T401" s="1012"/>
    </row>
    <row r="402" spans="1:20" ht="21" customHeight="1">
      <c r="A402" s="44"/>
      <c r="B402" s="47"/>
      <c r="C402" s="136" t="s">
        <v>1016</v>
      </c>
      <c r="D402" s="44"/>
      <c r="E402" s="44"/>
      <c r="F402" s="44"/>
      <c r="G402" s="47"/>
      <c r="H402" s="861"/>
      <c r="I402" s="50"/>
      <c r="J402" s="464"/>
      <c r="K402" s="849"/>
      <c r="L402" s="1010"/>
      <c r="M402" s="1013"/>
      <c r="N402" s="1012"/>
      <c r="O402" s="862"/>
      <c r="P402" s="862"/>
      <c r="Q402" s="862"/>
      <c r="R402" s="862"/>
      <c r="S402" s="607"/>
      <c r="T402" s="1012"/>
    </row>
    <row r="403" spans="1:20" ht="21" customHeight="1">
      <c r="A403" s="44">
        <v>382</v>
      </c>
      <c r="B403" s="47"/>
      <c r="C403" s="47" t="s">
        <v>916</v>
      </c>
      <c r="D403" s="44"/>
      <c r="E403" s="44"/>
      <c r="F403" s="44" t="s">
        <v>43</v>
      </c>
      <c r="G403" s="47">
        <v>20</v>
      </c>
      <c r="H403" s="861">
        <v>30</v>
      </c>
      <c r="I403" s="50">
        <v>70</v>
      </c>
      <c r="J403" s="464">
        <v>100</v>
      </c>
      <c r="K403" s="849">
        <v>0</v>
      </c>
      <c r="L403" s="1010">
        <v>100</v>
      </c>
      <c r="M403" s="1013">
        <v>1712</v>
      </c>
      <c r="N403" s="1012">
        <v>171200</v>
      </c>
      <c r="O403" s="862">
        <v>25</v>
      </c>
      <c r="P403" s="862">
        <v>25</v>
      </c>
      <c r="Q403" s="862">
        <v>25</v>
      </c>
      <c r="R403" s="862">
        <v>25</v>
      </c>
      <c r="S403" s="607"/>
      <c r="T403" s="1012"/>
    </row>
    <row r="404" spans="1:20" ht="21" customHeight="1">
      <c r="A404" s="44">
        <v>383</v>
      </c>
      <c r="B404" s="47"/>
      <c r="C404" s="47" t="s">
        <v>918</v>
      </c>
      <c r="D404" s="44"/>
      <c r="E404" s="44"/>
      <c r="F404" s="44" t="s">
        <v>43</v>
      </c>
      <c r="G404" s="47">
        <v>20</v>
      </c>
      <c r="H404" s="861">
        <v>40</v>
      </c>
      <c r="I404" s="50">
        <v>60</v>
      </c>
      <c r="J404" s="464">
        <v>100</v>
      </c>
      <c r="K404" s="849">
        <v>0</v>
      </c>
      <c r="L404" s="1010">
        <v>100</v>
      </c>
      <c r="M404" s="1013">
        <v>1720</v>
      </c>
      <c r="N404" s="1012">
        <v>172000</v>
      </c>
      <c r="O404" s="862">
        <v>25</v>
      </c>
      <c r="P404" s="862">
        <v>25</v>
      </c>
      <c r="Q404" s="862">
        <v>25</v>
      </c>
      <c r="R404" s="862">
        <v>25</v>
      </c>
      <c r="S404" s="607"/>
      <c r="T404" s="1012"/>
    </row>
    <row r="405" spans="1:20" ht="21" customHeight="1">
      <c r="A405" s="44">
        <v>384</v>
      </c>
      <c r="B405" s="47"/>
      <c r="C405" s="47" t="s">
        <v>920</v>
      </c>
      <c r="D405" s="44"/>
      <c r="E405" s="44"/>
      <c r="F405" s="44" t="s">
        <v>43</v>
      </c>
      <c r="G405" s="47">
        <v>20</v>
      </c>
      <c r="H405" s="861">
        <v>20</v>
      </c>
      <c r="I405" s="50">
        <v>40</v>
      </c>
      <c r="J405" s="464">
        <v>50</v>
      </c>
      <c r="K405" s="849">
        <v>0</v>
      </c>
      <c r="L405" s="1010">
        <v>50</v>
      </c>
      <c r="M405" s="1013">
        <v>1720</v>
      </c>
      <c r="N405" s="1012">
        <v>86000</v>
      </c>
      <c r="O405" s="862">
        <v>20</v>
      </c>
      <c r="P405" s="862">
        <v>10</v>
      </c>
      <c r="Q405" s="862">
        <v>10</v>
      </c>
      <c r="R405" s="862">
        <v>10</v>
      </c>
      <c r="S405" s="607"/>
      <c r="T405" s="1012"/>
    </row>
    <row r="406" spans="1:20" ht="21" customHeight="1">
      <c r="A406" s="44">
        <v>385</v>
      </c>
      <c r="B406" s="47"/>
      <c r="C406" s="47" t="s">
        <v>1017</v>
      </c>
      <c r="D406" s="44"/>
      <c r="E406" s="44"/>
      <c r="F406" s="44" t="s">
        <v>34</v>
      </c>
      <c r="G406" s="47">
        <v>1</v>
      </c>
      <c r="H406" s="861">
        <v>1</v>
      </c>
      <c r="I406" s="50">
        <v>1</v>
      </c>
      <c r="J406" s="464">
        <v>1</v>
      </c>
      <c r="K406" s="849">
        <v>0</v>
      </c>
      <c r="L406" s="1010">
        <v>1</v>
      </c>
      <c r="M406" s="1013">
        <v>2000</v>
      </c>
      <c r="N406" s="1012">
        <v>2000</v>
      </c>
      <c r="O406" s="862">
        <v>1</v>
      </c>
      <c r="P406" s="862">
        <v>0</v>
      </c>
      <c r="Q406" s="862">
        <v>0</v>
      </c>
      <c r="R406" s="862">
        <v>0</v>
      </c>
      <c r="S406" s="607"/>
      <c r="T406" s="1012"/>
    </row>
    <row r="407" spans="1:20" ht="21" customHeight="1">
      <c r="A407" s="44"/>
      <c r="B407" s="47"/>
      <c r="C407" s="47"/>
      <c r="D407" s="44"/>
      <c r="E407" s="44"/>
      <c r="F407" s="44"/>
      <c r="G407" s="47"/>
      <c r="H407" s="861"/>
      <c r="I407" s="50"/>
      <c r="J407" s="464"/>
      <c r="K407" s="849"/>
      <c r="L407" s="1010"/>
      <c r="M407" s="1013"/>
      <c r="N407" s="1017"/>
      <c r="O407" s="862"/>
      <c r="P407" s="862"/>
      <c r="Q407" s="862"/>
      <c r="R407" s="862"/>
      <c r="S407" s="607"/>
      <c r="T407" s="1012"/>
    </row>
    <row r="408" spans="1:20" ht="21" customHeight="1">
      <c r="A408" s="44"/>
      <c r="B408" s="47"/>
      <c r="C408" s="136" t="s">
        <v>1018</v>
      </c>
      <c r="D408" s="44"/>
      <c r="E408" s="44"/>
      <c r="F408" s="44"/>
      <c r="G408" s="47"/>
      <c r="H408" s="861"/>
      <c r="I408" s="50"/>
      <c r="J408" s="464"/>
      <c r="K408" s="849"/>
      <c r="L408" s="1010"/>
      <c r="M408" s="1013"/>
      <c r="N408" s="1012"/>
      <c r="O408" s="862"/>
      <c r="P408" s="862"/>
      <c r="Q408" s="862"/>
      <c r="R408" s="862"/>
      <c r="S408" s="607"/>
      <c r="T408" s="1012"/>
    </row>
    <row r="409" spans="1:20" ht="21" customHeight="1">
      <c r="A409" s="44">
        <v>386</v>
      </c>
      <c r="B409" s="47"/>
      <c r="C409" s="47" t="s">
        <v>1019</v>
      </c>
      <c r="D409" s="44" t="s">
        <v>199</v>
      </c>
      <c r="E409" s="44">
        <v>1</v>
      </c>
      <c r="F409" s="44" t="s">
        <v>199</v>
      </c>
      <c r="G409" s="47">
        <v>0</v>
      </c>
      <c r="H409" s="861">
        <v>0</v>
      </c>
      <c r="I409" s="50">
        <v>3</v>
      </c>
      <c r="J409" s="464">
        <v>8</v>
      </c>
      <c r="K409" s="849">
        <v>0</v>
      </c>
      <c r="L409" s="1010">
        <v>8</v>
      </c>
      <c r="M409" s="1013">
        <v>2500</v>
      </c>
      <c r="N409" s="1012">
        <f>M409*L409</f>
        <v>20000</v>
      </c>
      <c r="O409" s="862">
        <v>2</v>
      </c>
      <c r="P409" s="862">
        <v>2</v>
      </c>
      <c r="Q409" s="862">
        <v>2</v>
      </c>
      <c r="R409" s="862">
        <v>2</v>
      </c>
      <c r="S409" s="607"/>
      <c r="T409" s="1012"/>
    </row>
    <row r="410" spans="1:20" ht="21" customHeight="1">
      <c r="A410" s="44">
        <v>387</v>
      </c>
      <c r="B410" s="47"/>
      <c r="C410" s="47" t="s">
        <v>1021</v>
      </c>
      <c r="D410" s="44" t="s">
        <v>188</v>
      </c>
      <c r="E410" s="44">
        <v>1</v>
      </c>
      <c r="F410" s="44" t="s">
        <v>188</v>
      </c>
      <c r="G410" s="47">
        <v>24</v>
      </c>
      <c r="H410" s="861">
        <v>24</v>
      </c>
      <c r="I410" s="50">
        <v>24</v>
      </c>
      <c r="J410" s="464">
        <v>24</v>
      </c>
      <c r="K410" s="849">
        <v>0</v>
      </c>
      <c r="L410" s="1010">
        <v>24</v>
      </c>
      <c r="M410" s="1013">
        <v>1200</v>
      </c>
      <c r="N410" s="1012">
        <f>M410*L410</f>
        <v>28800</v>
      </c>
      <c r="O410" s="862">
        <v>12</v>
      </c>
      <c r="P410" s="862">
        <v>0</v>
      </c>
      <c r="Q410" s="862">
        <v>12</v>
      </c>
      <c r="R410" s="862">
        <v>0</v>
      </c>
      <c r="S410" s="607"/>
      <c r="T410" s="1012"/>
    </row>
    <row r="411" spans="1:20" ht="21" customHeight="1">
      <c r="A411" s="44"/>
      <c r="B411" s="47"/>
      <c r="C411" s="47"/>
      <c r="D411" s="44"/>
      <c r="E411" s="44"/>
      <c r="F411" s="44"/>
      <c r="G411" s="47"/>
      <c r="H411" s="861"/>
      <c r="I411" s="50"/>
      <c r="J411" s="464"/>
      <c r="K411" s="849"/>
      <c r="L411" s="1010"/>
      <c r="M411" s="1013"/>
      <c r="N411" s="1017"/>
      <c r="O411" s="862"/>
      <c r="P411" s="862"/>
      <c r="Q411" s="862"/>
      <c r="R411" s="862"/>
      <c r="S411" s="607"/>
      <c r="T411" s="1012"/>
    </row>
    <row r="412" spans="1:20" ht="21" customHeight="1">
      <c r="A412" s="44"/>
      <c r="B412" s="47"/>
      <c r="C412" s="136" t="s">
        <v>1031</v>
      </c>
      <c r="D412" s="44"/>
      <c r="E412" s="44"/>
      <c r="F412" s="44"/>
      <c r="G412" s="47"/>
      <c r="H412" s="861"/>
      <c r="I412" s="50"/>
      <c r="J412" s="464"/>
      <c r="K412" s="849"/>
      <c r="L412" s="1010"/>
      <c r="M412" s="1013"/>
      <c r="N412" s="1012"/>
      <c r="O412" s="862"/>
      <c r="P412" s="862"/>
      <c r="Q412" s="862"/>
      <c r="R412" s="862"/>
      <c r="S412" s="607"/>
      <c r="T412" s="1012"/>
    </row>
    <row r="413" spans="1:20" ht="21" customHeight="1">
      <c r="A413" s="44">
        <v>398</v>
      </c>
      <c r="B413" s="47"/>
      <c r="C413" s="47" t="s">
        <v>1032</v>
      </c>
      <c r="D413" s="44" t="s">
        <v>43</v>
      </c>
      <c r="E413" s="44">
        <v>1</v>
      </c>
      <c r="F413" s="44" t="s">
        <v>199</v>
      </c>
      <c r="G413" s="47">
        <v>0</v>
      </c>
      <c r="H413" s="861">
        <v>50</v>
      </c>
      <c r="I413" s="50">
        <v>200</v>
      </c>
      <c r="J413" s="464">
        <v>1500</v>
      </c>
      <c r="K413" s="849">
        <v>0</v>
      </c>
      <c r="L413" s="1010">
        <v>1500</v>
      </c>
      <c r="M413" s="1013">
        <v>50</v>
      </c>
      <c r="N413" s="1012">
        <f t="shared" ref="N413:N460" si="26">M413*L413</f>
        <v>75000</v>
      </c>
      <c r="O413" s="862">
        <v>750</v>
      </c>
      <c r="P413" s="862">
        <v>0</v>
      </c>
      <c r="Q413" s="862">
        <v>750</v>
      </c>
      <c r="R413" s="862">
        <v>0</v>
      </c>
      <c r="S413" s="607"/>
      <c r="T413" s="1012"/>
    </row>
    <row r="414" spans="1:20" ht="21" customHeight="1">
      <c r="A414" s="44">
        <v>399</v>
      </c>
      <c r="B414" s="47"/>
      <c r="C414" s="47" t="s">
        <v>1033</v>
      </c>
      <c r="D414" s="44" t="s">
        <v>199</v>
      </c>
      <c r="E414" s="44">
        <v>2</v>
      </c>
      <c r="F414" s="44" t="s">
        <v>199</v>
      </c>
      <c r="G414" s="47">
        <v>0</v>
      </c>
      <c r="H414" s="861">
        <v>5</v>
      </c>
      <c r="I414" s="50">
        <v>5</v>
      </c>
      <c r="J414" s="464">
        <v>700</v>
      </c>
      <c r="K414" s="849">
        <v>0</v>
      </c>
      <c r="L414" s="1010">
        <v>10</v>
      </c>
      <c r="M414" s="1013">
        <v>700</v>
      </c>
      <c r="N414" s="1012">
        <f t="shared" si="26"/>
        <v>7000</v>
      </c>
      <c r="O414" s="862">
        <v>10</v>
      </c>
      <c r="P414" s="862">
        <v>0</v>
      </c>
      <c r="Q414" s="862">
        <v>0</v>
      </c>
      <c r="R414" s="862">
        <v>0</v>
      </c>
      <c r="S414" s="607"/>
      <c r="T414" s="1012"/>
    </row>
    <row r="415" spans="1:20" ht="21" customHeight="1">
      <c r="A415" s="44">
        <v>400</v>
      </c>
      <c r="B415" s="47"/>
      <c r="C415" s="47" t="s">
        <v>831</v>
      </c>
      <c r="D415" s="44" t="s">
        <v>34</v>
      </c>
      <c r="E415" s="44">
        <v>10</v>
      </c>
      <c r="F415" s="44" t="s">
        <v>199</v>
      </c>
      <c r="G415" s="47">
        <v>0</v>
      </c>
      <c r="H415" s="861">
        <v>140</v>
      </c>
      <c r="I415" s="50">
        <v>180</v>
      </c>
      <c r="J415" s="464">
        <v>300</v>
      </c>
      <c r="K415" s="849">
        <v>0</v>
      </c>
      <c r="L415" s="1010">
        <v>300</v>
      </c>
      <c r="M415" s="1013">
        <v>35</v>
      </c>
      <c r="N415" s="1012">
        <f t="shared" si="26"/>
        <v>10500</v>
      </c>
      <c r="O415" s="862">
        <v>200</v>
      </c>
      <c r="P415" s="862">
        <v>0</v>
      </c>
      <c r="Q415" s="862">
        <v>100</v>
      </c>
      <c r="R415" s="862">
        <v>0</v>
      </c>
      <c r="S415" s="607"/>
      <c r="T415" s="1012"/>
    </row>
    <row r="416" spans="1:20" ht="21" customHeight="1">
      <c r="A416" s="44">
        <v>401</v>
      </c>
      <c r="B416" s="47"/>
      <c r="C416" s="47" t="s">
        <v>832</v>
      </c>
      <c r="D416" s="44" t="s">
        <v>34</v>
      </c>
      <c r="E416" s="44">
        <v>10</v>
      </c>
      <c r="F416" s="44" t="s">
        <v>199</v>
      </c>
      <c r="G416" s="47">
        <v>0</v>
      </c>
      <c r="H416" s="861">
        <v>120</v>
      </c>
      <c r="I416" s="50">
        <v>100</v>
      </c>
      <c r="J416" s="464">
        <v>200</v>
      </c>
      <c r="K416" s="849">
        <v>0</v>
      </c>
      <c r="L416" s="1010">
        <v>300</v>
      </c>
      <c r="M416" s="1013">
        <v>35</v>
      </c>
      <c r="N416" s="1012">
        <f t="shared" si="26"/>
        <v>10500</v>
      </c>
      <c r="O416" s="862">
        <v>200</v>
      </c>
      <c r="P416" s="862">
        <v>0</v>
      </c>
      <c r="Q416" s="862">
        <v>100</v>
      </c>
      <c r="R416" s="862">
        <v>0</v>
      </c>
      <c r="S416" s="607"/>
      <c r="T416" s="1012"/>
    </row>
    <row r="417" spans="1:20" ht="21" customHeight="1">
      <c r="A417" s="44">
        <v>402</v>
      </c>
      <c r="B417" s="47"/>
      <c r="C417" s="47" t="s">
        <v>833</v>
      </c>
      <c r="D417" s="44" t="s">
        <v>34</v>
      </c>
      <c r="E417" s="44">
        <v>10</v>
      </c>
      <c r="F417" s="44" t="s">
        <v>199</v>
      </c>
      <c r="G417" s="47">
        <v>0</v>
      </c>
      <c r="H417" s="861">
        <v>40</v>
      </c>
      <c r="I417" s="50">
        <v>40</v>
      </c>
      <c r="J417" s="464">
        <v>100</v>
      </c>
      <c r="K417" s="849">
        <v>0</v>
      </c>
      <c r="L417" s="1010">
        <v>100</v>
      </c>
      <c r="M417" s="1013">
        <v>85</v>
      </c>
      <c r="N417" s="1012">
        <f t="shared" si="26"/>
        <v>8500</v>
      </c>
      <c r="O417" s="1018">
        <v>100</v>
      </c>
      <c r="P417" s="1018">
        <v>0</v>
      </c>
      <c r="Q417" s="1018">
        <v>0</v>
      </c>
      <c r="R417" s="1018">
        <v>0</v>
      </c>
      <c r="S417" s="607"/>
      <c r="T417" s="1012"/>
    </row>
    <row r="418" spans="1:20" ht="21" customHeight="1">
      <c r="A418" s="44">
        <v>403</v>
      </c>
      <c r="B418" s="47"/>
      <c r="C418" s="47" t="s">
        <v>840</v>
      </c>
      <c r="D418" s="44" t="s">
        <v>227</v>
      </c>
      <c r="E418" s="44">
        <v>1</v>
      </c>
      <c r="F418" s="44" t="s">
        <v>43</v>
      </c>
      <c r="G418" s="47">
        <v>3</v>
      </c>
      <c r="H418" s="861">
        <v>8</v>
      </c>
      <c r="I418" s="50">
        <v>22</v>
      </c>
      <c r="J418" s="464">
        <v>30</v>
      </c>
      <c r="K418" s="849">
        <v>0</v>
      </c>
      <c r="L418" s="1010">
        <v>30</v>
      </c>
      <c r="M418" s="1013">
        <v>1600</v>
      </c>
      <c r="N418" s="1012">
        <f t="shared" si="26"/>
        <v>48000</v>
      </c>
      <c r="O418" s="862">
        <v>0</v>
      </c>
      <c r="P418" s="862">
        <v>30</v>
      </c>
      <c r="Q418" s="862">
        <v>0</v>
      </c>
      <c r="R418" s="862">
        <v>0</v>
      </c>
      <c r="S418" s="607"/>
      <c r="T418" s="1012"/>
    </row>
    <row r="419" spans="1:20" ht="21" customHeight="1">
      <c r="A419" s="44">
        <v>404</v>
      </c>
      <c r="B419" s="47"/>
      <c r="C419" s="47" t="s">
        <v>874</v>
      </c>
      <c r="D419" s="44" t="s">
        <v>34</v>
      </c>
      <c r="E419" s="44">
        <v>50</v>
      </c>
      <c r="F419" s="44" t="s">
        <v>100</v>
      </c>
      <c r="G419" s="47">
        <v>0</v>
      </c>
      <c r="H419" s="861">
        <v>0</v>
      </c>
      <c r="I419" s="50">
        <v>0</v>
      </c>
      <c r="J419" s="464">
        <v>750</v>
      </c>
      <c r="K419" s="849">
        <v>0</v>
      </c>
      <c r="L419" s="1010">
        <v>750</v>
      </c>
      <c r="M419" s="1013">
        <v>40</v>
      </c>
      <c r="N419" s="1012">
        <f t="shared" si="26"/>
        <v>30000</v>
      </c>
      <c r="O419" s="862">
        <v>0</v>
      </c>
      <c r="P419" s="862">
        <v>350</v>
      </c>
      <c r="Q419" s="862">
        <v>0</v>
      </c>
      <c r="R419" s="862">
        <v>400</v>
      </c>
      <c r="S419" s="607"/>
      <c r="T419" s="1012"/>
    </row>
    <row r="420" spans="1:20" ht="21" customHeight="1">
      <c r="A420" s="44">
        <v>405</v>
      </c>
      <c r="B420" s="47"/>
      <c r="C420" s="47" t="s">
        <v>875</v>
      </c>
      <c r="D420" s="44" t="s">
        <v>34</v>
      </c>
      <c r="E420" s="44">
        <v>50</v>
      </c>
      <c r="F420" s="44" t="s">
        <v>100</v>
      </c>
      <c r="G420" s="47">
        <v>0</v>
      </c>
      <c r="H420" s="861">
        <v>0</v>
      </c>
      <c r="I420" s="50">
        <v>0</v>
      </c>
      <c r="J420" s="464">
        <v>750</v>
      </c>
      <c r="K420" s="849">
        <v>0</v>
      </c>
      <c r="L420" s="1010">
        <v>750</v>
      </c>
      <c r="M420" s="1013">
        <v>40</v>
      </c>
      <c r="N420" s="1012">
        <f t="shared" si="26"/>
        <v>30000</v>
      </c>
      <c r="O420" s="862">
        <v>0</v>
      </c>
      <c r="P420" s="862">
        <v>400</v>
      </c>
      <c r="Q420" s="862">
        <v>0</v>
      </c>
      <c r="R420" s="862">
        <v>350</v>
      </c>
      <c r="S420" s="607"/>
      <c r="T420" s="1012"/>
    </row>
    <row r="421" spans="1:20" ht="21" customHeight="1">
      <c r="A421" s="44">
        <v>406</v>
      </c>
      <c r="B421" s="47"/>
      <c r="C421" s="47" t="s">
        <v>1034</v>
      </c>
      <c r="D421" s="44" t="s">
        <v>199</v>
      </c>
      <c r="E421" s="44">
        <v>1</v>
      </c>
      <c r="F421" s="44" t="s">
        <v>199</v>
      </c>
      <c r="G421" s="47">
        <v>0</v>
      </c>
      <c r="H421" s="861">
        <v>20</v>
      </c>
      <c r="I421" s="50">
        <v>40</v>
      </c>
      <c r="J421" s="464">
        <v>50</v>
      </c>
      <c r="K421" s="849">
        <v>4</v>
      </c>
      <c r="L421" s="1010">
        <v>50</v>
      </c>
      <c r="M421" s="1013">
        <v>250</v>
      </c>
      <c r="N421" s="1012">
        <f t="shared" si="26"/>
        <v>12500</v>
      </c>
      <c r="O421" s="862">
        <v>0</v>
      </c>
      <c r="P421" s="862">
        <v>50</v>
      </c>
      <c r="Q421" s="862">
        <v>0</v>
      </c>
      <c r="R421" s="862">
        <v>0</v>
      </c>
      <c r="S421" s="607"/>
      <c r="T421" s="1012"/>
    </row>
    <row r="422" spans="1:20" ht="21" customHeight="1">
      <c r="A422" s="44">
        <v>407</v>
      </c>
      <c r="B422" s="47"/>
      <c r="C422" s="47" t="s">
        <v>1035</v>
      </c>
      <c r="D422" s="44" t="s">
        <v>34</v>
      </c>
      <c r="E422" s="44">
        <v>50</v>
      </c>
      <c r="F422" s="44" t="s">
        <v>34</v>
      </c>
      <c r="G422" s="47">
        <v>0</v>
      </c>
      <c r="H422" s="861">
        <v>40</v>
      </c>
      <c r="I422" s="50">
        <v>30</v>
      </c>
      <c r="J422" s="464">
        <v>50</v>
      </c>
      <c r="K422" s="849">
        <v>0</v>
      </c>
      <c r="L422" s="1010">
        <v>1</v>
      </c>
      <c r="M422" s="1013">
        <v>1200</v>
      </c>
      <c r="N422" s="1012">
        <f t="shared" si="26"/>
        <v>1200</v>
      </c>
      <c r="O422" s="862">
        <v>0</v>
      </c>
      <c r="P422" s="862">
        <v>0</v>
      </c>
      <c r="Q422" s="862">
        <v>1</v>
      </c>
      <c r="R422" s="862">
        <v>0</v>
      </c>
      <c r="S422" s="607"/>
      <c r="T422" s="1012"/>
    </row>
    <row r="423" spans="1:20" ht="21" customHeight="1">
      <c r="A423" s="44">
        <v>408</v>
      </c>
      <c r="B423" s="47"/>
      <c r="C423" s="47" t="s">
        <v>835</v>
      </c>
      <c r="D423" s="44" t="s">
        <v>43</v>
      </c>
      <c r="E423" s="44">
        <v>1</v>
      </c>
      <c r="F423" s="44" t="s">
        <v>43</v>
      </c>
      <c r="G423" s="47">
        <v>0</v>
      </c>
      <c r="H423" s="861">
        <v>0</v>
      </c>
      <c r="I423" s="50">
        <v>10</v>
      </c>
      <c r="J423" s="464">
        <v>20</v>
      </c>
      <c r="K423" s="849">
        <v>10</v>
      </c>
      <c r="L423" s="1010">
        <v>10</v>
      </c>
      <c r="M423" s="1013">
        <v>4500</v>
      </c>
      <c r="N423" s="1012">
        <f t="shared" si="26"/>
        <v>45000</v>
      </c>
      <c r="O423" s="862">
        <v>0</v>
      </c>
      <c r="P423" s="862">
        <v>0</v>
      </c>
      <c r="Q423" s="862">
        <v>10</v>
      </c>
      <c r="R423" s="862">
        <v>0</v>
      </c>
      <c r="S423" s="607"/>
      <c r="T423" s="1012"/>
    </row>
    <row r="424" spans="1:20" ht="21" customHeight="1">
      <c r="A424" s="44">
        <v>409</v>
      </c>
      <c r="B424" s="47"/>
      <c r="C424" s="47" t="s">
        <v>1036</v>
      </c>
      <c r="D424" s="44" t="s">
        <v>34</v>
      </c>
      <c r="E424" s="44">
        <v>5</v>
      </c>
      <c r="F424" s="44" t="s">
        <v>199</v>
      </c>
      <c r="G424" s="47">
        <v>10</v>
      </c>
      <c r="H424" s="861">
        <v>10</v>
      </c>
      <c r="I424" s="50">
        <v>15</v>
      </c>
      <c r="J424" s="464">
        <v>20</v>
      </c>
      <c r="K424" s="849">
        <v>0</v>
      </c>
      <c r="L424" s="1010">
        <v>20</v>
      </c>
      <c r="M424" s="1013">
        <v>300</v>
      </c>
      <c r="N424" s="1012">
        <f t="shared" si="26"/>
        <v>6000</v>
      </c>
      <c r="O424" s="862">
        <v>0</v>
      </c>
      <c r="P424" s="862">
        <v>0</v>
      </c>
      <c r="Q424" s="862">
        <v>20</v>
      </c>
      <c r="R424" s="862">
        <v>0</v>
      </c>
      <c r="S424" s="607"/>
      <c r="T424" s="1012"/>
    </row>
    <row r="425" spans="1:20" ht="21" customHeight="1">
      <c r="A425" s="44">
        <v>410</v>
      </c>
      <c r="B425" s="47"/>
      <c r="C425" s="47" t="s">
        <v>1037</v>
      </c>
      <c r="D425" s="44" t="s">
        <v>199</v>
      </c>
      <c r="E425" s="44">
        <v>1</v>
      </c>
      <c r="F425" s="44" t="s">
        <v>199</v>
      </c>
      <c r="G425" s="47">
        <v>6</v>
      </c>
      <c r="H425" s="861">
        <v>6</v>
      </c>
      <c r="I425" s="50">
        <v>6</v>
      </c>
      <c r="J425" s="464">
        <v>10</v>
      </c>
      <c r="K425" s="849">
        <v>0</v>
      </c>
      <c r="L425" s="1010">
        <v>10</v>
      </c>
      <c r="M425" s="1013">
        <v>12000</v>
      </c>
      <c r="N425" s="1012">
        <f t="shared" si="26"/>
        <v>120000</v>
      </c>
      <c r="O425" s="862">
        <v>0</v>
      </c>
      <c r="P425" s="862">
        <v>0</v>
      </c>
      <c r="Q425" s="862">
        <v>10</v>
      </c>
      <c r="R425" s="862">
        <v>0</v>
      </c>
      <c r="S425" s="607"/>
      <c r="T425" s="1012"/>
    </row>
    <row r="426" spans="1:20" ht="21" customHeight="1">
      <c r="A426" s="44">
        <v>411</v>
      </c>
      <c r="B426" s="47"/>
      <c r="C426" s="47" t="s">
        <v>1038</v>
      </c>
      <c r="D426" s="44" t="s">
        <v>199</v>
      </c>
      <c r="E426" s="44">
        <v>1</v>
      </c>
      <c r="F426" s="44" t="s">
        <v>199</v>
      </c>
      <c r="G426" s="47">
        <v>4</v>
      </c>
      <c r="H426" s="861">
        <v>4</v>
      </c>
      <c r="I426" s="50">
        <v>4</v>
      </c>
      <c r="J426" s="464">
        <v>5</v>
      </c>
      <c r="K426" s="849">
        <v>0</v>
      </c>
      <c r="L426" s="1010">
        <v>5</v>
      </c>
      <c r="M426" s="1013">
        <v>600</v>
      </c>
      <c r="N426" s="1012">
        <f t="shared" si="26"/>
        <v>3000</v>
      </c>
      <c r="O426" s="862">
        <v>0</v>
      </c>
      <c r="P426" s="862">
        <v>0</v>
      </c>
      <c r="Q426" s="862">
        <v>5</v>
      </c>
      <c r="R426" s="862">
        <v>0</v>
      </c>
      <c r="S426" s="607"/>
      <c r="T426" s="1012"/>
    </row>
    <row r="427" spans="1:20" ht="21" customHeight="1">
      <c r="A427" s="44">
        <v>412</v>
      </c>
      <c r="B427" s="47"/>
      <c r="C427" s="47" t="s">
        <v>792</v>
      </c>
      <c r="D427" s="44" t="s">
        <v>34</v>
      </c>
      <c r="E427" s="44">
        <v>10</v>
      </c>
      <c r="F427" s="44" t="s">
        <v>199</v>
      </c>
      <c r="G427" s="47">
        <v>1</v>
      </c>
      <c r="H427" s="861">
        <v>1</v>
      </c>
      <c r="I427" s="50">
        <v>1</v>
      </c>
      <c r="J427" s="464">
        <v>1</v>
      </c>
      <c r="K427" s="849">
        <v>0</v>
      </c>
      <c r="L427" s="1010">
        <v>1</v>
      </c>
      <c r="M427" s="1013">
        <v>1500</v>
      </c>
      <c r="N427" s="1012">
        <f t="shared" si="26"/>
        <v>1500</v>
      </c>
      <c r="O427" s="862">
        <v>0</v>
      </c>
      <c r="P427" s="862">
        <v>0</v>
      </c>
      <c r="Q427" s="862">
        <v>1</v>
      </c>
      <c r="R427" s="862">
        <v>0</v>
      </c>
      <c r="S427" s="607"/>
      <c r="T427" s="1012"/>
    </row>
    <row r="428" spans="1:20" ht="21" customHeight="1">
      <c r="A428" s="44">
        <v>413</v>
      </c>
      <c r="B428" s="47"/>
      <c r="C428" s="47" t="s">
        <v>800</v>
      </c>
      <c r="D428" s="44" t="s">
        <v>199</v>
      </c>
      <c r="E428" s="44">
        <v>1</v>
      </c>
      <c r="F428" s="44" t="s">
        <v>43</v>
      </c>
      <c r="G428" s="47">
        <v>3</v>
      </c>
      <c r="H428" s="861">
        <v>3</v>
      </c>
      <c r="I428" s="50">
        <v>4</v>
      </c>
      <c r="J428" s="464">
        <v>4</v>
      </c>
      <c r="K428" s="849">
        <v>0</v>
      </c>
      <c r="L428" s="1010">
        <v>4</v>
      </c>
      <c r="M428" s="1013">
        <v>4800</v>
      </c>
      <c r="N428" s="1012">
        <f t="shared" si="26"/>
        <v>19200</v>
      </c>
      <c r="O428" s="862">
        <v>0</v>
      </c>
      <c r="P428" s="1018">
        <v>0</v>
      </c>
      <c r="Q428" s="1018">
        <v>4</v>
      </c>
      <c r="R428" s="1018">
        <v>0</v>
      </c>
      <c r="S428" s="607"/>
      <c r="T428" s="1012"/>
    </row>
    <row r="429" spans="1:20" ht="21" customHeight="1">
      <c r="A429" s="44">
        <v>414</v>
      </c>
      <c r="B429" s="47"/>
      <c r="C429" s="47" t="s">
        <v>1039</v>
      </c>
      <c r="D429" s="44" t="s">
        <v>43</v>
      </c>
      <c r="E429" s="44">
        <v>1</v>
      </c>
      <c r="F429" s="44" t="s">
        <v>43</v>
      </c>
      <c r="G429" s="47">
        <v>0</v>
      </c>
      <c r="H429" s="861">
        <v>5</v>
      </c>
      <c r="I429" s="50">
        <v>5</v>
      </c>
      <c r="J429" s="464">
        <v>10</v>
      </c>
      <c r="K429" s="849">
        <v>1</v>
      </c>
      <c r="L429" s="1010">
        <v>9</v>
      </c>
      <c r="M429" s="1013">
        <v>1000</v>
      </c>
      <c r="N429" s="1012">
        <f t="shared" si="26"/>
        <v>9000</v>
      </c>
      <c r="O429" s="862">
        <v>0</v>
      </c>
      <c r="P429" s="862">
        <v>0</v>
      </c>
      <c r="Q429" s="862">
        <v>9</v>
      </c>
      <c r="R429" s="862">
        <v>0</v>
      </c>
      <c r="S429" s="607"/>
      <c r="T429" s="1012"/>
    </row>
    <row r="430" spans="1:20" ht="21" customHeight="1">
      <c r="A430" s="44">
        <v>415</v>
      </c>
      <c r="B430" s="47"/>
      <c r="C430" s="47" t="s">
        <v>844</v>
      </c>
      <c r="D430" s="44" t="s">
        <v>43</v>
      </c>
      <c r="E430" s="44">
        <v>1</v>
      </c>
      <c r="F430" s="44" t="s">
        <v>43</v>
      </c>
      <c r="G430" s="47">
        <v>0</v>
      </c>
      <c r="H430" s="861">
        <v>5</v>
      </c>
      <c r="I430" s="50">
        <v>10</v>
      </c>
      <c r="J430" s="464">
        <v>10</v>
      </c>
      <c r="K430" s="849">
        <v>2</v>
      </c>
      <c r="L430" s="1010">
        <v>8</v>
      </c>
      <c r="M430" s="1013">
        <v>1000</v>
      </c>
      <c r="N430" s="1012">
        <f t="shared" si="26"/>
        <v>8000</v>
      </c>
      <c r="O430" s="862">
        <v>0</v>
      </c>
      <c r="P430" s="862">
        <v>0</v>
      </c>
      <c r="Q430" s="862">
        <v>0</v>
      </c>
      <c r="R430" s="862">
        <v>8</v>
      </c>
      <c r="S430" s="607"/>
      <c r="T430" s="1012"/>
    </row>
    <row r="431" spans="1:20" ht="21" customHeight="1">
      <c r="A431" s="44">
        <v>416</v>
      </c>
      <c r="B431" s="47"/>
      <c r="C431" s="47" t="s">
        <v>816</v>
      </c>
      <c r="D431" s="44" t="s">
        <v>199</v>
      </c>
      <c r="E431" s="44">
        <v>1</v>
      </c>
      <c r="F431" s="44" t="s">
        <v>43</v>
      </c>
      <c r="G431" s="47">
        <v>4</v>
      </c>
      <c r="H431" s="861">
        <v>4</v>
      </c>
      <c r="I431" s="50">
        <v>4</v>
      </c>
      <c r="J431" s="464">
        <v>4</v>
      </c>
      <c r="K431" s="849">
        <v>0</v>
      </c>
      <c r="L431" s="1010">
        <v>4</v>
      </c>
      <c r="M431" s="1013">
        <v>9500</v>
      </c>
      <c r="N431" s="1012">
        <f t="shared" si="26"/>
        <v>38000</v>
      </c>
      <c r="O431" s="1018">
        <v>0</v>
      </c>
      <c r="P431" s="1018">
        <v>0</v>
      </c>
      <c r="Q431" s="1018">
        <v>0</v>
      </c>
      <c r="R431" s="1018">
        <v>4</v>
      </c>
      <c r="S431" s="607"/>
      <c r="T431" s="1012"/>
    </row>
    <row r="432" spans="1:20" ht="21" customHeight="1">
      <c r="A432" s="44">
        <v>417</v>
      </c>
      <c r="B432" s="47"/>
      <c r="C432" s="47" t="s">
        <v>1040</v>
      </c>
      <c r="D432" s="44" t="s">
        <v>43</v>
      </c>
      <c r="E432" s="44">
        <v>1</v>
      </c>
      <c r="F432" s="44" t="s">
        <v>43</v>
      </c>
      <c r="G432" s="47">
        <v>10</v>
      </c>
      <c r="H432" s="861">
        <v>10</v>
      </c>
      <c r="I432" s="50">
        <v>10</v>
      </c>
      <c r="J432" s="464">
        <v>10</v>
      </c>
      <c r="K432" s="849">
        <v>0</v>
      </c>
      <c r="L432" s="1010">
        <v>10</v>
      </c>
      <c r="M432" s="1013">
        <v>160</v>
      </c>
      <c r="N432" s="1012">
        <f t="shared" si="26"/>
        <v>1600</v>
      </c>
      <c r="O432" s="862">
        <v>0</v>
      </c>
      <c r="P432" s="862">
        <v>0</v>
      </c>
      <c r="Q432" s="862">
        <v>0</v>
      </c>
      <c r="R432" s="862">
        <v>10</v>
      </c>
      <c r="S432" s="607"/>
      <c r="T432" s="1012"/>
    </row>
    <row r="433" spans="1:20" ht="21" customHeight="1">
      <c r="A433" s="44">
        <v>418</v>
      </c>
      <c r="B433" s="47"/>
      <c r="C433" s="47" t="s">
        <v>1041</v>
      </c>
      <c r="D433" s="44" t="s">
        <v>34</v>
      </c>
      <c r="E433" s="44">
        <v>1</v>
      </c>
      <c r="F433" s="44" t="s">
        <v>46</v>
      </c>
      <c r="G433" s="47">
        <v>0</v>
      </c>
      <c r="H433" s="861">
        <v>0</v>
      </c>
      <c r="I433" s="50">
        <v>35</v>
      </c>
      <c r="J433" s="464">
        <v>50</v>
      </c>
      <c r="K433" s="849">
        <v>0</v>
      </c>
      <c r="L433" s="1010">
        <v>50</v>
      </c>
      <c r="M433" s="1013">
        <v>3000</v>
      </c>
      <c r="N433" s="1012">
        <f t="shared" si="26"/>
        <v>150000</v>
      </c>
      <c r="O433" s="862">
        <v>25</v>
      </c>
      <c r="P433" s="862">
        <v>0</v>
      </c>
      <c r="Q433" s="862">
        <v>0</v>
      </c>
      <c r="R433" s="862">
        <v>25</v>
      </c>
      <c r="S433" s="607"/>
      <c r="T433" s="1012"/>
    </row>
    <row r="434" spans="1:20" ht="21" customHeight="1">
      <c r="A434" s="44">
        <v>419</v>
      </c>
      <c r="B434" s="47"/>
      <c r="C434" s="47" t="s">
        <v>849</v>
      </c>
      <c r="D434" s="44" t="s">
        <v>100</v>
      </c>
      <c r="E434" s="44">
        <v>1</v>
      </c>
      <c r="F434" s="44" t="s">
        <v>100</v>
      </c>
      <c r="G434" s="47">
        <v>15</v>
      </c>
      <c r="H434" s="861">
        <v>15</v>
      </c>
      <c r="I434" s="50">
        <v>20</v>
      </c>
      <c r="J434" s="464">
        <v>30</v>
      </c>
      <c r="K434" s="849">
        <v>0</v>
      </c>
      <c r="L434" s="1010">
        <v>30</v>
      </c>
      <c r="M434" s="1013">
        <v>600</v>
      </c>
      <c r="N434" s="1012">
        <f t="shared" si="26"/>
        <v>18000</v>
      </c>
      <c r="O434" s="862">
        <v>30</v>
      </c>
      <c r="P434" s="862">
        <v>0</v>
      </c>
      <c r="Q434" s="862">
        <v>0</v>
      </c>
      <c r="R434" s="862">
        <v>0</v>
      </c>
      <c r="S434" s="607"/>
      <c r="T434" s="1012"/>
    </row>
    <row r="435" spans="1:20" ht="21" customHeight="1">
      <c r="A435" s="44">
        <v>420</v>
      </c>
      <c r="B435" s="47"/>
      <c r="C435" s="47" t="s">
        <v>850</v>
      </c>
      <c r="D435" s="44" t="s">
        <v>100</v>
      </c>
      <c r="E435" s="44">
        <v>1</v>
      </c>
      <c r="F435" s="44" t="s">
        <v>100</v>
      </c>
      <c r="G435" s="47">
        <v>50</v>
      </c>
      <c r="H435" s="861">
        <v>50</v>
      </c>
      <c r="I435" s="50">
        <v>60</v>
      </c>
      <c r="J435" s="464">
        <v>80</v>
      </c>
      <c r="K435" s="849">
        <v>0</v>
      </c>
      <c r="L435" s="1010">
        <v>80</v>
      </c>
      <c r="M435" s="1013">
        <v>600</v>
      </c>
      <c r="N435" s="1012">
        <f t="shared" si="26"/>
        <v>48000</v>
      </c>
      <c r="O435" s="862">
        <v>80</v>
      </c>
      <c r="P435" s="862">
        <v>0</v>
      </c>
      <c r="Q435" s="862">
        <v>0</v>
      </c>
      <c r="R435" s="862">
        <v>0</v>
      </c>
      <c r="S435" s="607"/>
      <c r="T435" s="1012"/>
    </row>
    <row r="436" spans="1:20" ht="21" customHeight="1">
      <c r="A436" s="44">
        <v>421</v>
      </c>
      <c r="B436" s="47"/>
      <c r="C436" s="47" t="s">
        <v>851</v>
      </c>
      <c r="D436" s="44" t="s">
        <v>100</v>
      </c>
      <c r="E436" s="44">
        <v>1</v>
      </c>
      <c r="F436" s="44" t="s">
        <v>100</v>
      </c>
      <c r="G436" s="47">
        <v>15</v>
      </c>
      <c r="H436" s="861">
        <v>20</v>
      </c>
      <c r="I436" s="50">
        <v>20</v>
      </c>
      <c r="J436" s="464">
        <v>30</v>
      </c>
      <c r="K436" s="849">
        <v>0</v>
      </c>
      <c r="L436" s="1010">
        <v>30</v>
      </c>
      <c r="M436" s="1013">
        <v>650</v>
      </c>
      <c r="N436" s="1012">
        <f t="shared" si="26"/>
        <v>19500</v>
      </c>
      <c r="O436" s="862">
        <v>30</v>
      </c>
      <c r="P436" s="862">
        <v>0</v>
      </c>
      <c r="Q436" s="862">
        <v>0</v>
      </c>
      <c r="R436" s="862">
        <v>0</v>
      </c>
      <c r="S436" s="607"/>
      <c r="T436" s="1012"/>
    </row>
    <row r="437" spans="1:20" ht="21" customHeight="1">
      <c r="A437" s="44">
        <v>422</v>
      </c>
      <c r="B437" s="47"/>
      <c r="C437" s="47" t="s">
        <v>852</v>
      </c>
      <c r="D437" s="44" t="s">
        <v>100</v>
      </c>
      <c r="E437" s="44">
        <v>1</v>
      </c>
      <c r="F437" s="44" t="s">
        <v>100</v>
      </c>
      <c r="G437" s="47">
        <v>25</v>
      </c>
      <c r="H437" s="861">
        <v>25</v>
      </c>
      <c r="I437" s="50">
        <v>30</v>
      </c>
      <c r="J437" s="464">
        <v>40</v>
      </c>
      <c r="K437" s="849">
        <v>0</v>
      </c>
      <c r="L437" s="1010">
        <v>40</v>
      </c>
      <c r="M437" s="1013">
        <v>650</v>
      </c>
      <c r="N437" s="1012">
        <f t="shared" si="26"/>
        <v>26000</v>
      </c>
      <c r="O437" s="862">
        <v>40</v>
      </c>
      <c r="P437" s="862">
        <v>0</v>
      </c>
      <c r="Q437" s="862">
        <v>0</v>
      </c>
      <c r="R437" s="862">
        <v>0</v>
      </c>
      <c r="S437" s="607"/>
      <c r="T437" s="1012"/>
    </row>
    <row r="438" spans="1:20" ht="21" customHeight="1">
      <c r="A438" s="44">
        <v>423</v>
      </c>
      <c r="B438" s="47"/>
      <c r="C438" s="47" t="s">
        <v>854</v>
      </c>
      <c r="D438" s="44" t="s">
        <v>199</v>
      </c>
      <c r="E438" s="44">
        <v>1</v>
      </c>
      <c r="F438" s="44" t="s">
        <v>199</v>
      </c>
      <c r="G438" s="47">
        <v>200</v>
      </c>
      <c r="H438" s="861">
        <v>200</v>
      </c>
      <c r="I438" s="50">
        <v>360</v>
      </c>
      <c r="J438" s="464">
        <v>350</v>
      </c>
      <c r="K438" s="849">
        <v>10</v>
      </c>
      <c r="L438" s="1010">
        <v>350</v>
      </c>
      <c r="M438" s="1013">
        <v>30</v>
      </c>
      <c r="N438" s="1012">
        <f t="shared" si="26"/>
        <v>10500</v>
      </c>
      <c r="O438" s="862">
        <v>350</v>
      </c>
      <c r="P438" s="862">
        <v>0</v>
      </c>
      <c r="Q438" s="862">
        <v>0</v>
      </c>
      <c r="R438" s="862">
        <v>0</v>
      </c>
      <c r="S438" s="607"/>
      <c r="T438" s="1012"/>
    </row>
    <row r="439" spans="1:20" ht="21" customHeight="1">
      <c r="A439" s="44">
        <v>424</v>
      </c>
      <c r="B439" s="47"/>
      <c r="C439" s="47" t="s">
        <v>1042</v>
      </c>
      <c r="D439" s="44" t="s">
        <v>34</v>
      </c>
      <c r="E439" s="44">
        <v>50</v>
      </c>
      <c r="F439" s="44" t="s">
        <v>199</v>
      </c>
      <c r="G439" s="47">
        <v>0</v>
      </c>
      <c r="H439" s="861">
        <v>0</v>
      </c>
      <c r="I439" s="50">
        <v>1000</v>
      </c>
      <c r="J439" s="464">
        <v>1000</v>
      </c>
      <c r="K439" s="849">
        <v>0</v>
      </c>
      <c r="L439" s="1010">
        <v>20</v>
      </c>
      <c r="M439" s="1013">
        <v>850</v>
      </c>
      <c r="N439" s="1012">
        <f t="shared" si="26"/>
        <v>17000</v>
      </c>
      <c r="O439" s="862">
        <v>20</v>
      </c>
      <c r="P439" s="862">
        <v>0</v>
      </c>
      <c r="Q439" s="862">
        <v>0</v>
      </c>
      <c r="R439" s="862">
        <v>0</v>
      </c>
      <c r="S439" s="607"/>
      <c r="T439" s="1012"/>
    </row>
    <row r="440" spans="1:20" ht="21" customHeight="1">
      <c r="A440" s="44">
        <v>425</v>
      </c>
      <c r="B440" s="47"/>
      <c r="C440" s="47" t="s">
        <v>1043</v>
      </c>
      <c r="D440" s="44" t="s">
        <v>34</v>
      </c>
      <c r="E440" s="44">
        <v>50</v>
      </c>
      <c r="F440" s="44" t="s">
        <v>199</v>
      </c>
      <c r="G440" s="47">
        <v>0</v>
      </c>
      <c r="H440" s="861">
        <v>0</v>
      </c>
      <c r="I440" s="50">
        <v>1000</v>
      </c>
      <c r="J440" s="464">
        <v>1000</v>
      </c>
      <c r="K440" s="849">
        <v>0</v>
      </c>
      <c r="L440" s="1010">
        <v>20</v>
      </c>
      <c r="M440" s="1013">
        <v>1800</v>
      </c>
      <c r="N440" s="1012">
        <f t="shared" si="26"/>
        <v>36000</v>
      </c>
      <c r="O440" s="862">
        <v>20</v>
      </c>
      <c r="P440" s="862">
        <v>0</v>
      </c>
      <c r="Q440" s="862">
        <v>0</v>
      </c>
      <c r="R440" s="862">
        <v>0</v>
      </c>
      <c r="S440" s="607"/>
      <c r="T440" s="1012"/>
    </row>
    <row r="441" spans="1:20" ht="21" customHeight="1">
      <c r="A441" s="44">
        <v>426</v>
      </c>
      <c r="B441" s="47"/>
      <c r="C441" s="47" t="s">
        <v>1044</v>
      </c>
      <c r="D441" s="44" t="s">
        <v>100</v>
      </c>
      <c r="E441" s="44">
        <v>1</v>
      </c>
      <c r="F441" s="44" t="s">
        <v>100</v>
      </c>
      <c r="G441" s="47">
        <v>50</v>
      </c>
      <c r="H441" s="861">
        <v>50</v>
      </c>
      <c r="I441" s="50">
        <v>70</v>
      </c>
      <c r="J441" s="464">
        <v>80</v>
      </c>
      <c r="K441" s="849">
        <v>0</v>
      </c>
      <c r="L441" s="1010">
        <v>80</v>
      </c>
      <c r="M441" s="1013">
        <v>400</v>
      </c>
      <c r="N441" s="1012">
        <f t="shared" si="26"/>
        <v>32000</v>
      </c>
      <c r="O441" s="862">
        <v>0</v>
      </c>
      <c r="P441" s="862">
        <v>80</v>
      </c>
      <c r="Q441" s="862">
        <v>0</v>
      </c>
      <c r="R441" s="862">
        <v>0</v>
      </c>
      <c r="S441" s="607"/>
      <c r="T441" s="1012"/>
    </row>
    <row r="442" spans="1:20" ht="21" customHeight="1">
      <c r="A442" s="44">
        <v>427</v>
      </c>
      <c r="B442" s="47"/>
      <c r="C442" s="47" t="s">
        <v>1045</v>
      </c>
      <c r="D442" s="44" t="s">
        <v>100</v>
      </c>
      <c r="E442" s="44">
        <v>1</v>
      </c>
      <c r="F442" s="44" t="s">
        <v>100</v>
      </c>
      <c r="G442" s="47">
        <v>30</v>
      </c>
      <c r="H442" s="861">
        <v>30</v>
      </c>
      <c r="I442" s="50">
        <v>30</v>
      </c>
      <c r="J442" s="464">
        <v>30</v>
      </c>
      <c r="K442" s="849">
        <v>0</v>
      </c>
      <c r="L442" s="1010">
        <v>30</v>
      </c>
      <c r="M442" s="1013">
        <v>400</v>
      </c>
      <c r="N442" s="1012">
        <f t="shared" si="26"/>
        <v>12000</v>
      </c>
      <c r="O442" s="862">
        <v>0</v>
      </c>
      <c r="P442" s="862">
        <v>30</v>
      </c>
      <c r="Q442" s="862">
        <v>0</v>
      </c>
      <c r="R442" s="862">
        <v>0</v>
      </c>
      <c r="S442" s="607"/>
      <c r="T442" s="1012"/>
    </row>
    <row r="443" spans="1:20" ht="21" customHeight="1">
      <c r="A443" s="44">
        <v>428</v>
      </c>
      <c r="B443" s="47"/>
      <c r="C443" s="47" t="s">
        <v>1025</v>
      </c>
      <c r="D443" s="44" t="s">
        <v>34</v>
      </c>
      <c r="E443" s="44">
        <v>10</v>
      </c>
      <c r="F443" s="44" t="s">
        <v>100</v>
      </c>
      <c r="G443" s="47">
        <v>0</v>
      </c>
      <c r="H443" s="861">
        <v>10</v>
      </c>
      <c r="I443" s="50">
        <v>10</v>
      </c>
      <c r="J443" s="464">
        <v>10</v>
      </c>
      <c r="K443" s="849">
        <v>0</v>
      </c>
      <c r="L443" s="1010">
        <v>10</v>
      </c>
      <c r="M443" s="1013">
        <v>1500</v>
      </c>
      <c r="N443" s="1012">
        <f t="shared" si="26"/>
        <v>15000</v>
      </c>
      <c r="O443" s="862">
        <v>0</v>
      </c>
      <c r="P443" s="862">
        <v>10</v>
      </c>
      <c r="Q443" s="862">
        <v>0</v>
      </c>
      <c r="R443" s="862">
        <v>0</v>
      </c>
      <c r="S443" s="607"/>
      <c r="T443" s="1012"/>
    </row>
    <row r="444" spans="1:20" ht="21" customHeight="1">
      <c r="A444" s="44">
        <v>429</v>
      </c>
      <c r="B444" s="47"/>
      <c r="C444" s="47" t="s">
        <v>1046</v>
      </c>
      <c r="D444" s="44" t="s">
        <v>100</v>
      </c>
      <c r="E444" s="44">
        <v>1</v>
      </c>
      <c r="F444" s="44" t="s">
        <v>100</v>
      </c>
      <c r="G444" s="47">
        <v>0</v>
      </c>
      <c r="H444" s="861">
        <v>0</v>
      </c>
      <c r="I444" s="50">
        <v>0</v>
      </c>
      <c r="J444" s="464">
        <v>10</v>
      </c>
      <c r="K444" s="849">
        <v>0</v>
      </c>
      <c r="L444" s="1010">
        <v>10</v>
      </c>
      <c r="M444" s="1013">
        <v>3500</v>
      </c>
      <c r="N444" s="1012">
        <f t="shared" si="26"/>
        <v>35000</v>
      </c>
      <c r="O444" s="862">
        <v>0</v>
      </c>
      <c r="P444" s="862">
        <v>10</v>
      </c>
      <c r="Q444" s="862">
        <v>0</v>
      </c>
      <c r="R444" s="862">
        <v>0</v>
      </c>
      <c r="S444" s="607"/>
      <c r="T444" s="1012"/>
    </row>
    <row r="445" spans="1:20" ht="21" customHeight="1">
      <c r="A445" s="44">
        <v>430</v>
      </c>
      <c r="B445" s="47"/>
      <c r="C445" s="47" t="s">
        <v>1047</v>
      </c>
      <c r="D445" s="44" t="s">
        <v>43</v>
      </c>
      <c r="E445" s="44">
        <v>1</v>
      </c>
      <c r="F445" s="44" t="s">
        <v>43</v>
      </c>
      <c r="G445" s="47">
        <v>0</v>
      </c>
      <c r="H445" s="861">
        <v>0</v>
      </c>
      <c r="I445" s="50">
        <v>0</v>
      </c>
      <c r="J445" s="464">
        <v>2</v>
      </c>
      <c r="K445" s="849">
        <v>0</v>
      </c>
      <c r="L445" s="1010">
        <v>2</v>
      </c>
      <c r="M445" s="1013">
        <v>29500</v>
      </c>
      <c r="N445" s="1012">
        <f t="shared" si="26"/>
        <v>59000</v>
      </c>
      <c r="O445" s="862">
        <v>0</v>
      </c>
      <c r="P445" s="862">
        <v>2</v>
      </c>
      <c r="Q445" s="862">
        <v>0</v>
      </c>
      <c r="R445" s="862">
        <v>0</v>
      </c>
      <c r="S445" s="607"/>
      <c r="T445" s="1012"/>
    </row>
    <row r="446" spans="1:20" ht="21" customHeight="1">
      <c r="A446" s="44">
        <v>431</v>
      </c>
      <c r="B446" s="47"/>
      <c r="C446" s="47" t="s">
        <v>1047</v>
      </c>
      <c r="D446" s="44" t="s">
        <v>43</v>
      </c>
      <c r="E446" s="44">
        <v>1</v>
      </c>
      <c r="F446" s="44" t="s">
        <v>43</v>
      </c>
      <c r="G446" s="47">
        <v>0</v>
      </c>
      <c r="H446" s="861">
        <v>0</v>
      </c>
      <c r="I446" s="50">
        <v>0</v>
      </c>
      <c r="J446" s="464">
        <v>2</v>
      </c>
      <c r="K446" s="849">
        <v>0</v>
      </c>
      <c r="L446" s="1010">
        <v>2</v>
      </c>
      <c r="M446" s="1013">
        <v>29500</v>
      </c>
      <c r="N446" s="1012">
        <f t="shared" si="26"/>
        <v>59000</v>
      </c>
      <c r="O446" s="862">
        <v>0</v>
      </c>
      <c r="P446" s="862">
        <v>2</v>
      </c>
      <c r="Q446" s="862">
        <v>0</v>
      </c>
      <c r="R446" s="862">
        <v>0</v>
      </c>
      <c r="S446" s="607"/>
      <c r="T446" s="1012"/>
    </row>
    <row r="447" spans="1:20" ht="21" customHeight="1">
      <c r="A447" s="44">
        <v>432</v>
      </c>
      <c r="B447" s="47"/>
      <c r="C447" s="47" t="s">
        <v>1048</v>
      </c>
      <c r="D447" s="44" t="s">
        <v>100</v>
      </c>
      <c r="E447" s="44">
        <v>1</v>
      </c>
      <c r="F447" s="44" t="s">
        <v>100</v>
      </c>
      <c r="G447" s="47">
        <v>0</v>
      </c>
      <c r="H447" s="861">
        <v>0</v>
      </c>
      <c r="I447" s="50">
        <v>0</v>
      </c>
      <c r="J447" s="464">
        <v>5</v>
      </c>
      <c r="K447" s="849">
        <v>0</v>
      </c>
      <c r="L447" s="1010">
        <v>5</v>
      </c>
      <c r="M447" s="1013">
        <v>5000</v>
      </c>
      <c r="N447" s="1012">
        <f t="shared" si="26"/>
        <v>25000</v>
      </c>
      <c r="O447" s="862">
        <v>0</v>
      </c>
      <c r="P447" s="862">
        <v>0</v>
      </c>
      <c r="Q447" s="862">
        <v>5</v>
      </c>
      <c r="R447" s="862">
        <v>0</v>
      </c>
      <c r="S447" s="607"/>
      <c r="T447" s="1012"/>
    </row>
    <row r="448" spans="1:20" ht="21" customHeight="1">
      <c r="A448" s="44">
        <v>433</v>
      </c>
      <c r="B448" s="47"/>
      <c r="C448" s="47" t="s">
        <v>874</v>
      </c>
      <c r="D448" s="44" t="s">
        <v>34</v>
      </c>
      <c r="E448" s="44">
        <v>50</v>
      </c>
      <c r="F448" s="44" t="s">
        <v>100</v>
      </c>
      <c r="G448" s="47">
        <v>0</v>
      </c>
      <c r="H448" s="861">
        <v>0</v>
      </c>
      <c r="I448" s="50">
        <v>400</v>
      </c>
      <c r="J448" s="464">
        <v>500</v>
      </c>
      <c r="K448" s="849">
        <v>0</v>
      </c>
      <c r="L448" s="1010">
        <v>500</v>
      </c>
      <c r="M448" s="1013">
        <v>40</v>
      </c>
      <c r="N448" s="1012">
        <f t="shared" si="26"/>
        <v>20000</v>
      </c>
      <c r="O448" s="862">
        <v>0</v>
      </c>
      <c r="P448" s="862">
        <v>0</v>
      </c>
      <c r="Q448" s="862">
        <v>500</v>
      </c>
      <c r="R448" s="862">
        <v>0</v>
      </c>
      <c r="S448" s="607"/>
      <c r="T448" s="1012"/>
    </row>
    <row r="449" spans="1:20" ht="21" customHeight="1">
      <c r="A449" s="44">
        <v>434</v>
      </c>
      <c r="B449" s="47"/>
      <c r="C449" s="47" t="s">
        <v>1049</v>
      </c>
      <c r="D449" s="44" t="s">
        <v>100</v>
      </c>
      <c r="E449" s="44">
        <v>1</v>
      </c>
      <c r="F449" s="44" t="s">
        <v>100</v>
      </c>
      <c r="G449" s="47">
        <v>2</v>
      </c>
      <c r="H449" s="861">
        <v>0</v>
      </c>
      <c r="I449" s="50"/>
      <c r="J449" s="464">
        <v>5</v>
      </c>
      <c r="K449" s="849">
        <v>0</v>
      </c>
      <c r="L449" s="1010">
        <v>5</v>
      </c>
      <c r="M449" s="1013">
        <v>2500</v>
      </c>
      <c r="N449" s="1012">
        <f t="shared" si="26"/>
        <v>12500</v>
      </c>
      <c r="O449" s="862">
        <v>0</v>
      </c>
      <c r="P449" s="862">
        <v>0</v>
      </c>
      <c r="Q449" s="862">
        <v>5</v>
      </c>
      <c r="R449" s="862">
        <v>0</v>
      </c>
      <c r="S449" s="607"/>
      <c r="T449" s="1012"/>
    </row>
    <row r="450" spans="1:20" ht="21" customHeight="1">
      <c r="A450" s="44">
        <v>435</v>
      </c>
      <c r="B450" s="47"/>
      <c r="C450" s="47" t="s">
        <v>1050</v>
      </c>
      <c r="D450" s="44" t="s">
        <v>100</v>
      </c>
      <c r="E450" s="44">
        <v>1</v>
      </c>
      <c r="F450" s="44" t="s">
        <v>100</v>
      </c>
      <c r="G450" s="47">
        <v>3</v>
      </c>
      <c r="H450" s="861">
        <v>0</v>
      </c>
      <c r="I450" s="50"/>
      <c r="J450" s="464">
        <v>5</v>
      </c>
      <c r="K450" s="849">
        <v>0</v>
      </c>
      <c r="L450" s="1010">
        <v>5</v>
      </c>
      <c r="M450" s="1013">
        <v>2500</v>
      </c>
      <c r="N450" s="1012">
        <f t="shared" si="26"/>
        <v>12500</v>
      </c>
      <c r="O450" s="862">
        <v>0</v>
      </c>
      <c r="P450" s="862">
        <v>0</v>
      </c>
      <c r="Q450" s="862">
        <v>5</v>
      </c>
      <c r="R450" s="862">
        <v>0</v>
      </c>
      <c r="S450" s="607"/>
      <c r="T450" s="1012"/>
    </row>
    <row r="451" spans="1:20" ht="21" customHeight="1">
      <c r="A451" s="44">
        <v>436</v>
      </c>
      <c r="B451" s="47"/>
      <c r="C451" s="47" t="s">
        <v>1051</v>
      </c>
      <c r="D451" s="44" t="s">
        <v>188</v>
      </c>
      <c r="E451" s="44">
        <v>1</v>
      </c>
      <c r="F451" s="44" t="s">
        <v>188</v>
      </c>
      <c r="G451" s="47">
        <v>10</v>
      </c>
      <c r="H451" s="861">
        <v>10</v>
      </c>
      <c r="I451" s="50"/>
      <c r="J451" s="464">
        <v>10</v>
      </c>
      <c r="K451" s="849">
        <v>0</v>
      </c>
      <c r="L451" s="1010">
        <v>10</v>
      </c>
      <c r="M451" s="1013">
        <v>3800</v>
      </c>
      <c r="N451" s="1012">
        <f t="shared" si="26"/>
        <v>38000</v>
      </c>
      <c r="O451" s="862">
        <v>0</v>
      </c>
      <c r="P451" s="862">
        <v>0</v>
      </c>
      <c r="Q451" s="862">
        <v>10</v>
      </c>
      <c r="R451" s="862">
        <v>0</v>
      </c>
      <c r="S451" s="607"/>
      <c r="T451" s="1012"/>
    </row>
    <row r="452" spans="1:20" ht="21" customHeight="1">
      <c r="A452" s="44">
        <v>437</v>
      </c>
      <c r="B452" s="47"/>
      <c r="C452" s="47" t="s">
        <v>1052</v>
      </c>
      <c r="D452" s="44" t="s">
        <v>188</v>
      </c>
      <c r="E452" s="44">
        <v>1</v>
      </c>
      <c r="F452" s="44" t="s">
        <v>188</v>
      </c>
      <c r="G452" s="47">
        <v>10</v>
      </c>
      <c r="H452" s="861">
        <v>10</v>
      </c>
      <c r="I452" s="50"/>
      <c r="J452" s="464">
        <v>10</v>
      </c>
      <c r="K452" s="849">
        <v>0</v>
      </c>
      <c r="L452" s="1010">
        <v>10</v>
      </c>
      <c r="M452" s="1013">
        <v>5885</v>
      </c>
      <c r="N452" s="1012">
        <f t="shared" si="26"/>
        <v>58850</v>
      </c>
      <c r="O452" s="862">
        <v>0</v>
      </c>
      <c r="P452" s="862">
        <v>0</v>
      </c>
      <c r="Q452" s="862">
        <v>10</v>
      </c>
      <c r="R452" s="862">
        <v>0</v>
      </c>
      <c r="S452" s="607"/>
      <c r="T452" s="1012"/>
    </row>
    <row r="453" spans="1:20" ht="21" customHeight="1">
      <c r="A453" s="44">
        <v>438</v>
      </c>
      <c r="B453" s="47"/>
      <c r="C453" s="47" t="s">
        <v>878</v>
      </c>
      <c r="D453" s="44" t="s">
        <v>227</v>
      </c>
      <c r="E453" s="44">
        <v>1</v>
      </c>
      <c r="F453" s="44" t="s">
        <v>43</v>
      </c>
      <c r="G453" s="47">
        <v>5</v>
      </c>
      <c r="H453" s="861">
        <v>5</v>
      </c>
      <c r="I453" s="50">
        <v>10</v>
      </c>
      <c r="J453" s="464">
        <v>10</v>
      </c>
      <c r="K453" s="849">
        <v>0</v>
      </c>
      <c r="L453" s="1010">
        <v>10</v>
      </c>
      <c r="M453" s="1013">
        <v>2200</v>
      </c>
      <c r="N453" s="1012">
        <f t="shared" si="26"/>
        <v>22000</v>
      </c>
      <c r="O453" s="862">
        <v>0</v>
      </c>
      <c r="P453" s="862">
        <v>0</v>
      </c>
      <c r="Q453" s="862">
        <v>10</v>
      </c>
      <c r="R453" s="862">
        <v>0</v>
      </c>
      <c r="S453" s="607"/>
      <c r="T453" s="1012"/>
    </row>
    <row r="454" spans="1:20" ht="21" customHeight="1">
      <c r="A454" s="44">
        <v>439</v>
      </c>
      <c r="B454" s="47"/>
      <c r="C454" s="47" t="s">
        <v>880</v>
      </c>
      <c r="D454" s="44" t="s">
        <v>34</v>
      </c>
      <c r="E454" s="44">
        <v>5</v>
      </c>
      <c r="F454" s="44" t="s">
        <v>199</v>
      </c>
      <c r="G454" s="47">
        <v>24</v>
      </c>
      <c r="H454" s="861">
        <v>24</v>
      </c>
      <c r="I454" s="50"/>
      <c r="J454" s="464">
        <v>24</v>
      </c>
      <c r="K454" s="849">
        <v>14</v>
      </c>
      <c r="L454" s="1010">
        <v>10</v>
      </c>
      <c r="M454" s="1013">
        <v>1600</v>
      </c>
      <c r="N454" s="1012">
        <f t="shared" si="26"/>
        <v>16000</v>
      </c>
      <c r="O454" s="862">
        <v>0</v>
      </c>
      <c r="P454" s="862">
        <v>0</v>
      </c>
      <c r="Q454" s="862">
        <v>0</v>
      </c>
      <c r="R454" s="862">
        <v>10</v>
      </c>
      <c r="S454" s="607"/>
      <c r="T454" s="1012"/>
    </row>
    <row r="455" spans="1:20" ht="21" customHeight="1">
      <c r="A455" s="44">
        <v>440</v>
      </c>
      <c r="B455" s="47"/>
      <c r="C455" s="47" t="s">
        <v>1053</v>
      </c>
      <c r="D455" s="44" t="s">
        <v>43</v>
      </c>
      <c r="E455" s="44">
        <v>1</v>
      </c>
      <c r="F455" s="44" t="s">
        <v>43</v>
      </c>
      <c r="G455" s="47">
        <v>10</v>
      </c>
      <c r="H455" s="861">
        <v>10</v>
      </c>
      <c r="I455" s="50">
        <v>10</v>
      </c>
      <c r="J455" s="464">
        <v>15</v>
      </c>
      <c r="K455" s="849">
        <v>0</v>
      </c>
      <c r="L455" s="1010">
        <v>15</v>
      </c>
      <c r="M455" s="1013">
        <v>600</v>
      </c>
      <c r="N455" s="1012">
        <f t="shared" si="26"/>
        <v>9000</v>
      </c>
      <c r="O455" s="862">
        <v>0</v>
      </c>
      <c r="P455" s="862">
        <v>0</v>
      </c>
      <c r="Q455" s="862">
        <v>0</v>
      </c>
      <c r="R455" s="862">
        <v>15</v>
      </c>
      <c r="S455" s="607"/>
      <c r="T455" s="1012"/>
    </row>
    <row r="456" spans="1:20" ht="21" customHeight="1">
      <c r="A456" s="44">
        <v>441</v>
      </c>
      <c r="B456" s="47"/>
      <c r="C456" s="47" t="s">
        <v>1054</v>
      </c>
      <c r="D456" s="44" t="s">
        <v>188</v>
      </c>
      <c r="E456" s="44">
        <v>1</v>
      </c>
      <c r="F456" s="44" t="s">
        <v>188</v>
      </c>
      <c r="G456" s="47">
        <v>0</v>
      </c>
      <c r="H456" s="861">
        <v>300</v>
      </c>
      <c r="I456" s="50">
        <v>400</v>
      </c>
      <c r="J456" s="464">
        <v>450</v>
      </c>
      <c r="K456" s="849">
        <v>0</v>
      </c>
      <c r="L456" s="1010">
        <v>450</v>
      </c>
      <c r="M456" s="1013">
        <v>25</v>
      </c>
      <c r="N456" s="1012">
        <f t="shared" si="26"/>
        <v>11250</v>
      </c>
      <c r="O456" s="862">
        <v>0</v>
      </c>
      <c r="P456" s="862">
        <v>0</v>
      </c>
      <c r="Q456" s="862">
        <v>0</v>
      </c>
      <c r="R456" s="862">
        <v>450</v>
      </c>
      <c r="S456" s="607"/>
      <c r="T456" s="1012"/>
    </row>
    <row r="457" spans="1:20" ht="21" customHeight="1">
      <c r="A457" s="44">
        <v>442</v>
      </c>
      <c r="B457" s="47"/>
      <c r="C457" s="47" t="s">
        <v>1055</v>
      </c>
      <c r="D457" s="44" t="s">
        <v>34</v>
      </c>
      <c r="E457" s="44">
        <v>100</v>
      </c>
      <c r="F457" s="44" t="s">
        <v>188</v>
      </c>
      <c r="G457" s="47">
        <v>0</v>
      </c>
      <c r="H457" s="861">
        <v>0</v>
      </c>
      <c r="I457" s="50">
        <v>0</v>
      </c>
      <c r="J457" s="464">
        <v>200</v>
      </c>
      <c r="K457" s="849">
        <v>0</v>
      </c>
      <c r="L457" s="1010">
        <v>200</v>
      </c>
      <c r="M457" s="1013">
        <v>1000</v>
      </c>
      <c r="N457" s="1012">
        <f t="shared" si="26"/>
        <v>200000</v>
      </c>
      <c r="O457" s="862">
        <v>0</v>
      </c>
      <c r="P457" s="862">
        <v>0</v>
      </c>
      <c r="Q457" s="862">
        <v>0</v>
      </c>
      <c r="R457" s="862">
        <v>200</v>
      </c>
      <c r="S457" s="607"/>
      <c r="T457" s="1012"/>
    </row>
    <row r="458" spans="1:20" ht="21" customHeight="1">
      <c r="A458" s="44">
        <v>443</v>
      </c>
      <c r="B458" s="47"/>
      <c r="C458" s="47" t="s">
        <v>1056</v>
      </c>
      <c r="D458" s="44" t="s">
        <v>34</v>
      </c>
      <c r="E458" s="44">
        <v>10</v>
      </c>
      <c r="F458" s="44" t="s">
        <v>199</v>
      </c>
      <c r="G458" s="47">
        <v>0</v>
      </c>
      <c r="H458" s="861">
        <v>0</v>
      </c>
      <c r="I458" s="50">
        <v>0</v>
      </c>
      <c r="J458" s="464">
        <v>10</v>
      </c>
      <c r="K458" s="849">
        <v>0</v>
      </c>
      <c r="L458" s="1010">
        <v>10</v>
      </c>
      <c r="M458" s="1013">
        <v>1500</v>
      </c>
      <c r="N458" s="1012">
        <f t="shared" si="26"/>
        <v>15000</v>
      </c>
      <c r="O458" s="862">
        <v>0</v>
      </c>
      <c r="P458" s="862">
        <v>0</v>
      </c>
      <c r="Q458" s="862">
        <v>0</v>
      </c>
      <c r="R458" s="862">
        <v>10</v>
      </c>
      <c r="S458" s="607"/>
      <c r="T458" s="1012"/>
    </row>
    <row r="459" spans="1:20" ht="21" customHeight="1">
      <c r="A459" s="44">
        <v>444</v>
      </c>
      <c r="B459" s="47"/>
      <c r="C459" s="47" t="s">
        <v>1057</v>
      </c>
      <c r="D459" s="44" t="s">
        <v>199</v>
      </c>
      <c r="E459" s="44">
        <v>1</v>
      </c>
      <c r="F459" s="44" t="s">
        <v>199</v>
      </c>
      <c r="G459" s="47"/>
      <c r="H459" s="861"/>
      <c r="I459" s="50"/>
      <c r="J459" s="464">
        <v>10</v>
      </c>
      <c r="K459" s="849">
        <v>0</v>
      </c>
      <c r="L459" s="1010">
        <v>10</v>
      </c>
      <c r="M459" s="1013">
        <v>800</v>
      </c>
      <c r="N459" s="1012">
        <f t="shared" si="26"/>
        <v>8000</v>
      </c>
      <c r="O459" s="862">
        <v>0</v>
      </c>
      <c r="P459" s="862">
        <v>0</v>
      </c>
      <c r="Q459" s="862">
        <v>0</v>
      </c>
      <c r="R459" s="862">
        <v>10</v>
      </c>
      <c r="S459" s="607"/>
      <c r="T459" s="1012"/>
    </row>
    <row r="460" spans="1:20" ht="21" customHeight="1">
      <c r="A460" s="44">
        <v>445</v>
      </c>
      <c r="B460" s="47"/>
      <c r="C460" s="47" t="s">
        <v>978</v>
      </c>
      <c r="D460" s="44"/>
      <c r="E460" s="44">
        <v>1</v>
      </c>
      <c r="F460" s="44" t="s">
        <v>979</v>
      </c>
      <c r="G460" s="47"/>
      <c r="H460" s="861">
        <v>2630</v>
      </c>
      <c r="I460" s="50">
        <v>10526</v>
      </c>
      <c r="J460" s="464">
        <v>6000</v>
      </c>
      <c r="K460" s="849"/>
      <c r="L460" s="1010">
        <v>6000</v>
      </c>
      <c r="M460" s="1013">
        <v>200</v>
      </c>
      <c r="N460" s="1012">
        <f t="shared" si="26"/>
        <v>1200000</v>
      </c>
      <c r="O460" s="862">
        <v>3000</v>
      </c>
      <c r="P460" s="862">
        <v>3000</v>
      </c>
      <c r="Q460" s="862"/>
      <c r="R460" s="862"/>
      <c r="S460" s="607"/>
      <c r="T460" s="1012"/>
    </row>
    <row r="461" spans="1:20" ht="21" customHeight="1">
      <c r="A461" s="44"/>
      <c r="B461" s="47"/>
      <c r="C461" s="47"/>
      <c r="D461" s="44"/>
      <c r="E461" s="44"/>
      <c r="F461" s="44"/>
      <c r="G461" s="47"/>
      <c r="H461" s="861"/>
      <c r="I461" s="50"/>
      <c r="J461" s="464"/>
      <c r="K461" s="849"/>
      <c r="L461" s="1010"/>
      <c r="M461" s="1013"/>
      <c r="N461" s="1017"/>
      <c r="O461" s="862"/>
      <c r="P461" s="862"/>
      <c r="Q461" s="862"/>
      <c r="R461" s="862"/>
      <c r="S461" s="607"/>
      <c r="T461" s="1012"/>
    </row>
    <row r="462" spans="1:20" ht="21" customHeight="1">
      <c r="A462" s="44"/>
      <c r="B462" s="47"/>
      <c r="C462" s="136" t="s">
        <v>1060</v>
      </c>
      <c r="D462" s="44"/>
      <c r="E462" s="44"/>
      <c r="F462" s="44"/>
      <c r="G462" s="47"/>
      <c r="H462" s="861"/>
      <c r="I462" s="50"/>
      <c r="J462" s="464"/>
      <c r="K462" s="849"/>
      <c r="L462" s="1010"/>
      <c r="M462" s="1013"/>
      <c r="N462" s="1012"/>
      <c r="O462" s="862"/>
      <c r="P462" s="862"/>
      <c r="Q462" s="862"/>
      <c r="R462" s="862"/>
      <c r="S462" s="607"/>
      <c r="T462" s="1012"/>
    </row>
    <row r="463" spans="1:20" ht="21" customHeight="1">
      <c r="A463" s="44">
        <v>446</v>
      </c>
      <c r="B463" s="47"/>
      <c r="C463" s="47" t="s">
        <v>941</v>
      </c>
      <c r="D463" s="44" t="s">
        <v>83</v>
      </c>
      <c r="E463" s="44"/>
      <c r="F463" s="44" t="s">
        <v>83</v>
      </c>
      <c r="G463" s="47">
        <v>3000</v>
      </c>
      <c r="H463" s="861">
        <v>2400</v>
      </c>
      <c r="I463" s="50">
        <v>2200</v>
      </c>
      <c r="J463" s="464">
        <v>2200</v>
      </c>
      <c r="K463" s="849">
        <v>800</v>
      </c>
      <c r="L463" s="1010">
        <v>1400</v>
      </c>
      <c r="M463" s="1013">
        <v>65</v>
      </c>
      <c r="N463" s="1012">
        <v>91000</v>
      </c>
      <c r="O463" s="862">
        <v>350</v>
      </c>
      <c r="P463" s="862">
        <v>350</v>
      </c>
      <c r="Q463" s="862">
        <v>350</v>
      </c>
      <c r="R463" s="862">
        <v>350</v>
      </c>
      <c r="S463" s="607"/>
      <c r="T463" s="1012"/>
    </row>
    <row r="464" spans="1:20" ht="21" customHeight="1">
      <c r="A464" s="44">
        <v>447</v>
      </c>
      <c r="B464" s="47"/>
      <c r="C464" s="47" t="s">
        <v>942</v>
      </c>
      <c r="D464" s="44" t="s">
        <v>305</v>
      </c>
      <c r="E464" s="44"/>
      <c r="F464" s="44" t="s">
        <v>305</v>
      </c>
      <c r="G464" s="47">
        <v>15</v>
      </c>
      <c r="H464" s="861">
        <v>15</v>
      </c>
      <c r="I464" s="50">
        <v>15</v>
      </c>
      <c r="J464" s="464">
        <v>15</v>
      </c>
      <c r="K464" s="849">
        <v>0</v>
      </c>
      <c r="L464" s="1010">
        <v>15</v>
      </c>
      <c r="M464" s="1013">
        <v>230</v>
      </c>
      <c r="N464" s="1012">
        <v>3450</v>
      </c>
      <c r="O464" s="862">
        <v>15</v>
      </c>
      <c r="P464" s="862">
        <v>0</v>
      </c>
      <c r="Q464" s="862">
        <v>0</v>
      </c>
      <c r="R464" s="862">
        <v>0</v>
      </c>
      <c r="S464" s="607"/>
      <c r="T464" s="1012"/>
    </row>
    <row r="465" spans="1:20" ht="21" customHeight="1">
      <c r="A465" s="44"/>
      <c r="B465" s="47"/>
      <c r="C465" s="136" t="s">
        <v>3853</v>
      </c>
      <c r="D465" s="44"/>
      <c r="E465" s="44"/>
      <c r="F465" s="44"/>
      <c r="G465" s="47"/>
      <c r="H465" s="861"/>
      <c r="I465" s="50"/>
      <c r="J465" s="464"/>
      <c r="K465" s="849"/>
      <c r="L465" s="1010"/>
      <c r="M465" s="1013"/>
      <c r="N465" s="1012"/>
      <c r="O465" s="862"/>
      <c r="P465" s="862"/>
      <c r="Q465" s="862"/>
      <c r="R465" s="862"/>
      <c r="S465" s="607"/>
      <c r="T465" s="1012"/>
    </row>
    <row r="466" spans="1:20" ht="21" customHeight="1">
      <c r="A466" s="44">
        <v>448</v>
      </c>
      <c r="B466" s="47"/>
      <c r="C466" s="47" t="s">
        <v>3851</v>
      </c>
      <c r="D466" s="44"/>
      <c r="E466" s="44"/>
      <c r="F466" s="44" t="s">
        <v>188</v>
      </c>
      <c r="G466" s="47"/>
      <c r="H466" s="861"/>
      <c r="I466" s="50"/>
      <c r="J466" s="464">
        <v>500</v>
      </c>
      <c r="K466" s="849"/>
      <c r="L466" s="1010">
        <v>500</v>
      </c>
      <c r="M466" s="1013">
        <v>40</v>
      </c>
      <c r="N466" s="1012">
        <f>M466*L466</f>
        <v>20000</v>
      </c>
      <c r="O466" s="862">
        <v>250</v>
      </c>
      <c r="P466" s="862">
        <v>250</v>
      </c>
      <c r="Q466" s="862"/>
      <c r="R466" s="862"/>
      <c r="S466" s="607"/>
      <c r="T466" s="1012"/>
    </row>
    <row r="467" spans="1:20" ht="21" customHeight="1">
      <c r="A467" s="44">
        <v>449</v>
      </c>
      <c r="B467" s="47"/>
      <c r="C467" s="47" t="s">
        <v>3852</v>
      </c>
      <c r="D467" s="44"/>
      <c r="E467" s="44"/>
      <c r="F467" s="44" t="s">
        <v>83</v>
      </c>
      <c r="G467" s="47"/>
      <c r="H467" s="861"/>
      <c r="I467" s="50"/>
      <c r="J467" s="464">
        <v>1000</v>
      </c>
      <c r="K467" s="849"/>
      <c r="L467" s="1010">
        <v>1000</v>
      </c>
      <c r="M467" s="1013">
        <v>30</v>
      </c>
      <c r="N467" s="1012">
        <f>M467*L467</f>
        <v>30000</v>
      </c>
      <c r="O467" s="862">
        <v>500</v>
      </c>
      <c r="P467" s="862">
        <v>500</v>
      </c>
      <c r="Q467" s="862"/>
      <c r="R467" s="862"/>
      <c r="S467" s="607"/>
      <c r="T467" s="1012"/>
    </row>
    <row r="468" spans="1:20" s="69" customFormat="1" ht="18.95" customHeight="1">
      <c r="A468" s="864"/>
      <c r="B468" s="840"/>
      <c r="C468" s="576" t="s">
        <v>3860</v>
      </c>
      <c r="D468" s="840"/>
      <c r="E468" s="840"/>
      <c r="F468" s="840"/>
      <c r="G468" s="608"/>
      <c r="H468" s="608"/>
      <c r="I468" s="608"/>
      <c r="J468" s="608"/>
      <c r="K468" s="608"/>
      <c r="L468" s="1019"/>
      <c r="M468" s="1016"/>
      <c r="N468" s="1020"/>
      <c r="O468" s="608"/>
      <c r="P468" s="608"/>
      <c r="Q468" s="608"/>
      <c r="R468" s="608"/>
      <c r="S468" s="607"/>
      <c r="T468" s="1012"/>
    </row>
    <row r="469" spans="1:20" s="872" customFormat="1" ht="22.5" customHeight="1">
      <c r="A469" s="866">
        <v>450</v>
      </c>
      <c r="B469" s="867"/>
      <c r="C469" s="868" t="s">
        <v>1061</v>
      </c>
      <c r="D469" s="869" t="s">
        <v>34</v>
      </c>
      <c r="E469" s="870">
        <v>100</v>
      </c>
      <c r="F469" s="871" t="s">
        <v>199</v>
      </c>
      <c r="G469" s="870"/>
      <c r="H469" s="870"/>
      <c r="I469" s="870"/>
      <c r="J469" s="609">
        <v>9000</v>
      </c>
      <c r="K469" s="870">
        <v>0</v>
      </c>
      <c r="L469" s="1021">
        <v>9000</v>
      </c>
      <c r="M469" s="1022">
        <v>8</v>
      </c>
      <c r="N469" s="1023">
        <f>M469*L469</f>
        <v>72000</v>
      </c>
      <c r="O469" s="870">
        <v>2250</v>
      </c>
      <c r="P469" s="870">
        <v>2250</v>
      </c>
      <c r="Q469" s="870">
        <v>2250</v>
      </c>
      <c r="R469" s="870">
        <v>2250</v>
      </c>
      <c r="S469" s="607"/>
      <c r="T469" s="1012"/>
    </row>
    <row r="470" spans="1:20" s="872" customFormat="1" ht="22.5" customHeight="1">
      <c r="A470" s="866">
        <v>451</v>
      </c>
      <c r="B470" s="867"/>
      <c r="C470" s="868" t="s">
        <v>1062</v>
      </c>
      <c r="D470" s="869" t="s">
        <v>34</v>
      </c>
      <c r="E470" s="870">
        <v>100</v>
      </c>
      <c r="F470" s="871" t="s">
        <v>199</v>
      </c>
      <c r="G470" s="870"/>
      <c r="H470" s="870"/>
      <c r="I470" s="870"/>
      <c r="J470" s="609">
        <v>11000</v>
      </c>
      <c r="K470" s="870">
        <v>0</v>
      </c>
      <c r="L470" s="1021">
        <v>11000</v>
      </c>
      <c r="M470" s="1022">
        <v>8</v>
      </c>
      <c r="N470" s="1023">
        <f t="shared" ref="N470:N471" si="27">M470*L470</f>
        <v>88000</v>
      </c>
      <c r="O470" s="870">
        <v>2750</v>
      </c>
      <c r="P470" s="870">
        <v>2750</v>
      </c>
      <c r="Q470" s="870">
        <v>2750</v>
      </c>
      <c r="R470" s="870">
        <v>2750</v>
      </c>
      <c r="S470" s="607"/>
      <c r="T470" s="1012"/>
    </row>
    <row r="471" spans="1:20" s="872" customFormat="1" ht="22.5" customHeight="1">
      <c r="A471" s="866">
        <v>452</v>
      </c>
      <c r="B471" s="867"/>
      <c r="C471" s="868" t="s">
        <v>1063</v>
      </c>
      <c r="D471" s="869" t="s">
        <v>34</v>
      </c>
      <c r="E471" s="870">
        <v>100</v>
      </c>
      <c r="F471" s="871" t="s">
        <v>199</v>
      </c>
      <c r="G471" s="870"/>
      <c r="H471" s="870"/>
      <c r="I471" s="870"/>
      <c r="J471" s="609">
        <v>8000</v>
      </c>
      <c r="K471" s="870">
        <v>0</v>
      </c>
      <c r="L471" s="1021">
        <v>8000</v>
      </c>
      <c r="M471" s="1022">
        <v>8</v>
      </c>
      <c r="N471" s="1023">
        <f t="shared" si="27"/>
        <v>64000</v>
      </c>
      <c r="O471" s="870">
        <v>2000</v>
      </c>
      <c r="P471" s="870">
        <v>2000</v>
      </c>
      <c r="Q471" s="870">
        <v>2000</v>
      </c>
      <c r="R471" s="870">
        <v>2000</v>
      </c>
      <c r="S471" s="607"/>
      <c r="T471" s="1012"/>
    </row>
    <row r="472" spans="1:20" s="69" customFormat="1" ht="21.75" customHeight="1">
      <c r="A472" s="865"/>
      <c r="B472" s="873"/>
      <c r="C472" s="874"/>
      <c r="D472" s="127"/>
      <c r="E472" s="127"/>
      <c r="F472" s="127"/>
      <c r="G472" s="127"/>
      <c r="H472" s="127"/>
      <c r="I472" s="127"/>
      <c r="J472" s="127"/>
      <c r="K472" s="127"/>
      <c r="L472" s="1024"/>
      <c r="M472" s="128"/>
      <c r="N472" s="1025"/>
      <c r="O472" s="127"/>
      <c r="P472" s="127"/>
      <c r="Q472" s="127"/>
      <c r="R472" s="127"/>
      <c r="S472" s="607"/>
      <c r="T472" s="1012"/>
    </row>
    <row r="473" spans="1:20" ht="21" customHeight="1">
      <c r="A473" s="44"/>
      <c r="B473" s="47"/>
      <c r="C473" s="136" t="s">
        <v>3888</v>
      </c>
      <c r="D473" s="44"/>
      <c r="E473" s="44"/>
      <c r="F473" s="44"/>
      <c r="G473" s="47"/>
      <c r="H473" s="861"/>
      <c r="I473" s="50"/>
      <c r="J473" s="464"/>
      <c r="K473" s="849"/>
      <c r="L473" s="1010"/>
      <c r="M473" s="1013"/>
      <c r="N473" s="1012"/>
      <c r="O473" s="862"/>
      <c r="P473" s="862"/>
      <c r="Q473" s="862"/>
      <c r="R473" s="862"/>
      <c r="S473" s="607"/>
      <c r="T473" s="1012"/>
    </row>
    <row r="474" spans="1:20" ht="21" customHeight="1">
      <c r="A474" s="44">
        <v>453</v>
      </c>
      <c r="B474" s="47"/>
      <c r="C474" s="47" t="s">
        <v>3889</v>
      </c>
      <c r="D474" s="44"/>
      <c r="E474" s="44"/>
      <c r="F474" s="44" t="s">
        <v>3890</v>
      </c>
      <c r="G474" s="47"/>
      <c r="H474" s="861"/>
      <c r="I474" s="50"/>
      <c r="J474" s="464">
        <v>5</v>
      </c>
      <c r="K474" s="849"/>
      <c r="L474" s="1010">
        <v>5</v>
      </c>
      <c r="M474" s="1013">
        <v>2000</v>
      </c>
      <c r="N474" s="1012">
        <f>M474*L474</f>
        <v>10000</v>
      </c>
      <c r="O474" s="862">
        <v>5</v>
      </c>
      <c r="P474" s="862"/>
      <c r="Q474" s="862"/>
      <c r="R474" s="862"/>
      <c r="S474" s="607"/>
      <c r="T474" s="1012"/>
    </row>
    <row r="475" spans="1:20" ht="21" customHeight="1">
      <c r="A475" s="44">
        <v>454</v>
      </c>
      <c r="B475" s="47"/>
      <c r="C475" s="47" t="s">
        <v>3891</v>
      </c>
      <c r="D475" s="44"/>
      <c r="E475" s="44"/>
      <c r="F475" s="44" t="s">
        <v>3890</v>
      </c>
      <c r="G475" s="47"/>
      <c r="H475" s="861"/>
      <c r="I475" s="50"/>
      <c r="J475" s="464">
        <v>3</v>
      </c>
      <c r="K475" s="849"/>
      <c r="L475" s="1010">
        <v>3</v>
      </c>
      <c r="M475" s="1013">
        <v>3500</v>
      </c>
      <c r="N475" s="1012">
        <f t="shared" ref="N475:N477" si="28">M475*L475</f>
        <v>10500</v>
      </c>
      <c r="O475" s="862">
        <v>3</v>
      </c>
      <c r="P475" s="862"/>
      <c r="Q475" s="862"/>
      <c r="R475" s="862"/>
      <c r="S475" s="607"/>
      <c r="T475" s="1012"/>
    </row>
    <row r="476" spans="1:20" ht="21" customHeight="1">
      <c r="A476" s="44">
        <v>455</v>
      </c>
      <c r="B476" s="47"/>
      <c r="C476" s="47" t="s">
        <v>3892</v>
      </c>
      <c r="D476" s="44"/>
      <c r="E476" s="44"/>
      <c r="F476" s="44" t="s">
        <v>3890</v>
      </c>
      <c r="G476" s="47"/>
      <c r="H476" s="861"/>
      <c r="I476" s="50"/>
      <c r="J476" s="464">
        <v>1</v>
      </c>
      <c r="K476" s="849"/>
      <c r="L476" s="1010">
        <v>1</v>
      </c>
      <c r="M476" s="1013">
        <v>3500</v>
      </c>
      <c r="N476" s="1012">
        <f t="shared" si="28"/>
        <v>3500</v>
      </c>
      <c r="O476" s="862">
        <v>1</v>
      </c>
      <c r="P476" s="862"/>
      <c r="Q476" s="862"/>
      <c r="R476" s="862"/>
      <c r="S476" s="607"/>
      <c r="T476" s="1012"/>
    </row>
    <row r="477" spans="1:20" ht="21" customHeight="1">
      <c r="A477" s="44">
        <v>456</v>
      </c>
      <c r="B477" s="47"/>
      <c r="C477" s="47" t="s">
        <v>3893</v>
      </c>
      <c r="D477" s="44"/>
      <c r="E477" s="44"/>
      <c r="F477" s="44" t="s">
        <v>43</v>
      </c>
      <c r="G477" s="47"/>
      <c r="H477" s="861"/>
      <c r="I477" s="50"/>
      <c r="J477" s="464">
        <v>1</v>
      </c>
      <c r="K477" s="849"/>
      <c r="L477" s="1010">
        <v>1</v>
      </c>
      <c r="M477" s="1013">
        <v>2000</v>
      </c>
      <c r="N477" s="1012">
        <f t="shared" si="28"/>
        <v>2000</v>
      </c>
      <c r="O477" s="862">
        <v>1</v>
      </c>
      <c r="P477" s="862"/>
      <c r="Q477" s="862"/>
      <c r="R477" s="862"/>
      <c r="S477" s="607"/>
      <c r="T477" s="1012"/>
    </row>
    <row r="478" spans="1:20" ht="21" customHeight="1">
      <c r="A478" s="44"/>
      <c r="B478" s="47"/>
      <c r="C478" s="136" t="s">
        <v>3896</v>
      </c>
      <c r="D478" s="44"/>
      <c r="E478" s="44"/>
      <c r="F478" s="44"/>
      <c r="G478" s="47"/>
      <c r="H478" s="861"/>
      <c r="I478" s="50"/>
      <c r="J478" s="464"/>
      <c r="K478" s="849"/>
      <c r="L478" s="1010"/>
      <c r="M478" s="1013"/>
      <c r="N478" s="1012"/>
      <c r="O478" s="862"/>
      <c r="P478" s="862"/>
      <c r="Q478" s="862"/>
      <c r="R478" s="862"/>
      <c r="S478" s="607"/>
      <c r="T478" s="1012"/>
    </row>
    <row r="479" spans="1:20" ht="21" customHeight="1">
      <c r="A479" s="44">
        <v>457</v>
      </c>
      <c r="B479" s="47"/>
      <c r="C479" s="47" t="s">
        <v>3894</v>
      </c>
      <c r="D479" s="44"/>
      <c r="E479" s="44"/>
      <c r="F479" s="44" t="s">
        <v>188</v>
      </c>
      <c r="G479" s="47"/>
      <c r="H479" s="861"/>
      <c r="I479" s="50"/>
      <c r="J479" s="464">
        <v>1</v>
      </c>
      <c r="K479" s="849"/>
      <c r="L479" s="1010">
        <v>1</v>
      </c>
      <c r="M479" s="1013">
        <v>1000</v>
      </c>
      <c r="N479" s="1012">
        <f>M479*L479</f>
        <v>1000</v>
      </c>
      <c r="O479" s="862">
        <v>1</v>
      </c>
      <c r="P479" s="862"/>
      <c r="Q479" s="862"/>
      <c r="R479" s="862"/>
      <c r="S479" s="607"/>
      <c r="T479" s="1012"/>
    </row>
    <row r="480" spans="1:20" ht="21" customHeight="1">
      <c r="A480" s="44">
        <v>458</v>
      </c>
      <c r="B480" s="47"/>
      <c r="C480" s="47" t="s">
        <v>3891</v>
      </c>
      <c r="D480" s="44"/>
      <c r="E480" s="44"/>
      <c r="F480" s="44" t="s">
        <v>188</v>
      </c>
      <c r="G480" s="47"/>
      <c r="H480" s="861"/>
      <c r="I480" s="50"/>
      <c r="J480" s="464">
        <v>3</v>
      </c>
      <c r="K480" s="849"/>
      <c r="L480" s="1010">
        <v>3</v>
      </c>
      <c r="M480" s="1013">
        <v>3500</v>
      </c>
      <c r="N480" s="1012">
        <f t="shared" ref="N480:N482" si="29">M480*L480</f>
        <v>10500</v>
      </c>
      <c r="O480" s="862">
        <v>3</v>
      </c>
      <c r="P480" s="862"/>
      <c r="Q480" s="862"/>
      <c r="R480" s="862"/>
      <c r="S480" s="607"/>
      <c r="T480" s="1012"/>
    </row>
    <row r="481" spans="1:20" ht="21" customHeight="1">
      <c r="A481" s="44">
        <v>459</v>
      </c>
      <c r="B481" s="47"/>
      <c r="C481" s="47" t="s">
        <v>3892</v>
      </c>
      <c r="D481" s="44"/>
      <c r="E481" s="44"/>
      <c r="F481" s="44" t="s">
        <v>188</v>
      </c>
      <c r="G481" s="47"/>
      <c r="H481" s="861"/>
      <c r="I481" s="50"/>
      <c r="J481" s="464">
        <v>1</v>
      </c>
      <c r="K481" s="849"/>
      <c r="L481" s="1010">
        <v>1</v>
      </c>
      <c r="M481" s="1013">
        <v>3500</v>
      </c>
      <c r="N481" s="1012">
        <f t="shared" si="29"/>
        <v>3500</v>
      </c>
      <c r="O481" s="862">
        <v>1</v>
      </c>
      <c r="P481" s="862"/>
      <c r="Q481" s="862"/>
      <c r="R481" s="862"/>
      <c r="S481" s="607"/>
      <c r="T481" s="1012"/>
    </row>
    <row r="482" spans="1:20" ht="21" customHeight="1">
      <c r="A482" s="44">
        <v>460</v>
      </c>
      <c r="B482" s="47"/>
      <c r="C482" s="47" t="s">
        <v>3893</v>
      </c>
      <c r="D482" s="44"/>
      <c r="E482" s="44"/>
      <c r="F482" s="44" t="s">
        <v>43</v>
      </c>
      <c r="G482" s="47"/>
      <c r="H482" s="861"/>
      <c r="I482" s="50"/>
      <c r="J482" s="464">
        <v>1</v>
      </c>
      <c r="K482" s="849"/>
      <c r="L482" s="1010">
        <v>1</v>
      </c>
      <c r="M482" s="1013">
        <v>2000</v>
      </c>
      <c r="N482" s="1012">
        <f t="shared" si="29"/>
        <v>2000</v>
      </c>
      <c r="O482" s="862">
        <v>1</v>
      </c>
      <c r="P482" s="862"/>
      <c r="Q482" s="862"/>
      <c r="R482" s="862"/>
      <c r="S482" s="607"/>
      <c r="T482" s="1012"/>
    </row>
    <row r="483" spans="1:20" ht="21" customHeight="1">
      <c r="A483" s="44"/>
      <c r="B483" s="47"/>
      <c r="C483" s="136" t="s">
        <v>3895</v>
      </c>
      <c r="D483" s="44"/>
      <c r="E483" s="44"/>
      <c r="F483" s="44"/>
      <c r="G483" s="47"/>
      <c r="H483" s="861"/>
      <c r="I483" s="50"/>
      <c r="J483" s="464"/>
      <c r="K483" s="849"/>
      <c r="L483" s="1010"/>
      <c r="M483" s="1013"/>
      <c r="N483" s="1012"/>
      <c r="O483" s="862"/>
      <c r="P483" s="862"/>
      <c r="Q483" s="862"/>
      <c r="R483" s="862"/>
      <c r="S483" s="607"/>
      <c r="T483" s="1012"/>
    </row>
    <row r="484" spans="1:20" ht="21" customHeight="1">
      <c r="A484" s="44">
        <v>461</v>
      </c>
      <c r="B484" s="47"/>
      <c r="C484" s="47" t="s">
        <v>3889</v>
      </c>
      <c r="D484" s="44"/>
      <c r="E484" s="44"/>
      <c r="F484" s="44" t="s">
        <v>188</v>
      </c>
      <c r="G484" s="47"/>
      <c r="H484" s="861"/>
      <c r="I484" s="50"/>
      <c r="J484" s="464">
        <v>5</v>
      </c>
      <c r="K484" s="849"/>
      <c r="L484" s="1010">
        <v>5</v>
      </c>
      <c r="M484" s="1013">
        <v>2000</v>
      </c>
      <c r="N484" s="1012">
        <f>M484*L484</f>
        <v>10000</v>
      </c>
      <c r="O484" s="862">
        <v>5</v>
      </c>
      <c r="P484" s="862"/>
      <c r="Q484" s="862"/>
      <c r="R484" s="862"/>
      <c r="S484" s="607"/>
      <c r="T484" s="1012"/>
    </row>
    <row r="485" spans="1:20" ht="21" customHeight="1">
      <c r="A485" s="44">
        <v>462</v>
      </c>
      <c r="B485" s="47"/>
      <c r="C485" s="47" t="s">
        <v>3898</v>
      </c>
      <c r="D485" s="44"/>
      <c r="E485" s="44"/>
      <c r="F485" s="44" t="s">
        <v>43</v>
      </c>
      <c r="G485" s="47"/>
      <c r="H485" s="861"/>
      <c r="I485" s="50"/>
      <c r="J485" s="464">
        <v>1</v>
      </c>
      <c r="K485" s="849"/>
      <c r="L485" s="1010">
        <v>1</v>
      </c>
      <c r="M485" s="1013">
        <v>1200</v>
      </c>
      <c r="N485" s="1012">
        <f t="shared" ref="N485:N488" si="30">M485*L485</f>
        <v>1200</v>
      </c>
      <c r="O485" s="862">
        <v>1</v>
      </c>
      <c r="P485" s="862"/>
      <c r="Q485" s="862"/>
      <c r="R485" s="862"/>
      <c r="S485" s="607"/>
      <c r="T485" s="1012"/>
    </row>
    <row r="486" spans="1:20" ht="21" customHeight="1">
      <c r="A486" s="44">
        <v>463</v>
      </c>
      <c r="B486" s="47"/>
      <c r="C486" s="47" t="s">
        <v>3899</v>
      </c>
      <c r="D486" s="44"/>
      <c r="E486" s="44"/>
      <c r="F486" s="44" t="s">
        <v>43</v>
      </c>
      <c r="G486" s="47"/>
      <c r="H486" s="861"/>
      <c r="I486" s="50"/>
      <c r="J486" s="464">
        <v>5</v>
      </c>
      <c r="K486" s="849"/>
      <c r="L486" s="1010">
        <v>5</v>
      </c>
      <c r="M486" s="1013">
        <v>3000</v>
      </c>
      <c r="N486" s="1012">
        <f t="shared" si="30"/>
        <v>15000</v>
      </c>
      <c r="O486" s="862">
        <v>5</v>
      </c>
      <c r="P486" s="862"/>
      <c r="Q486" s="862"/>
      <c r="R486" s="862"/>
      <c r="S486" s="607"/>
      <c r="T486" s="1012"/>
    </row>
    <row r="487" spans="1:20" ht="21" customHeight="1">
      <c r="A487" s="44">
        <v>464</v>
      </c>
      <c r="B487" s="47"/>
      <c r="C487" s="47" t="s">
        <v>3900</v>
      </c>
      <c r="D487" s="44"/>
      <c r="E487" s="44"/>
      <c r="F487" s="44" t="s">
        <v>43</v>
      </c>
      <c r="G487" s="47"/>
      <c r="H487" s="861"/>
      <c r="I487" s="50"/>
      <c r="J487" s="464">
        <v>10</v>
      </c>
      <c r="K487" s="849"/>
      <c r="L487" s="1010">
        <v>10</v>
      </c>
      <c r="M487" s="1013">
        <v>400</v>
      </c>
      <c r="N487" s="1012">
        <f t="shared" si="30"/>
        <v>4000</v>
      </c>
      <c r="O487" s="862">
        <v>10</v>
      </c>
      <c r="P487" s="862"/>
      <c r="Q487" s="862"/>
      <c r="R487" s="862"/>
      <c r="S487" s="607"/>
      <c r="T487" s="1012"/>
    </row>
    <row r="488" spans="1:20" ht="21" customHeight="1">
      <c r="A488" s="44">
        <v>465</v>
      </c>
      <c r="B488" s="47"/>
      <c r="C488" s="47" t="s">
        <v>3904</v>
      </c>
      <c r="D488" s="44"/>
      <c r="E488" s="44"/>
      <c r="F488" s="44" t="s">
        <v>43</v>
      </c>
      <c r="G488" s="47"/>
      <c r="H488" s="861"/>
      <c r="I488" s="50"/>
      <c r="J488" s="464">
        <v>10</v>
      </c>
      <c r="K488" s="849"/>
      <c r="L488" s="1010">
        <v>10</v>
      </c>
      <c r="M488" s="1013">
        <v>500</v>
      </c>
      <c r="N488" s="1012">
        <f t="shared" si="30"/>
        <v>5000</v>
      </c>
      <c r="O488" s="862">
        <v>10</v>
      </c>
      <c r="P488" s="862"/>
      <c r="Q488" s="862"/>
      <c r="R488" s="862"/>
      <c r="S488" s="607"/>
      <c r="T488" s="1012"/>
    </row>
    <row r="489" spans="1:20" ht="21" customHeight="1">
      <c r="A489" s="44"/>
      <c r="B489" s="47"/>
      <c r="C489" s="47"/>
      <c r="D489" s="44"/>
      <c r="E489" s="44"/>
      <c r="F489" s="44"/>
      <c r="G489" s="47"/>
      <c r="H489" s="861"/>
      <c r="I489" s="50"/>
      <c r="J489" s="464"/>
      <c r="K489" s="849"/>
      <c r="L489" s="1010"/>
      <c r="M489" s="1013"/>
      <c r="N489" s="1017"/>
      <c r="O489" s="862"/>
      <c r="P489" s="862"/>
      <c r="Q489" s="862"/>
      <c r="R489" s="862"/>
      <c r="S489" s="607"/>
      <c r="T489" s="1012"/>
    </row>
    <row r="490" spans="1:20" ht="21" customHeight="1">
      <c r="A490" s="44"/>
      <c r="B490" s="47"/>
      <c r="C490" s="136" t="s">
        <v>3907</v>
      </c>
      <c r="D490" s="44"/>
      <c r="E490" s="44"/>
      <c r="F490" s="44"/>
      <c r="G490" s="47"/>
      <c r="H490" s="861"/>
      <c r="I490" s="50"/>
      <c r="J490" s="464"/>
      <c r="K490" s="849"/>
      <c r="L490" s="1010"/>
      <c r="M490" s="1013"/>
      <c r="N490" s="1012"/>
      <c r="O490" s="862"/>
      <c r="P490" s="862"/>
      <c r="Q490" s="862"/>
      <c r="R490" s="862"/>
      <c r="S490" s="607"/>
      <c r="T490" s="1012"/>
    </row>
    <row r="491" spans="1:20" ht="21" customHeight="1">
      <c r="A491" s="44">
        <v>466</v>
      </c>
      <c r="B491" s="47"/>
      <c r="C491" s="875" t="s">
        <v>3901</v>
      </c>
      <c r="D491" s="44"/>
      <c r="E491" s="44"/>
      <c r="F491" s="44" t="s">
        <v>43</v>
      </c>
      <c r="G491" s="47"/>
      <c r="H491" s="861"/>
      <c r="I491" s="50"/>
      <c r="J491" s="464">
        <v>10</v>
      </c>
      <c r="K491" s="849"/>
      <c r="L491" s="1010">
        <v>10</v>
      </c>
      <c r="M491" s="1013">
        <v>500</v>
      </c>
      <c r="N491" s="1012">
        <f>M491*L491</f>
        <v>5000</v>
      </c>
      <c r="O491" s="862">
        <v>10</v>
      </c>
      <c r="P491" s="862"/>
      <c r="Q491" s="862"/>
      <c r="R491" s="862"/>
      <c r="S491" s="607"/>
      <c r="T491" s="1012"/>
    </row>
    <row r="492" spans="1:20" ht="21" customHeight="1">
      <c r="A492" s="44">
        <v>467</v>
      </c>
      <c r="B492" s="47"/>
      <c r="C492" s="875" t="s">
        <v>3902</v>
      </c>
      <c r="D492" s="44"/>
      <c r="E492" s="44"/>
      <c r="F492" s="44" t="s">
        <v>43</v>
      </c>
      <c r="G492" s="47"/>
      <c r="H492" s="861"/>
      <c r="I492" s="50"/>
      <c r="J492" s="464">
        <v>3</v>
      </c>
      <c r="K492" s="849"/>
      <c r="L492" s="1010">
        <v>3</v>
      </c>
      <c r="M492" s="1013">
        <v>500</v>
      </c>
      <c r="N492" s="1012">
        <f t="shared" ref="N492:N500" si="31">M492*L492</f>
        <v>1500</v>
      </c>
      <c r="O492" s="862">
        <v>3</v>
      </c>
      <c r="P492" s="862"/>
      <c r="Q492" s="862"/>
      <c r="R492" s="862"/>
      <c r="S492" s="607"/>
      <c r="T492" s="1012"/>
    </row>
    <row r="493" spans="1:20" ht="21" customHeight="1">
      <c r="A493" s="44">
        <v>468</v>
      </c>
      <c r="B493" s="47"/>
      <c r="C493" s="875" t="s">
        <v>3903</v>
      </c>
      <c r="D493" s="44"/>
      <c r="E493" s="44"/>
      <c r="F493" s="44" t="s">
        <v>43</v>
      </c>
      <c r="G493" s="47"/>
      <c r="H493" s="861"/>
      <c r="I493" s="50"/>
      <c r="J493" s="464">
        <v>3</v>
      </c>
      <c r="K493" s="849"/>
      <c r="L493" s="1010">
        <v>3</v>
      </c>
      <c r="M493" s="1013">
        <v>1500</v>
      </c>
      <c r="N493" s="1012">
        <f t="shared" si="31"/>
        <v>4500</v>
      </c>
      <c r="O493" s="862">
        <v>3</v>
      </c>
      <c r="P493" s="862"/>
      <c r="Q493" s="862"/>
      <c r="R493" s="862"/>
      <c r="S493" s="607"/>
      <c r="T493" s="1012"/>
    </row>
    <row r="494" spans="1:20" ht="21" customHeight="1">
      <c r="A494" s="44">
        <v>469</v>
      </c>
      <c r="B494" s="47"/>
      <c r="C494" s="875" t="s">
        <v>3889</v>
      </c>
      <c r="D494" s="44"/>
      <c r="E494" s="44"/>
      <c r="F494" s="44" t="s">
        <v>188</v>
      </c>
      <c r="G494" s="47"/>
      <c r="H494" s="861"/>
      <c r="I494" s="50"/>
      <c r="J494" s="464">
        <v>2</v>
      </c>
      <c r="K494" s="849"/>
      <c r="L494" s="1010">
        <v>2</v>
      </c>
      <c r="M494" s="1013">
        <v>2000</v>
      </c>
      <c r="N494" s="1012">
        <f t="shared" si="31"/>
        <v>4000</v>
      </c>
      <c r="O494" s="862">
        <v>2</v>
      </c>
      <c r="P494" s="862"/>
      <c r="Q494" s="862"/>
      <c r="R494" s="862"/>
      <c r="S494" s="607"/>
      <c r="T494" s="1012"/>
    </row>
    <row r="495" spans="1:20" ht="21" customHeight="1">
      <c r="A495" s="44">
        <v>470</v>
      </c>
      <c r="B495" s="47"/>
      <c r="C495" s="875" t="s">
        <v>3897</v>
      </c>
      <c r="D495" s="44"/>
      <c r="E495" s="44"/>
      <c r="F495" s="44" t="s">
        <v>43</v>
      </c>
      <c r="G495" s="47"/>
      <c r="H495" s="861"/>
      <c r="I495" s="50"/>
      <c r="J495" s="464">
        <v>1</v>
      </c>
      <c r="K495" s="849"/>
      <c r="L495" s="1010">
        <v>1</v>
      </c>
      <c r="M495" s="1013">
        <v>1500</v>
      </c>
      <c r="N495" s="1012">
        <f t="shared" si="31"/>
        <v>1500</v>
      </c>
      <c r="O495" s="862">
        <v>1</v>
      </c>
      <c r="P495" s="862"/>
      <c r="Q495" s="862"/>
      <c r="R495" s="862"/>
      <c r="S495" s="607"/>
      <c r="T495" s="1012"/>
    </row>
    <row r="496" spans="1:20" ht="21" customHeight="1">
      <c r="A496" s="44">
        <v>471</v>
      </c>
      <c r="B496" s="47"/>
      <c r="C496" s="875" t="s">
        <v>3937</v>
      </c>
      <c r="D496" s="44"/>
      <c r="E496" s="44"/>
      <c r="F496" s="44" t="s">
        <v>43</v>
      </c>
      <c r="G496" s="47"/>
      <c r="H496" s="861"/>
      <c r="I496" s="50"/>
      <c r="J496" s="464">
        <v>1</v>
      </c>
      <c r="K496" s="849"/>
      <c r="L496" s="1010">
        <v>1</v>
      </c>
      <c r="M496" s="1013">
        <v>2000</v>
      </c>
      <c r="N496" s="1012">
        <f t="shared" si="31"/>
        <v>2000</v>
      </c>
      <c r="O496" s="862">
        <v>1</v>
      </c>
      <c r="P496" s="862"/>
      <c r="Q496" s="862"/>
      <c r="R496" s="862"/>
      <c r="S496" s="607"/>
      <c r="T496" s="1012"/>
    </row>
    <row r="497" spans="1:20" ht="21" customHeight="1">
      <c r="A497" s="44">
        <v>472</v>
      </c>
      <c r="B497" s="47"/>
      <c r="C497" s="875" t="s">
        <v>3900</v>
      </c>
      <c r="D497" s="44"/>
      <c r="E497" s="44"/>
      <c r="F497" s="44" t="s">
        <v>188</v>
      </c>
      <c r="G497" s="47"/>
      <c r="H497" s="861"/>
      <c r="I497" s="50"/>
      <c r="J497" s="464">
        <v>10</v>
      </c>
      <c r="K497" s="849"/>
      <c r="L497" s="1010">
        <v>10</v>
      </c>
      <c r="M497" s="1013">
        <v>2000</v>
      </c>
      <c r="N497" s="1012">
        <f t="shared" si="31"/>
        <v>20000</v>
      </c>
      <c r="O497" s="862">
        <v>10</v>
      </c>
      <c r="P497" s="862"/>
      <c r="Q497" s="862"/>
      <c r="R497" s="862"/>
      <c r="S497" s="607"/>
      <c r="T497" s="1012"/>
    </row>
    <row r="498" spans="1:20" ht="21" customHeight="1">
      <c r="A498" s="44">
        <v>473</v>
      </c>
      <c r="B498" s="47"/>
      <c r="C498" s="875" t="s">
        <v>3904</v>
      </c>
      <c r="D498" s="44"/>
      <c r="E498" s="44"/>
      <c r="F498" s="44" t="s">
        <v>188</v>
      </c>
      <c r="G498" s="47"/>
      <c r="H498" s="861"/>
      <c r="I498" s="50"/>
      <c r="J498" s="464">
        <v>10</v>
      </c>
      <c r="K498" s="849"/>
      <c r="L498" s="1010">
        <v>10</v>
      </c>
      <c r="M498" s="1013">
        <v>2000</v>
      </c>
      <c r="N498" s="1012">
        <f t="shared" si="31"/>
        <v>20000</v>
      </c>
      <c r="O498" s="862">
        <v>10</v>
      </c>
      <c r="P498" s="862"/>
      <c r="Q498" s="862"/>
      <c r="R498" s="862"/>
      <c r="S498" s="607"/>
      <c r="T498" s="1012"/>
    </row>
    <row r="499" spans="1:20" ht="21" customHeight="1">
      <c r="A499" s="44">
        <v>474</v>
      </c>
      <c r="B499" s="47"/>
      <c r="C499" s="876" t="s">
        <v>3905</v>
      </c>
      <c r="D499" s="44"/>
      <c r="E499" s="44"/>
      <c r="F499" s="44" t="s">
        <v>188</v>
      </c>
      <c r="G499" s="47"/>
      <c r="H499" s="861"/>
      <c r="I499" s="50"/>
      <c r="J499" s="464">
        <v>2</v>
      </c>
      <c r="K499" s="849"/>
      <c r="L499" s="1010">
        <v>2</v>
      </c>
      <c r="M499" s="1013">
        <v>4000</v>
      </c>
      <c r="N499" s="1012">
        <f t="shared" si="31"/>
        <v>8000</v>
      </c>
      <c r="O499" s="862">
        <v>2</v>
      </c>
      <c r="P499" s="862"/>
      <c r="Q499" s="862"/>
      <c r="R499" s="862"/>
      <c r="S499" s="607"/>
      <c r="T499" s="1012"/>
    </row>
    <row r="500" spans="1:20" ht="21" customHeight="1">
      <c r="A500" s="44">
        <v>475</v>
      </c>
      <c r="B500" s="47"/>
      <c r="C500" s="876" t="s">
        <v>3906</v>
      </c>
      <c r="D500" s="44"/>
      <c r="E500" s="44"/>
      <c r="F500" s="44" t="s">
        <v>188</v>
      </c>
      <c r="G500" s="47"/>
      <c r="H500" s="861"/>
      <c r="I500" s="50"/>
      <c r="J500" s="464">
        <v>1</v>
      </c>
      <c r="K500" s="849"/>
      <c r="L500" s="1010">
        <v>1</v>
      </c>
      <c r="M500" s="1013">
        <v>4000</v>
      </c>
      <c r="N500" s="1012">
        <f t="shared" si="31"/>
        <v>4000</v>
      </c>
      <c r="O500" s="862">
        <v>1</v>
      </c>
      <c r="P500" s="862"/>
      <c r="Q500" s="862"/>
      <c r="R500" s="862"/>
      <c r="S500" s="607"/>
      <c r="T500" s="1012"/>
    </row>
    <row r="501" spans="1:20" ht="21" customHeight="1">
      <c r="A501" s="44"/>
      <c r="B501" s="47"/>
      <c r="C501" s="47"/>
      <c r="D501" s="44"/>
      <c r="E501" s="44"/>
      <c r="F501" s="44"/>
      <c r="G501" s="47"/>
      <c r="H501" s="861"/>
      <c r="I501" s="50"/>
      <c r="J501" s="464"/>
      <c r="K501" s="849"/>
      <c r="L501" s="1010"/>
      <c r="M501" s="1013"/>
      <c r="N501" s="1017"/>
      <c r="O501" s="862"/>
      <c r="P501" s="862"/>
      <c r="Q501" s="862"/>
      <c r="R501" s="862"/>
      <c r="S501" s="607"/>
      <c r="T501" s="1012"/>
    </row>
    <row r="502" spans="1:20" ht="21" customHeight="1">
      <c r="A502" s="44"/>
      <c r="B502" s="47"/>
      <c r="C502" s="198" t="s">
        <v>3970</v>
      </c>
      <c r="D502" s="44"/>
      <c r="E502" s="44"/>
      <c r="F502" s="44"/>
      <c r="G502" s="47"/>
      <c r="H502" s="861"/>
      <c r="I502" s="50"/>
      <c r="J502" s="464"/>
      <c r="K502" s="849"/>
      <c r="L502" s="1010"/>
      <c r="M502" s="1013"/>
      <c r="N502" s="1012"/>
      <c r="O502" s="862"/>
      <c r="P502" s="862"/>
      <c r="Q502" s="862"/>
      <c r="R502" s="862"/>
      <c r="S502" s="607"/>
      <c r="T502" s="1012"/>
    </row>
    <row r="503" spans="1:20" ht="21" customHeight="1">
      <c r="A503" s="44">
        <v>476</v>
      </c>
      <c r="B503" s="47"/>
      <c r="C503" s="969" t="s">
        <v>4493</v>
      </c>
      <c r="D503" s="44"/>
      <c r="E503" s="44"/>
      <c r="F503" s="44" t="s">
        <v>199</v>
      </c>
      <c r="G503" s="47"/>
      <c r="H503" s="861"/>
      <c r="I503" s="50"/>
      <c r="J503" s="464">
        <v>2</v>
      </c>
      <c r="K503" s="849"/>
      <c r="L503" s="1010">
        <v>2</v>
      </c>
      <c r="M503" s="1013">
        <v>4000</v>
      </c>
      <c r="N503" s="1012">
        <f>M503*L503</f>
        <v>8000</v>
      </c>
      <c r="O503" s="862">
        <v>2</v>
      </c>
      <c r="P503" s="862"/>
      <c r="Q503" s="862"/>
      <c r="R503" s="862"/>
      <c r="S503" s="607"/>
      <c r="T503" s="1012"/>
    </row>
    <row r="504" spans="1:20" ht="21" customHeight="1">
      <c r="A504" s="44"/>
      <c r="B504" s="47"/>
      <c r="C504" s="970" t="s">
        <v>4494</v>
      </c>
      <c r="D504" s="44"/>
      <c r="E504" s="44"/>
      <c r="F504" s="44"/>
      <c r="G504" s="47"/>
      <c r="H504" s="861"/>
      <c r="I504" s="50"/>
      <c r="J504" s="464"/>
      <c r="K504" s="849"/>
      <c r="L504" s="1010"/>
      <c r="M504" s="1013"/>
      <c r="N504" s="1012"/>
      <c r="O504" s="862"/>
      <c r="P504" s="862"/>
      <c r="Q504" s="862"/>
      <c r="R504" s="862"/>
      <c r="S504" s="607"/>
      <c r="T504" s="1012"/>
    </row>
    <row r="505" spans="1:20" ht="21" customHeight="1">
      <c r="A505" s="44">
        <v>477</v>
      </c>
      <c r="B505" s="47"/>
      <c r="C505" s="47" t="s">
        <v>4544</v>
      </c>
      <c r="D505" s="44"/>
      <c r="E505" s="44"/>
      <c r="F505" s="44" t="s">
        <v>188</v>
      </c>
      <c r="G505" s="47"/>
      <c r="H505" s="861"/>
      <c r="I505" s="50"/>
      <c r="J505" s="464">
        <v>1</v>
      </c>
      <c r="K505" s="849"/>
      <c r="L505" s="1010">
        <v>1</v>
      </c>
      <c r="M505" s="1013">
        <v>2500</v>
      </c>
      <c r="N505" s="1012">
        <f>M505*L505</f>
        <v>2500</v>
      </c>
      <c r="O505" s="862">
        <v>1</v>
      </c>
      <c r="P505" s="862"/>
      <c r="Q505" s="862"/>
      <c r="R505" s="862"/>
      <c r="S505" s="607"/>
      <c r="T505" s="1012"/>
    </row>
    <row r="506" spans="1:20" ht="21" customHeight="1">
      <c r="A506" s="44"/>
      <c r="B506" s="47"/>
      <c r="C506" s="971" t="s">
        <v>4496</v>
      </c>
      <c r="D506" s="44"/>
      <c r="E506" s="44"/>
      <c r="F506" s="44"/>
      <c r="G506" s="47"/>
      <c r="H506" s="861"/>
      <c r="I506" s="50"/>
      <c r="J506" s="464"/>
      <c r="K506" s="849"/>
      <c r="L506" s="1010"/>
      <c r="M506" s="1013"/>
      <c r="N506" s="1012"/>
      <c r="O506" s="862"/>
      <c r="P506" s="862"/>
      <c r="Q506" s="862"/>
      <c r="R506" s="862"/>
      <c r="S506" s="607"/>
      <c r="T506" s="1012"/>
    </row>
    <row r="507" spans="1:20" ht="21" customHeight="1">
      <c r="A507" s="44">
        <v>478</v>
      </c>
      <c r="B507" s="47"/>
      <c r="C507" s="972" t="s">
        <v>4495</v>
      </c>
      <c r="D507" s="44"/>
      <c r="E507" s="44"/>
      <c r="F507" s="44" t="s">
        <v>43</v>
      </c>
      <c r="G507" s="47"/>
      <c r="H507" s="861"/>
      <c r="I507" s="50"/>
      <c r="J507" s="464">
        <v>10</v>
      </c>
      <c r="K507" s="849"/>
      <c r="L507" s="1010">
        <v>10</v>
      </c>
      <c r="M507" s="1013">
        <v>2000</v>
      </c>
      <c r="N507" s="1012">
        <f>M507*L507</f>
        <v>20000</v>
      </c>
      <c r="O507" s="862">
        <v>10</v>
      </c>
      <c r="P507" s="862"/>
      <c r="Q507" s="862"/>
      <c r="R507" s="862"/>
      <c r="S507" s="607"/>
      <c r="T507" s="1012"/>
    </row>
    <row r="508" spans="1:20" ht="21" customHeight="1">
      <c r="A508" s="44"/>
      <c r="B508" s="47"/>
      <c r="C508" s="971" t="s">
        <v>1005</v>
      </c>
      <c r="D508" s="44"/>
      <c r="E508" s="44"/>
      <c r="F508" s="44"/>
      <c r="G508" s="47"/>
      <c r="H508" s="861"/>
      <c r="I508" s="50"/>
      <c r="J508" s="464"/>
      <c r="K508" s="849"/>
      <c r="L508" s="1010"/>
      <c r="M508" s="1013"/>
      <c r="N508" s="1012"/>
      <c r="O508" s="862"/>
      <c r="P508" s="862"/>
      <c r="Q508" s="862"/>
      <c r="R508" s="862"/>
      <c r="S508" s="607"/>
      <c r="T508" s="1012"/>
    </row>
    <row r="509" spans="1:20" ht="21" customHeight="1">
      <c r="A509" s="44">
        <v>479</v>
      </c>
      <c r="B509" s="47"/>
      <c r="C509" s="973" t="s">
        <v>4497</v>
      </c>
      <c r="D509" s="44"/>
      <c r="E509" s="44"/>
      <c r="F509" s="44"/>
      <c r="G509" s="47"/>
      <c r="H509" s="861"/>
      <c r="I509" s="50"/>
      <c r="J509" s="974">
        <v>5</v>
      </c>
      <c r="K509" s="849"/>
      <c r="L509" s="1026">
        <v>5</v>
      </c>
      <c r="M509" s="1027">
        <v>1000</v>
      </c>
      <c r="N509" s="1012">
        <f>M509*L509</f>
        <v>5000</v>
      </c>
      <c r="O509" s="862">
        <v>5</v>
      </c>
      <c r="P509" s="862"/>
      <c r="Q509" s="862"/>
      <c r="R509" s="862"/>
      <c r="S509" s="607"/>
      <c r="T509" s="1012"/>
    </row>
    <row r="510" spans="1:20" ht="21" customHeight="1">
      <c r="A510" s="44">
        <v>480</v>
      </c>
      <c r="B510" s="47"/>
      <c r="C510" s="973" t="s">
        <v>4498</v>
      </c>
      <c r="D510" s="44"/>
      <c r="E510" s="44"/>
      <c r="F510" s="44"/>
      <c r="G510" s="47"/>
      <c r="H510" s="861"/>
      <c r="I510" s="50"/>
      <c r="J510" s="974">
        <v>5</v>
      </c>
      <c r="K510" s="849"/>
      <c r="L510" s="1026">
        <v>5</v>
      </c>
      <c r="M510" s="1027">
        <v>1000</v>
      </c>
      <c r="N510" s="1012">
        <f t="shared" ref="N510:N552" si="32">M510*L510</f>
        <v>5000</v>
      </c>
      <c r="O510" s="862">
        <v>5</v>
      </c>
      <c r="P510" s="862"/>
      <c r="Q510" s="862"/>
      <c r="R510" s="862"/>
      <c r="S510" s="607"/>
      <c r="T510" s="1012"/>
    </row>
    <row r="511" spans="1:20" ht="21" customHeight="1">
      <c r="A511" s="44">
        <v>481</v>
      </c>
      <c r="B511" s="47"/>
      <c r="C511" s="973" t="s">
        <v>4499</v>
      </c>
      <c r="D511" s="44"/>
      <c r="E511" s="44"/>
      <c r="F511" s="44"/>
      <c r="G511" s="47"/>
      <c r="H511" s="861"/>
      <c r="I511" s="50"/>
      <c r="J511" s="974">
        <v>3</v>
      </c>
      <c r="K511" s="849"/>
      <c r="L511" s="1026">
        <v>3</v>
      </c>
      <c r="M511" s="1027">
        <v>2500</v>
      </c>
      <c r="N511" s="1012">
        <f t="shared" si="32"/>
        <v>7500</v>
      </c>
      <c r="O511" s="862">
        <v>3</v>
      </c>
      <c r="P511" s="862"/>
      <c r="Q511" s="862"/>
      <c r="R511" s="862"/>
      <c r="S511" s="607"/>
      <c r="T511" s="1012"/>
    </row>
    <row r="512" spans="1:20" ht="21" customHeight="1">
      <c r="A512" s="44">
        <v>482</v>
      </c>
      <c r="B512" s="47"/>
      <c r="C512" s="973" t="s">
        <v>4500</v>
      </c>
      <c r="D512" s="44"/>
      <c r="E512" s="44"/>
      <c r="F512" s="44"/>
      <c r="G512" s="47"/>
      <c r="H512" s="861"/>
      <c r="I512" s="50"/>
      <c r="J512" s="974">
        <v>2</v>
      </c>
      <c r="K512" s="849"/>
      <c r="L512" s="1026">
        <v>2</v>
      </c>
      <c r="M512" s="1027">
        <v>2500</v>
      </c>
      <c r="N512" s="1012">
        <f t="shared" si="32"/>
        <v>5000</v>
      </c>
      <c r="O512" s="862">
        <v>2</v>
      </c>
      <c r="P512" s="862"/>
      <c r="Q512" s="862"/>
      <c r="R512" s="862"/>
      <c r="S512" s="607"/>
      <c r="T512" s="1012"/>
    </row>
    <row r="513" spans="1:20" ht="21" customHeight="1">
      <c r="A513" s="44">
        <v>483</v>
      </c>
      <c r="B513" s="47"/>
      <c r="C513" s="973" t="s">
        <v>4501</v>
      </c>
      <c r="D513" s="44"/>
      <c r="E513" s="44"/>
      <c r="F513" s="44"/>
      <c r="G513" s="47"/>
      <c r="H513" s="861"/>
      <c r="I513" s="50"/>
      <c r="J513" s="974">
        <v>2</v>
      </c>
      <c r="K513" s="849"/>
      <c r="L513" s="1026">
        <v>2</v>
      </c>
      <c r="M513" s="1027">
        <v>2500</v>
      </c>
      <c r="N513" s="1012">
        <f t="shared" si="32"/>
        <v>5000</v>
      </c>
      <c r="O513" s="862">
        <v>2</v>
      </c>
      <c r="P513" s="862"/>
      <c r="Q513" s="862"/>
      <c r="R513" s="862"/>
      <c r="S513" s="607"/>
      <c r="T513" s="1012"/>
    </row>
    <row r="514" spans="1:20" ht="21" customHeight="1">
      <c r="A514" s="44">
        <v>484</v>
      </c>
      <c r="B514" s="47"/>
      <c r="C514" s="973" t="s">
        <v>4502</v>
      </c>
      <c r="D514" s="44"/>
      <c r="E514" s="44"/>
      <c r="F514" s="44"/>
      <c r="G514" s="47"/>
      <c r="H514" s="861"/>
      <c r="I514" s="50"/>
      <c r="J514" s="974">
        <v>2</v>
      </c>
      <c r="K514" s="849"/>
      <c r="L514" s="1026">
        <v>2</v>
      </c>
      <c r="M514" s="1027">
        <v>270</v>
      </c>
      <c r="N514" s="1012">
        <f t="shared" si="32"/>
        <v>540</v>
      </c>
      <c r="O514" s="862">
        <v>2</v>
      </c>
      <c r="P514" s="862"/>
      <c r="Q514" s="862"/>
      <c r="R514" s="862"/>
      <c r="S514" s="607"/>
      <c r="T514" s="1012"/>
    </row>
    <row r="515" spans="1:20" ht="21" customHeight="1">
      <c r="A515" s="44">
        <v>485</v>
      </c>
      <c r="B515" s="47"/>
      <c r="C515" s="973" t="s">
        <v>4503</v>
      </c>
      <c r="D515" s="44"/>
      <c r="E515" s="44"/>
      <c r="F515" s="44"/>
      <c r="G515" s="47"/>
      <c r="H515" s="861"/>
      <c r="I515" s="50"/>
      <c r="J515" s="974">
        <v>5</v>
      </c>
      <c r="K515" s="849"/>
      <c r="L515" s="1026">
        <v>5</v>
      </c>
      <c r="M515" s="1027">
        <v>180</v>
      </c>
      <c r="N515" s="1012">
        <f t="shared" si="32"/>
        <v>900</v>
      </c>
      <c r="O515" s="862">
        <v>5</v>
      </c>
      <c r="P515" s="862"/>
      <c r="Q515" s="862"/>
      <c r="R515" s="862"/>
      <c r="S515" s="607"/>
      <c r="T515" s="1012"/>
    </row>
    <row r="516" spans="1:20" ht="21" customHeight="1">
      <c r="A516" s="44">
        <v>486</v>
      </c>
      <c r="B516" s="47"/>
      <c r="C516" s="973" t="s">
        <v>4504</v>
      </c>
      <c r="D516" s="44"/>
      <c r="E516" s="44"/>
      <c r="F516" s="44"/>
      <c r="G516" s="47"/>
      <c r="H516" s="861"/>
      <c r="I516" s="50"/>
      <c r="J516" s="974">
        <v>5</v>
      </c>
      <c r="K516" s="849"/>
      <c r="L516" s="1026">
        <v>5</v>
      </c>
      <c r="M516" s="1027">
        <v>180</v>
      </c>
      <c r="N516" s="1012">
        <f t="shared" si="32"/>
        <v>900</v>
      </c>
      <c r="O516" s="862">
        <v>5</v>
      </c>
      <c r="P516" s="862"/>
      <c r="Q516" s="862"/>
      <c r="R516" s="862"/>
      <c r="S516" s="607"/>
      <c r="T516" s="1012"/>
    </row>
    <row r="517" spans="1:20" ht="21" customHeight="1">
      <c r="A517" s="44">
        <v>487</v>
      </c>
      <c r="B517" s="47"/>
      <c r="C517" s="973" t="s">
        <v>4505</v>
      </c>
      <c r="D517" s="44"/>
      <c r="E517" s="44"/>
      <c r="F517" s="44"/>
      <c r="G517" s="47"/>
      <c r="H517" s="861"/>
      <c r="I517" s="50"/>
      <c r="J517" s="974">
        <v>5</v>
      </c>
      <c r="K517" s="849"/>
      <c r="L517" s="1026">
        <v>5</v>
      </c>
      <c r="M517" s="1027">
        <v>180</v>
      </c>
      <c r="N517" s="1012">
        <f t="shared" si="32"/>
        <v>900</v>
      </c>
      <c r="O517" s="862">
        <v>5</v>
      </c>
      <c r="P517" s="862"/>
      <c r="Q517" s="862"/>
      <c r="R517" s="862"/>
      <c r="S517" s="607"/>
      <c r="T517" s="1012"/>
    </row>
    <row r="518" spans="1:20" ht="21" customHeight="1">
      <c r="A518" s="44">
        <v>488</v>
      </c>
      <c r="B518" s="47"/>
      <c r="C518" s="973" t="s">
        <v>4506</v>
      </c>
      <c r="D518" s="44"/>
      <c r="E518" s="44"/>
      <c r="F518" s="44"/>
      <c r="G518" s="47"/>
      <c r="H518" s="861"/>
      <c r="I518" s="50"/>
      <c r="J518" s="974">
        <v>5</v>
      </c>
      <c r="K518" s="849"/>
      <c r="L518" s="1026">
        <v>5</v>
      </c>
      <c r="M518" s="1027">
        <v>90</v>
      </c>
      <c r="N518" s="1012">
        <f t="shared" si="32"/>
        <v>450</v>
      </c>
      <c r="O518" s="862">
        <v>5</v>
      </c>
      <c r="P518" s="862"/>
      <c r="Q518" s="862"/>
      <c r="R518" s="862"/>
      <c r="S518" s="607"/>
      <c r="T518" s="1012"/>
    </row>
    <row r="519" spans="1:20" ht="21" customHeight="1">
      <c r="A519" s="44">
        <v>489</v>
      </c>
      <c r="B519" s="47"/>
      <c r="C519" s="973" t="s">
        <v>4507</v>
      </c>
      <c r="D519" s="44"/>
      <c r="E519" s="44"/>
      <c r="F519" s="44"/>
      <c r="G519" s="47"/>
      <c r="H519" s="861"/>
      <c r="I519" s="50"/>
      <c r="J519" s="974">
        <v>5</v>
      </c>
      <c r="K519" s="849"/>
      <c r="L519" s="1026">
        <v>5</v>
      </c>
      <c r="M519" s="1027">
        <v>90</v>
      </c>
      <c r="N519" s="1012">
        <f t="shared" si="32"/>
        <v>450</v>
      </c>
      <c r="O519" s="862">
        <v>5</v>
      </c>
      <c r="P519" s="862"/>
      <c r="Q519" s="862"/>
      <c r="R519" s="862"/>
      <c r="S519" s="607"/>
      <c r="T519" s="1012"/>
    </row>
    <row r="520" spans="1:20" ht="21" customHeight="1">
      <c r="A520" s="44">
        <v>490</v>
      </c>
      <c r="B520" s="47"/>
      <c r="C520" s="973" t="s">
        <v>4508</v>
      </c>
      <c r="D520" s="44"/>
      <c r="E520" s="44"/>
      <c r="F520" s="44"/>
      <c r="G520" s="47"/>
      <c r="H520" s="861"/>
      <c r="I520" s="50"/>
      <c r="J520" s="974">
        <v>5</v>
      </c>
      <c r="K520" s="849"/>
      <c r="L520" s="1026">
        <v>5</v>
      </c>
      <c r="M520" s="1027">
        <v>90</v>
      </c>
      <c r="N520" s="1012">
        <f t="shared" si="32"/>
        <v>450</v>
      </c>
      <c r="O520" s="862">
        <v>5</v>
      </c>
      <c r="P520" s="862"/>
      <c r="Q520" s="862"/>
      <c r="R520" s="862"/>
      <c r="S520" s="607"/>
      <c r="T520" s="1012"/>
    </row>
    <row r="521" spans="1:20" ht="21" customHeight="1">
      <c r="A521" s="44">
        <v>491</v>
      </c>
      <c r="B521" s="47"/>
      <c r="C521" s="973" t="s">
        <v>4509</v>
      </c>
      <c r="D521" s="44"/>
      <c r="E521" s="44"/>
      <c r="F521" s="44"/>
      <c r="G521" s="47"/>
      <c r="H521" s="861"/>
      <c r="I521" s="50"/>
      <c r="J521" s="974">
        <v>3</v>
      </c>
      <c r="K521" s="849"/>
      <c r="L521" s="1026">
        <v>3</v>
      </c>
      <c r="M521" s="1027">
        <v>1200</v>
      </c>
      <c r="N521" s="1012">
        <f t="shared" si="32"/>
        <v>3600</v>
      </c>
      <c r="O521" s="862">
        <v>3</v>
      </c>
      <c r="P521" s="862"/>
      <c r="Q521" s="862"/>
      <c r="R521" s="862"/>
      <c r="S521" s="607"/>
      <c r="T521" s="1012"/>
    </row>
    <row r="522" spans="1:20" ht="21" customHeight="1">
      <c r="A522" s="44">
        <v>492</v>
      </c>
      <c r="B522" s="47"/>
      <c r="C522" s="973" t="s">
        <v>4510</v>
      </c>
      <c r="D522" s="44"/>
      <c r="E522" s="44"/>
      <c r="F522" s="44"/>
      <c r="G522" s="47"/>
      <c r="H522" s="861"/>
      <c r="I522" s="50"/>
      <c r="J522" s="974">
        <v>3</v>
      </c>
      <c r="K522" s="849"/>
      <c r="L522" s="1026">
        <v>3</v>
      </c>
      <c r="M522" s="1027">
        <v>1200</v>
      </c>
      <c r="N522" s="1012">
        <f t="shared" si="32"/>
        <v>3600</v>
      </c>
      <c r="O522" s="862">
        <v>3</v>
      </c>
      <c r="P522" s="862"/>
      <c r="Q522" s="862"/>
      <c r="R522" s="862"/>
      <c r="S522" s="607"/>
      <c r="T522" s="1012"/>
    </row>
    <row r="523" spans="1:20" ht="21" customHeight="1">
      <c r="A523" s="44">
        <v>493</v>
      </c>
      <c r="B523" s="47"/>
      <c r="C523" s="973" t="s">
        <v>4511</v>
      </c>
      <c r="D523" s="44"/>
      <c r="E523" s="44"/>
      <c r="F523" s="44"/>
      <c r="G523" s="47"/>
      <c r="H523" s="861"/>
      <c r="I523" s="50"/>
      <c r="J523" s="974">
        <v>3</v>
      </c>
      <c r="K523" s="849"/>
      <c r="L523" s="1026">
        <v>3</v>
      </c>
      <c r="M523" s="1027">
        <v>550</v>
      </c>
      <c r="N523" s="1012">
        <f t="shared" si="32"/>
        <v>1650</v>
      </c>
      <c r="O523" s="862">
        <v>3</v>
      </c>
      <c r="P523" s="862"/>
      <c r="Q523" s="862"/>
      <c r="R523" s="862"/>
      <c r="S523" s="607"/>
      <c r="T523" s="1012"/>
    </row>
    <row r="524" spans="1:20" ht="21" customHeight="1">
      <c r="A524" s="44">
        <v>494</v>
      </c>
      <c r="B524" s="47"/>
      <c r="C524" s="973" t="s">
        <v>4512</v>
      </c>
      <c r="D524" s="44"/>
      <c r="E524" s="44"/>
      <c r="F524" s="44"/>
      <c r="G524" s="47"/>
      <c r="H524" s="861"/>
      <c r="I524" s="50"/>
      <c r="J524" s="974">
        <v>3</v>
      </c>
      <c r="K524" s="849"/>
      <c r="L524" s="1026">
        <v>3</v>
      </c>
      <c r="M524" s="1027">
        <v>550</v>
      </c>
      <c r="N524" s="1012">
        <f t="shared" si="32"/>
        <v>1650</v>
      </c>
      <c r="O524" s="862">
        <v>3</v>
      </c>
      <c r="P524" s="862"/>
      <c r="Q524" s="862"/>
      <c r="R524" s="862"/>
      <c r="S524" s="607"/>
      <c r="T524" s="1012"/>
    </row>
    <row r="525" spans="1:20" ht="21" customHeight="1">
      <c r="A525" s="44">
        <v>495</v>
      </c>
      <c r="B525" s="47"/>
      <c r="C525" s="973" t="s">
        <v>4513</v>
      </c>
      <c r="D525" s="44"/>
      <c r="E525" s="44"/>
      <c r="F525" s="44"/>
      <c r="G525" s="47"/>
      <c r="H525" s="861"/>
      <c r="I525" s="50"/>
      <c r="J525" s="974">
        <v>3</v>
      </c>
      <c r="K525" s="849"/>
      <c r="L525" s="1026">
        <v>3</v>
      </c>
      <c r="M525" s="1027">
        <v>1000</v>
      </c>
      <c r="N525" s="1012">
        <f t="shared" si="32"/>
        <v>3000</v>
      </c>
      <c r="O525" s="862">
        <v>3</v>
      </c>
      <c r="P525" s="862"/>
      <c r="Q525" s="862"/>
      <c r="R525" s="862"/>
      <c r="S525" s="607"/>
      <c r="T525" s="1012"/>
    </row>
    <row r="526" spans="1:20" ht="21" customHeight="1">
      <c r="A526" s="44">
        <v>496</v>
      </c>
      <c r="B526" s="47"/>
      <c r="C526" s="973" t="s">
        <v>4514</v>
      </c>
      <c r="D526" s="44"/>
      <c r="E526" s="44"/>
      <c r="F526" s="44"/>
      <c r="G526" s="47"/>
      <c r="H526" s="861"/>
      <c r="I526" s="50"/>
      <c r="J526" s="974">
        <v>3</v>
      </c>
      <c r="K526" s="849"/>
      <c r="L526" s="1026">
        <v>3</v>
      </c>
      <c r="M526" s="1027">
        <v>1000</v>
      </c>
      <c r="N526" s="1012">
        <f t="shared" si="32"/>
        <v>3000</v>
      </c>
      <c r="O526" s="862">
        <v>3</v>
      </c>
      <c r="P526" s="862"/>
      <c r="Q526" s="862"/>
      <c r="R526" s="862"/>
      <c r="S526" s="607"/>
      <c r="T526" s="1012"/>
    </row>
    <row r="527" spans="1:20" ht="21" customHeight="1">
      <c r="A527" s="44">
        <v>497</v>
      </c>
      <c r="B527" s="47"/>
      <c r="C527" s="973" t="s">
        <v>4515</v>
      </c>
      <c r="D527" s="44"/>
      <c r="E527" s="44"/>
      <c r="F527" s="44"/>
      <c r="G527" s="47"/>
      <c r="H527" s="861"/>
      <c r="I527" s="50"/>
      <c r="J527" s="974">
        <v>3</v>
      </c>
      <c r="K527" s="849"/>
      <c r="L527" s="1026">
        <v>3</v>
      </c>
      <c r="M527" s="1027">
        <v>800</v>
      </c>
      <c r="N527" s="1012">
        <f t="shared" si="32"/>
        <v>2400</v>
      </c>
      <c r="O527" s="862">
        <v>3</v>
      </c>
      <c r="P527" s="862"/>
      <c r="Q527" s="862"/>
      <c r="R527" s="862"/>
      <c r="S527" s="607"/>
      <c r="T527" s="1012"/>
    </row>
    <row r="528" spans="1:20" ht="21" customHeight="1">
      <c r="A528" s="44">
        <v>498</v>
      </c>
      <c r="B528" s="47"/>
      <c r="C528" s="973" t="s">
        <v>4516</v>
      </c>
      <c r="D528" s="44"/>
      <c r="E528" s="44"/>
      <c r="F528" s="44"/>
      <c r="G528" s="47"/>
      <c r="H528" s="861"/>
      <c r="I528" s="50"/>
      <c r="J528" s="974">
        <v>2</v>
      </c>
      <c r="K528" s="849"/>
      <c r="L528" s="1026">
        <v>2</v>
      </c>
      <c r="M528" s="1027">
        <v>800</v>
      </c>
      <c r="N528" s="1012">
        <f t="shared" si="32"/>
        <v>1600</v>
      </c>
      <c r="O528" s="862">
        <v>2</v>
      </c>
      <c r="P528" s="862"/>
      <c r="Q528" s="862"/>
      <c r="R528" s="862"/>
      <c r="S528" s="607"/>
      <c r="T528" s="1012"/>
    </row>
    <row r="529" spans="1:20" ht="21" customHeight="1">
      <c r="A529" s="44">
        <v>499</v>
      </c>
      <c r="B529" s="47"/>
      <c r="C529" s="973" t="s">
        <v>4517</v>
      </c>
      <c r="D529" s="44"/>
      <c r="E529" s="44"/>
      <c r="F529" s="44"/>
      <c r="G529" s="47"/>
      <c r="H529" s="861"/>
      <c r="I529" s="50"/>
      <c r="J529" s="974">
        <v>2</v>
      </c>
      <c r="K529" s="849"/>
      <c r="L529" s="1026">
        <v>2</v>
      </c>
      <c r="M529" s="1027">
        <v>800</v>
      </c>
      <c r="N529" s="1012">
        <f t="shared" si="32"/>
        <v>1600</v>
      </c>
      <c r="O529" s="862">
        <v>2</v>
      </c>
      <c r="P529" s="862"/>
      <c r="Q529" s="862"/>
      <c r="R529" s="862"/>
      <c r="S529" s="607"/>
      <c r="T529" s="1012"/>
    </row>
    <row r="530" spans="1:20" ht="21" customHeight="1">
      <c r="A530" s="44">
        <v>500</v>
      </c>
      <c r="B530" s="47"/>
      <c r="C530" s="973" t="s">
        <v>4518</v>
      </c>
      <c r="D530" s="44"/>
      <c r="E530" s="44"/>
      <c r="F530" s="44"/>
      <c r="G530" s="47"/>
      <c r="H530" s="861"/>
      <c r="I530" s="50"/>
      <c r="J530" s="974">
        <v>1</v>
      </c>
      <c r="K530" s="849"/>
      <c r="L530" s="1026">
        <v>1</v>
      </c>
      <c r="M530" s="1027">
        <v>950</v>
      </c>
      <c r="N530" s="1012">
        <f t="shared" si="32"/>
        <v>950</v>
      </c>
      <c r="O530" s="862">
        <v>1</v>
      </c>
      <c r="P530" s="862"/>
      <c r="Q530" s="862"/>
      <c r="R530" s="862"/>
      <c r="S530" s="607"/>
      <c r="T530" s="1012"/>
    </row>
    <row r="531" spans="1:20" ht="21" customHeight="1">
      <c r="A531" s="44">
        <v>501</v>
      </c>
      <c r="B531" s="47"/>
      <c r="C531" s="973" t="s">
        <v>4519</v>
      </c>
      <c r="D531" s="44"/>
      <c r="E531" s="44"/>
      <c r="F531" s="44"/>
      <c r="G531" s="47"/>
      <c r="H531" s="861"/>
      <c r="I531" s="50"/>
      <c r="J531" s="974">
        <v>3</v>
      </c>
      <c r="K531" s="849"/>
      <c r="L531" s="1026">
        <v>3</v>
      </c>
      <c r="M531" s="1027">
        <v>800</v>
      </c>
      <c r="N531" s="1012">
        <f t="shared" si="32"/>
        <v>2400</v>
      </c>
      <c r="O531" s="862">
        <v>3</v>
      </c>
      <c r="P531" s="862"/>
      <c r="Q531" s="862"/>
      <c r="R531" s="862"/>
      <c r="S531" s="607"/>
      <c r="T531" s="1012"/>
    </row>
    <row r="532" spans="1:20" ht="21" customHeight="1">
      <c r="A532" s="44">
        <v>502</v>
      </c>
      <c r="B532" s="47"/>
      <c r="C532" s="973" t="s">
        <v>4520</v>
      </c>
      <c r="D532" s="44"/>
      <c r="E532" s="44"/>
      <c r="F532" s="44"/>
      <c r="G532" s="47"/>
      <c r="H532" s="861"/>
      <c r="I532" s="50"/>
      <c r="J532" s="974">
        <v>3</v>
      </c>
      <c r="K532" s="849"/>
      <c r="L532" s="1026">
        <v>3</v>
      </c>
      <c r="M532" s="1027">
        <v>800</v>
      </c>
      <c r="N532" s="1012">
        <f t="shared" si="32"/>
        <v>2400</v>
      </c>
      <c r="O532" s="862">
        <v>3</v>
      </c>
      <c r="P532" s="862"/>
      <c r="Q532" s="862"/>
      <c r="R532" s="862"/>
      <c r="S532" s="607"/>
      <c r="T532" s="1012"/>
    </row>
    <row r="533" spans="1:20" ht="21" customHeight="1">
      <c r="A533" s="44">
        <v>503</v>
      </c>
      <c r="B533" s="47"/>
      <c r="C533" s="973" t="s">
        <v>4521</v>
      </c>
      <c r="D533" s="44"/>
      <c r="E533" s="44"/>
      <c r="F533" s="44"/>
      <c r="G533" s="47"/>
      <c r="H533" s="861"/>
      <c r="I533" s="50"/>
      <c r="J533" s="974">
        <v>1</v>
      </c>
      <c r="K533" s="849"/>
      <c r="L533" s="1026">
        <v>1</v>
      </c>
      <c r="M533" s="1027">
        <v>3900</v>
      </c>
      <c r="N533" s="1012">
        <f t="shared" si="32"/>
        <v>3900</v>
      </c>
      <c r="O533" s="862">
        <v>1</v>
      </c>
      <c r="P533" s="862"/>
      <c r="Q533" s="862"/>
      <c r="R533" s="862"/>
      <c r="S533" s="607"/>
      <c r="T533" s="1012"/>
    </row>
    <row r="534" spans="1:20" ht="21" customHeight="1">
      <c r="A534" s="44">
        <v>504</v>
      </c>
      <c r="B534" s="47"/>
      <c r="C534" s="973" t="s">
        <v>4522</v>
      </c>
      <c r="D534" s="44"/>
      <c r="E534" s="44"/>
      <c r="F534" s="44"/>
      <c r="G534" s="47"/>
      <c r="H534" s="861"/>
      <c r="I534" s="50"/>
      <c r="J534" s="974">
        <v>1</v>
      </c>
      <c r="K534" s="849"/>
      <c r="L534" s="1026">
        <v>1</v>
      </c>
      <c r="M534" s="1027">
        <v>3900</v>
      </c>
      <c r="N534" s="1012">
        <f t="shared" si="32"/>
        <v>3900</v>
      </c>
      <c r="O534" s="862">
        <v>1</v>
      </c>
      <c r="P534" s="862"/>
      <c r="Q534" s="862"/>
      <c r="R534" s="862"/>
      <c r="S534" s="607"/>
      <c r="T534" s="1012"/>
    </row>
    <row r="535" spans="1:20" ht="21" customHeight="1">
      <c r="A535" s="44">
        <v>505</v>
      </c>
      <c r="B535" s="47"/>
      <c r="C535" s="975" t="s">
        <v>4523</v>
      </c>
      <c r="D535" s="44"/>
      <c r="E535" s="44"/>
      <c r="F535" s="44"/>
      <c r="G535" s="47"/>
      <c r="H535" s="861"/>
      <c r="I535" s="50"/>
      <c r="J535" s="976">
        <v>5</v>
      </c>
      <c r="K535" s="849"/>
      <c r="L535" s="1028">
        <v>5</v>
      </c>
      <c r="M535" s="1016">
        <v>500</v>
      </c>
      <c r="N535" s="1012">
        <f t="shared" si="32"/>
        <v>2500</v>
      </c>
      <c r="O535" s="862">
        <v>5</v>
      </c>
      <c r="P535" s="862"/>
      <c r="Q535" s="862"/>
      <c r="R535" s="862"/>
      <c r="S535" s="607"/>
      <c r="T535" s="1012"/>
    </row>
    <row r="536" spans="1:20" ht="21" customHeight="1">
      <c r="A536" s="44">
        <v>506</v>
      </c>
      <c r="B536" s="47"/>
      <c r="C536" s="975" t="s">
        <v>4524</v>
      </c>
      <c r="D536" s="44"/>
      <c r="E536" s="44"/>
      <c r="F536" s="44"/>
      <c r="G536" s="47"/>
      <c r="H536" s="861"/>
      <c r="I536" s="50"/>
      <c r="J536" s="976">
        <v>5</v>
      </c>
      <c r="K536" s="849"/>
      <c r="L536" s="1028">
        <v>5</v>
      </c>
      <c r="M536" s="1016">
        <v>200</v>
      </c>
      <c r="N536" s="1012">
        <f t="shared" si="32"/>
        <v>1000</v>
      </c>
      <c r="O536" s="862">
        <v>5</v>
      </c>
      <c r="P536" s="862"/>
      <c r="Q536" s="862"/>
      <c r="R536" s="862"/>
      <c r="S536" s="607"/>
      <c r="T536" s="1012"/>
    </row>
    <row r="537" spans="1:20" ht="21" customHeight="1">
      <c r="A537" s="44">
        <v>507</v>
      </c>
      <c r="B537" s="47"/>
      <c r="C537" s="975" t="s">
        <v>4525</v>
      </c>
      <c r="D537" s="44"/>
      <c r="E537" s="44"/>
      <c r="F537" s="44"/>
      <c r="G537" s="47"/>
      <c r="H537" s="861"/>
      <c r="I537" s="50"/>
      <c r="J537" s="976">
        <v>2</v>
      </c>
      <c r="K537" s="849"/>
      <c r="L537" s="1028">
        <v>2</v>
      </c>
      <c r="M537" s="1016">
        <v>150</v>
      </c>
      <c r="N537" s="1012">
        <f t="shared" si="32"/>
        <v>300</v>
      </c>
      <c r="O537" s="862">
        <v>2</v>
      </c>
      <c r="P537" s="862"/>
      <c r="Q537" s="862"/>
      <c r="R537" s="862"/>
      <c r="S537" s="607"/>
      <c r="T537" s="1012"/>
    </row>
    <row r="538" spans="1:20" ht="21" customHeight="1">
      <c r="A538" s="44">
        <v>508</v>
      </c>
      <c r="B538" s="47"/>
      <c r="C538" s="975" t="s">
        <v>4526</v>
      </c>
      <c r="D538" s="44"/>
      <c r="E538" s="44"/>
      <c r="F538" s="44"/>
      <c r="G538" s="47"/>
      <c r="H538" s="861"/>
      <c r="I538" s="50"/>
      <c r="J538" s="976">
        <v>5</v>
      </c>
      <c r="K538" s="849"/>
      <c r="L538" s="1028">
        <v>5</v>
      </c>
      <c r="M538" s="1016">
        <v>400</v>
      </c>
      <c r="N538" s="1012">
        <f t="shared" si="32"/>
        <v>2000</v>
      </c>
      <c r="O538" s="862">
        <v>5</v>
      </c>
      <c r="P538" s="862"/>
      <c r="Q538" s="862"/>
      <c r="R538" s="862"/>
      <c r="S538" s="607"/>
      <c r="T538" s="1012"/>
    </row>
    <row r="539" spans="1:20" ht="21" customHeight="1">
      <c r="A539" s="44">
        <v>509</v>
      </c>
      <c r="B539" s="47"/>
      <c r="C539" s="975" t="s">
        <v>4527</v>
      </c>
      <c r="D539" s="44"/>
      <c r="E539" s="44"/>
      <c r="F539" s="44"/>
      <c r="G539" s="47"/>
      <c r="H539" s="861"/>
      <c r="I539" s="50"/>
      <c r="J539" s="976">
        <v>80</v>
      </c>
      <c r="K539" s="849"/>
      <c r="L539" s="1028">
        <v>80</v>
      </c>
      <c r="M539" s="1016">
        <v>150</v>
      </c>
      <c r="N539" s="1012">
        <f t="shared" si="32"/>
        <v>12000</v>
      </c>
      <c r="O539" s="862">
        <v>80</v>
      </c>
      <c r="P539" s="862"/>
      <c r="Q539" s="862"/>
      <c r="R539" s="862"/>
      <c r="S539" s="607"/>
      <c r="T539" s="1012"/>
    </row>
    <row r="540" spans="1:20" ht="21" customHeight="1">
      <c r="A540" s="44">
        <v>510</v>
      </c>
      <c r="B540" s="47"/>
      <c r="C540" s="977" t="s">
        <v>4528</v>
      </c>
      <c r="D540" s="44"/>
      <c r="E540" s="44"/>
      <c r="F540" s="44"/>
      <c r="G540" s="47"/>
      <c r="H540" s="861"/>
      <c r="I540" s="50"/>
      <c r="J540" s="976">
        <v>1</v>
      </c>
      <c r="K540" s="849"/>
      <c r="L540" s="1028">
        <v>1</v>
      </c>
      <c r="M540" s="1016">
        <v>11000</v>
      </c>
      <c r="N540" s="1012">
        <f t="shared" si="32"/>
        <v>11000</v>
      </c>
      <c r="O540" s="862">
        <v>1</v>
      </c>
      <c r="P540" s="862"/>
      <c r="Q540" s="862"/>
      <c r="R540" s="862"/>
      <c r="S540" s="607"/>
      <c r="T540" s="1012"/>
    </row>
    <row r="541" spans="1:20" s="995" customFormat="1" ht="21" customHeight="1">
      <c r="A541" s="44">
        <v>511</v>
      </c>
      <c r="B541" s="47"/>
      <c r="C541" s="977" t="s">
        <v>4529</v>
      </c>
      <c r="D541" s="44"/>
      <c r="E541" s="44"/>
      <c r="F541" s="44"/>
      <c r="G541" s="47"/>
      <c r="H541" s="861"/>
      <c r="I541" s="50"/>
      <c r="J541" s="976">
        <v>3</v>
      </c>
      <c r="K541" s="849"/>
      <c r="L541" s="1028">
        <v>3</v>
      </c>
      <c r="M541" s="1016">
        <v>1200</v>
      </c>
      <c r="N541" s="1012">
        <f t="shared" si="32"/>
        <v>3600</v>
      </c>
      <c r="O541" s="862">
        <v>3</v>
      </c>
      <c r="P541" s="862"/>
      <c r="Q541" s="862"/>
      <c r="R541" s="862"/>
      <c r="S541" s="607"/>
      <c r="T541" s="1012"/>
    </row>
    <row r="542" spans="1:20" s="995" customFormat="1" ht="21" customHeight="1">
      <c r="A542" s="44">
        <v>512</v>
      </c>
      <c r="B542" s="47"/>
      <c r="C542" s="977" t="s">
        <v>4530</v>
      </c>
      <c r="D542" s="44"/>
      <c r="E542" s="44"/>
      <c r="F542" s="44"/>
      <c r="G542" s="47"/>
      <c r="H542" s="861"/>
      <c r="I542" s="50"/>
      <c r="J542" s="976">
        <v>3</v>
      </c>
      <c r="K542" s="849"/>
      <c r="L542" s="1028">
        <v>3</v>
      </c>
      <c r="M542" s="1016">
        <v>1000</v>
      </c>
      <c r="N542" s="1012">
        <f t="shared" si="32"/>
        <v>3000</v>
      </c>
      <c r="O542" s="862">
        <v>3</v>
      </c>
      <c r="P542" s="862"/>
      <c r="Q542" s="862"/>
      <c r="R542" s="862"/>
      <c r="S542" s="607"/>
      <c r="T542" s="1012"/>
    </row>
    <row r="543" spans="1:20" s="995" customFormat="1" ht="21" customHeight="1">
      <c r="A543" s="44">
        <v>513</v>
      </c>
      <c r="B543" s="47"/>
      <c r="C543" s="977" t="s">
        <v>4531</v>
      </c>
      <c r="D543" s="44"/>
      <c r="E543" s="44"/>
      <c r="F543" s="44"/>
      <c r="G543" s="47"/>
      <c r="H543" s="861"/>
      <c r="I543" s="50"/>
      <c r="J543" s="976">
        <v>3</v>
      </c>
      <c r="K543" s="849"/>
      <c r="L543" s="1028">
        <v>3</v>
      </c>
      <c r="M543" s="1016">
        <v>900</v>
      </c>
      <c r="N543" s="1012">
        <f t="shared" si="32"/>
        <v>2700</v>
      </c>
      <c r="O543" s="862">
        <v>3</v>
      </c>
      <c r="P543" s="862"/>
      <c r="Q543" s="862"/>
      <c r="R543" s="862"/>
      <c r="S543" s="607"/>
      <c r="T543" s="1012"/>
    </row>
    <row r="544" spans="1:20" s="995" customFormat="1" ht="21" customHeight="1">
      <c r="A544" s="44">
        <v>514</v>
      </c>
      <c r="B544" s="47"/>
      <c r="C544" s="977" t="s">
        <v>4532</v>
      </c>
      <c r="D544" s="44"/>
      <c r="E544" s="44"/>
      <c r="F544" s="44"/>
      <c r="G544" s="47"/>
      <c r="H544" s="861"/>
      <c r="I544" s="50"/>
      <c r="J544" s="976">
        <v>3</v>
      </c>
      <c r="K544" s="849"/>
      <c r="L544" s="1028">
        <v>3</v>
      </c>
      <c r="M544" s="1016">
        <v>800</v>
      </c>
      <c r="N544" s="1012">
        <f t="shared" si="32"/>
        <v>2400</v>
      </c>
      <c r="O544" s="862">
        <v>3</v>
      </c>
      <c r="P544" s="862"/>
      <c r="Q544" s="862"/>
      <c r="R544" s="862"/>
      <c r="S544" s="607"/>
      <c r="T544" s="1012"/>
    </row>
    <row r="545" spans="1:20" s="995" customFormat="1" ht="21" customHeight="1">
      <c r="A545" s="44">
        <v>515</v>
      </c>
      <c r="B545" s="47"/>
      <c r="C545" s="977" t="s">
        <v>4533</v>
      </c>
      <c r="D545" s="44"/>
      <c r="E545" s="44"/>
      <c r="F545" s="44"/>
      <c r="G545" s="47"/>
      <c r="H545" s="861"/>
      <c r="I545" s="50"/>
      <c r="J545" s="976">
        <v>3</v>
      </c>
      <c r="K545" s="849"/>
      <c r="L545" s="1028">
        <v>3</v>
      </c>
      <c r="M545" s="1016">
        <v>500</v>
      </c>
      <c r="N545" s="1012">
        <f t="shared" si="32"/>
        <v>1500</v>
      </c>
      <c r="O545" s="862">
        <v>3</v>
      </c>
      <c r="P545" s="862"/>
      <c r="Q545" s="862"/>
      <c r="R545" s="862"/>
      <c r="S545" s="607"/>
      <c r="T545" s="1012"/>
    </row>
    <row r="546" spans="1:20" s="995" customFormat="1" ht="21" customHeight="1">
      <c r="A546" s="44">
        <v>516</v>
      </c>
      <c r="B546" s="47"/>
      <c r="C546" s="977" t="s">
        <v>4534</v>
      </c>
      <c r="D546" s="44"/>
      <c r="E546" s="44"/>
      <c r="F546" s="44"/>
      <c r="G546" s="47"/>
      <c r="H546" s="861"/>
      <c r="I546" s="50"/>
      <c r="J546" s="976">
        <v>3</v>
      </c>
      <c r="K546" s="849"/>
      <c r="L546" s="1028">
        <v>3</v>
      </c>
      <c r="M546" s="1016">
        <v>600</v>
      </c>
      <c r="N546" s="1012">
        <f t="shared" si="32"/>
        <v>1800</v>
      </c>
      <c r="O546" s="862">
        <v>3</v>
      </c>
      <c r="P546" s="862"/>
      <c r="Q546" s="862"/>
      <c r="R546" s="862"/>
      <c r="S546" s="607"/>
      <c r="T546" s="1012"/>
    </row>
    <row r="547" spans="1:20" s="995" customFormat="1" ht="21" customHeight="1">
      <c r="A547" s="44">
        <v>517</v>
      </c>
      <c r="B547" s="47"/>
      <c r="C547" s="977" t="s">
        <v>4535</v>
      </c>
      <c r="D547" s="44"/>
      <c r="E547" s="44"/>
      <c r="F547" s="44"/>
      <c r="G547" s="47"/>
      <c r="H547" s="861"/>
      <c r="I547" s="50"/>
      <c r="J547" s="976">
        <v>8</v>
      </c>
      <c r="K547" s="849"/>
      <c r="L547" s="1028">
        <v>8</v>
      </c>
      <c r="M547" s="1016">
        <v>100</v>
      </c>
      <c r="N547" s="1012">
        <f t="shared" si="32"/>
        <v>800</v>
      </c>
      <c r="O547" s="862">
        <v>8</v>
      </c>
      <c r="P547" s="862"/>
      <c r="Q547" s="862"/>
      <c r="R547" s="862"/>
      <c r="S547" s="607"/>
      <c r="T547" s="1012"/>
    </row>
    <row r="548" spans="1:20" s="995" customFormat="1" ht="21" customHeight="1">
      <c r="A548" s="44">
        <v>518</v>
      </c>
      <c r="B548" s="47"/>
      <c r="C548" s="977" t="s">
        <v>4536</v>
      </c>
      <c r="D548" s="44"/>
      <c r="E548" s="44"/>
      <c r="F548" s="44"/>
      <c r="G548" s="47"/>
      <c r="H548" s="861"/>
      <c r="I548" s="50"/>
      <c r="J548" s="976">
        <v>3</v>
      </c>
      <c r="K548" s="849"/>
      <c r="L548" s="1028">
        <v>3</v>
      </c>
      <c r="M548" s="1016">
        <v>1000</v>
      </c>
      <c r="N548" s="1012">
        <f t="shared" si="32"/>
        <v>3000</v>
      </c>
      <c r="O548" s="862">
        <v>3</v>
      </c>
      <c r="P548" s="862"/>
      <c r="Q548" s="862"/>
      <c r="R548" s="862"/>
      <c r="S548" s="607"/>
      <c r="T548" s="1012"/>
    </row>
    <row r="549" spans="1:20" s="995" customFormat="1" ht="21" customHeight="1">
      <c r="A549" s="44">
        <v>519</v>
      </c>
      <c r="B549" s="47"/>
      <c r="C549" s="977" t="s">
        <v>4537</v>
      </c>
      <c r="D549" s="44"/>
      <c r="E549" s="44"/>
      <c r="F549" s="44"/>
      <c r="G549" s="47"/>
      <c r="H549" s="861"/>
      <c r="I549" s="50"/>
      <c r="J549" s="976">
        <v>3</v>
      </c>
      <c r="K549" s="849"/>
      <c r="L549" s="1028">
        <v>3</v>
      </c>
      <c r="M549" s="1016">
        <v>1200</v>
      </c>
      <c r="N549" s="1012">
        <f t="shared" si="32"/>
        <v>3600</v>
      </c>
      <c r="O549" s="862">
        <v>3</v>
      </c>
      <c r="P549" s="862"/>
      <c r="Q549" s="862"/>
      <c r="R549" s="862"/>
      <c r="S549" s="607"/>
      <c r="T549" s="1012"/>
    </row>
    <row r="550" spans="1:20" s="995" customFormat="1" ht="21" customHeight="1">
      <c r="A550" s="44">
        <v>520</v>
      </c>
      <c r="B550" s="47"/>
      <c r="C550" s="977" t="s">
        <v>4538</v>
      </c>
      <c r="D550" s="44"/>
      <c r="E550" s="44"/>
      <c r="F550" s="44"/>
      <c r="G550" s="47"/>
      <c r="H550" s="861"/>
      <c r="I550" s="50"/>
      <c r="J550" s="976">
        <v>4</v>
      </c>
      <c r="K550" s="849"/>
      <c r="L550" s="1028">
        <v>4</v>
      </c>
      <c r="M550" s="1016">
        <v>2000</v>
      </c>
      <c r="N550" s="1012">
        <f t="shared" si="32"/>
        <v>8000</v>
      </c>
      <c r="O550" s="862">
        <v>4</v>
      </c>
      <c r="P550" s="862"/>
      <c r="Q550" s="862"/>
      <c r="R550" s="862"/>
      <c r="S550" s="607"/>
      <c r="T550" s="1012"/>
    </row>
    <row r="551" spans="1:20" s="995" customFormat="1" ht="21" customHeight="1">
      <c r="A551" s="44">
        <v>521</v>
      </c>
      <c r="B551" s="47"/>
      <c r="C551" s="977" t="s">
        <v>4539</v>
      </c>
      <c r="D551" s="44"/>
      <c r="E551" s="44"/>
      <c r="F551" s="44"/>
      <c r="G551" s="47"/>
      <c r="H551" s="861"/>
      <c r="I551" s="50"/>
      <c r="J551" s="976">
        <v>3</v>
      </c>
      <c r="K551" s="849"/>
      <c r="L551" s="1028">
        <v>3</v>
      </c>
      <c r="M551" s="1016">
        <v>1500</v>
      </c>
      <c r="N551" s="1012">
        <f t="shared" si="32"/>
        <v>4500</v>
      </c>
      <c r="O551" s="862">
        <v>3</v>
      </c>
      <c r="P551" s="862"/>
      <c r="Q551" s="862"/>
      <c r="R551" s="862"/>
      <c r="S551" s="607"/>
      <c r="T551" s="1012"/>
    </row>
    <row r="552" spans="1:20" s="995" customFormat="1" ht="21" customHeight="1">
      <c r="A552" s="44">
        <v>522</v>
      </c>
      <c r="B552" s="47"/>
      <c r="C552" s="977" t="s">
        <v>4540</v>
      </c>
      <c r="D552" s="44"/>
      <c r="E552" s="44"/>
      <c r="F552" s="44"/>
      <c r="G552" s="47"/>
      <c r="H552" s="861"/>
      <c r="I552" s="50"/>
      <c r="J552" s="976">
        <v>3</v>
      </c>
      <c r="K552" s="849"/>
      <c r="L552" s="1028">
        <v>3</v>
      </c>
      <c r="M552" s="1016">
        <v>1500</v>
      </c>
      <c r="N552" s="1012">
        <f t="shared" si="32"/>
        <v>4500</v>
      </c>
      <c r="O552" s="862">
        <v>3</v>
      </c>
      <c r="P552" s="862"/>
      <c r="Q552" s="862"/>
      <c r="R552" s="862"/>
      <c r="S552" s="607"/>
      <c r="T552" s="1012"/>
    </row>
    <row r="553" spans="1:20" s="995" customFormat="1" ht="21" customHeight="1">
      <c r="A553" s="44"/>
      <c r="B553" s="47"/>
      <c r="C553" s="971" t="s">
        <v>4542</v>
      </c>
      <c r="D553" s="44"/>
      <c r="E553" s="44"/>
      <c r="F553" s="44"/>
      <c r="G553" s="47"/>
      <c r="H553" s="861"/>
      <c r="I553" s="50"/>
      <c r="J553" s="464"/>
      <c r="K553" s="849"/>
      <c r="L553" s="1010"/>
      <c r="M553" s="1013"/>
      <c r="N553" s="1012"/>
      <c r="O553" s="862"/>
      <c r="P553" s="862"/>
      <c r="Q553" s="862"/>
      <c r="R553" s="862"/>
      <c r="S553" s="607"/>
      <c r="T553" s="1012"/>
    </row>
    <row r="554" spans="1:20" s="995" customFormat="1" ht="21" customHeight="1">
      <c r="A554" s="44">
        <v>523</v>
      </c>
      <c r="B554" s="47"/>
      <c r="C554" s="978" t="s">
        <v>4541</v>
      </c>
      <c r="D554" s="44"/>
      <c r="E554" s="44"/>
      <c r="F554" s="44"/>
      <c r="G554" s="47"/>
      <c r="H554" s="861"/>
      <c r="I554" s="50"/>
      <c r="J554" s="464">
        <v>1</v>
      </c>
      <c r="K554" s="849"/>
      <c r="L554" s="1010">
        <v>1</v>
      </c>
      <c r="M554" s="1027">
        <v>2500</v>
      </c>
      <c r="N554" s="1012">
        <f>M554*L554</f>
        <v>2500</v>
      </c>
      <c r="O554" s="862">
        <v>1</v>
      </c>
      <c r="P554" s="862"/>
      <c r="Q554" s="862"/>
      <c r="R554" s="862"/>
      <c r="S554" s="607"/>
      <c r="T554" s="1012"/>
    </row>
    <row r="555" spans="1:20" s="995" customFormat="1" ht="21" customHeight="1">
      <c r="A555" s="44">
        <v>524</v>
      </c>
      <c r="B555" s="47"/>
      <c r="C555" s="978" t="s">
        <v>4543</v>
      </c>
      <c r="D555" s="44"/>
      <c r="E555" s="44"/>
      <c r="F555" s="44"/>
      <c r="G555" s="47"/>
      <c r="H555" s="861"/>
      <c r="I555" s="50"/>
      <c r="J555" s="464">
        <v>2</v>
      </c>
      <c r="K555" s="849"/>
      <c r="L555" s="1010">
        <v>2</v>
      </c>
      <c r="M555" s="1027">
        <v>2500</v>
      </c>
      <c r="N555" s="1012">
        <f>M555*L555</f>
        <v>5000</v>
      </c>
      <c r="O555" s="862">
        <v>2</v>
      </c>
      <c r="P555" s="862"/>
      <c r="Q555" s="862"/>
      <c r="R555" s="862"/>
      <c r="S555" s="607"/>
      <c r="T555" s="1012"/>
    </row>
    <row r="556" spans="1:20" s="995" customFormat="1" ht="21" customHeight="1">
      <c r="A556" s="44"/>
      <c r="B556" s="47"/>
      <c r="C556" s="47"/>
      <c r="D556" s="44"/>
      <c r="E556" s="44"/>
      <c r="F556" s="44"/>
      <c r="G556" s="47"/>
      <c r="H556" s="861"/>
      <c r="I556" s="50"/>
      <c r="J556" s="464"/>
      <c r="K556" s="849"/>
      <c r="L556" s="1010"/>
      <c r="M556" s="1013"/>
      <c r="N556" s="1017">
        <f>SUM(N8:N555)</f>
        <v>64979889.610000007</v>
      </c>
      <c r="O556" s="862"/>
      <c r="P556" s="862"/>
      <c r="Q556" s="862"/>
      <c r="R556" s="862"/>
      <c r="S556" s="607"/>
      <c r="T556" s="1012"/>
    </row>
    <row r="558" spans="1:20" s="56" customFormat="1" ht="21" customHeight="1">
      <c r="A558" s="215"/>
      <c r="B558" s="57"/>
      <c r="C558" s="57"/>
      <c r="D558" s="215"/>
      <c r="E558" s="215"/>
      <c r="F558" s="215"/>
      <c r="G558" s="57"/>
      <c r="H558" s="216"/>
      <c r="I558" s="217"/>
      <c r="J558" s="218"/>
      <c r="K558" s="219"/>
      <c r="L558" s="1029"/>
      <c r="M558" s="1030"/>
      <c r="N558" s="996"/>
      <c r="P558" s="877"/>
      <c r="Q558" s="877"/>
      <c r="R558" s="877"/>
      <c r="S558" s="995"/>
      <c r="T558" s="996"/>
    </row>
    <row r="559" spans="1:20" s="56" customFormat="1" ht="21" customHeight="1">
      <c r="A559" s="215"/>
      <c r="B559" s="57"/>
      <c r="C559" s="57"/>
      <c r="D559" s="215"/>
      <c r="E559" s="215"/>
      <c r="F559" s="215"/>
      <c r="G559" s="57"/>
      <c r="H559" s="216"/>
      <c r="I559" s="217"/>
      <c r="J559" s="218"/>
      <c r="K559" s="219"/>
      <c r="L559" s="1029"/>
      <c r="M559" s="1030"/>
      <c r="N559" s="996"/>
      <c r="P559" s="877"/>
      <c r="Q559" s="877"/>
      <c r="R559" s="877"/>
      <c r="S559" s="995"/>
      <c r="T559" s="996"/>
    </row>
    <row r="560" spans="1:20" s="56" customFormat="1" ht="21" customHeight="1">
      <c r="A560" s="215"/>
      <c r="B560" s="57"/>
      <c r="C560" s="57"/>
      <c r="D560" s="215"/>
      <c r="E560" s="215"/>
      <c r="F560" s="215"/>
      <c r="G560" s="57"/>
      <c r="H560" s="216"/>
      <c r="I560" s="217"/>
      <c r="J560" s="218"/>
      <c r="K560" s="219"/>
      <c r="L560" s="1029"/>
      <c r="M560" s="1030"/>
      <c r="N560" s="996"/>
      <c r="P560" s="877"/>
      <c r="Q560" s="877"/>
      <c r="R560" s="877"/>
      <c r="S560" s="995"/>
      <c r="T560" s="996"/>
    </row>
    <row r="561" spans="1:20" s="56" customFormat="1" ht="21" customHeight="1">
      <c r="A561" s="215"/>
      <c r="B561" s="57"/>
      <c r="C561" s="57"/>
      <c r="D561" s="215"/>
      <c r="E561" s="215"/>
      <c r="F561" s="215"/>
      <c r="G561" s="57"/>
      <c r="H561" s="216"/>
      <c r="I561" s="217"/>
      <c r="J561" s="218"/>
      <c r="K561" s="219"/>
      <c r="L561" s="1029"/>
      <c r="M561" s="1030"/>
      <c r="N561" s="996"/>
      <c r="P561" s="877"/>
      <c r="Q561" s="877"/>
      <c r="R561" s="877"/>
      <c r="S561" s="995"/>
      <c r="T561" s="996"/>
    </row>
    <row r="562" spans="1:20" s="56" customFormat="1" ht="21" customHeight="1">
      <c r="A562" s="215"/>
      <c r="B562" s="57"/>
      <c r="C562" s="57"/>
      <c r="D562" s="215"/>
      <c r="E562" s="215"/>
      <c r="F562" s="215"/>
      <c r="G562" s="57"/>
      <c r="H562" s="216"/>
      <c r="I562" s="217"/>
      <c r="J562" s="218"/>
      <c r="K562" s="219"/>
      <c r="L562" s="1029"/>
      <c r="M562" s="1030"/>
      <c r="N562" s="996"/>
      <c r="P562" s="877"/>
      <c r="Q562" s="877"/>
      <c r="R562" s="877"/>
      <c r="S562" s="995"/>
      <c r="T562" s="996"/>
    </row>
  </sheetData>
  <mergeCells count="10"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43307086614173229" right="0.11811023622047245" top="0.35433070866141736" bottom="0.47244094488188981" header="0.19685039370078741" footer="0.31496062992125984"/>
  <pageSetup paperSize="9" scale="65" orientation="landscape" r:id="rId1"/>
  <headerFooter>
    <oddHeader>&amp;R&amp;P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/>
  </sheetPr>
  <dimension ref="A1:V41"/>
  <sheetViews>
    <sheetView zoomScaleSheetLayoutView="90" workbookViewId="0">
      <pane ySplit="6" topLeftCell="A34" activePane="bottomLeft" state="frozen"/>
      <selection activeCell="B1" sqref="B1"/>
      <selection pane="bottomLeft" activeCell="J39" sqref="J39"/>
    </sheetView>
  </sheetViews>
  <sheetFormatPr defaultRowHeight="21.75"/>
  <cols>
    <col min="1" max="1" width="3.75" style="450" bestFit="1" customWidth="1"/>
    <col min="2" max="2" width="9" style="450" customWidth="1"/>
    <col min="3" max="3" width="33" style="450" customWidth="1"/>
    <col min="4" max="4" width="4.625" style="450" customWidth="1"/>
    <col min="5" max="5" width="5.625" style="450" customWidth="1"/>
    <col min="6" max="6" width="4.625" style="450" customWidth="1"/>
    <col min="7" max="8" width="6.125" style="450" customWidth="1"/>
    <col min="9" max="9" width="6.125" style="458" customWidth="1"/>
    <col min="10" max="10" width="7.75" style="450" customWidth="1"/>
    <col min="11" max="12" width="8.75" style="450" customWidth="1"/>
    <col min="13" max="13" width="9.125" style="450" customWidth="1"/>
    <col min="14" max="14" width="12.625" style="450" customWidth="1"/>
    <col min="15" max="15" width="7.25" style="450" customWidth="1"/>
    <col min="16" max="16" width="9" style="450"/>
    <col min="17" max="17" width="7.5" style="450" customWidth="1"/>
    <col min="18" max="18" width="9" style="450"/>
    <col min="19" max="19" width="6.75" style="450" customWidth="1"/>
    <col min="20" max="20" width="9.25" style="450" customWidth="1"/>
    <col min="21" max="21" width="9" style="450"/>
    <col min="22" max="22" width="11.75" style="450" bestFit="1" customWidth="1"/>
    <col min="23" max="16384" width="9" style="450"/>
  </cols>
  <sheetData>
    <row r="1" spans="1:22">
      <c r="A1" s="1525" t="s">
        <v>988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1525"/>
      <c r="Q1" s="1525"/>
      <c r="R1" s="1525"/>
      <c r="S1" s="1525"/>
      <c r="T1" s="1525"/>
    </row>
    <row r="2" spans="1:22">
      <c r="A2" s="1525" t="s">
        <v>4563</v>
      </c>
      <c r="B2" s="1525"/>
      <c r="C2" s="1525"/>
      <c r="D2" s="1525"/>
      <c r="E2" s="1525"/>
      <c r="F2" s="1525"/>
      <c r="G2" s="1525"/>
      <c r="H2" s="1525"/>
      <c r="I2" s="1525"/>
      <c r="J2" s="1525"/>
      <c r="K2" s="1525"/>
      <c r="L2" s="1525"/>
      <c r="M2" s="1525"/>
      <c r="N2" s="1525"/>
      <c r="O2" s="1525"/>
      <c r="P2" s="1525"/>
      <c r="Q2" s="1525"/>
      <c r="R2" s="1525"/>
      <c r="S2" s="1525"/>
      <c r="T2" s="1525"/>
    </row>
    <row r="3" spans="1:22">
      <c r="A3" s="1526" t="s">
        <v>989</v>
      </c>
      <c r="B3" s="1526"/>
      <c r="C3" s="1526"/>
      <c r="D3" s="1526"/>
      <c r="E3" s="1526"/>
      <c r="F3" s="1526"/>
      <c r="G3" s="1526"/>
      <c r="H3" s="1526"/>
      <c r="I3" s="1526"/>
      <c r="J3" s="1526"/>
      <c r="K3" s="1526"/>
      <c r="L3" s="1526"/>
      <c r="M3" s="1526"/>
      <c r="N3" s="1526"/>
      <c r="O3" s="1526"/>
      <c r="P3" s="1526"/>
      <c r="Q3" s="1526"/>
      <c r="R3" s="1526"/>
      <c r="S3" s="1526"/>
      <c r="T3" s="1526"/>
    </row>
    <row r="4" spans="1:22">
      <c r="A4" s="1527" t="s">
        <v>0</v>
      </c>
      <c r="B4" s="473"/>
      <c r="C4" s="1530" t="s">
        <v>1</v>
      </c>
      <c r="D4" s="1533" t="s">
        <v>2</v>
      </c>
      <c r="E4" s="1533" t="s">
        <v>3</v>
      </c>
      <c r="F4" s="1527" t="s">
        <v>4</v>
      </c>
      <c r="G4" s="1534" t="s">
        <v>5</v>
      </c>
      <c r="H4" s="1534"/>
      <c r="I4" s="1535"/>
      <c r="J4" s="583" t="s">
        <v>6</v>
      </c>
      <c r="K4" s="583" t="s">
        <v>7</v>
      </c>
      <c r="L4" s="585" t="s">
        <v>6</v>
      </c>
      <c r="M4" s="583" t="s">
        <v>8</v>
      </c>
      <c r="N4" s="475" t="s">
        <v>9</v>
      </c>
      <c r="O4" s="584" t="s">
        <v>10</v>
      </c>
      <c r="P4" s="584" t="s">
        <v>11</v>
      </c>
      <c r="Q4" s="584" t="s">
        <v>12</v>
      </c>
      <c r="R4" s="584" t="s">
        <v>13</v>
      </c>
      <c r="S4" s="1536" t="s">
        <v>990</v>
      </c>
      <c r="T4" s="1536"/>
    </row>
    <row r="5" spans="1:22">
      <c r="A5" s="1528"/>
      <c r="B5" s="476" t="s">
        <v>15</v>
      </c>
      <c r="C5" s="1531"/>
      <c r="D5" s="1533"/>
      <c r="E5" s="1533"/>
      <c r="F5" s="1528"/>
      <c r="G5" s="477" t="s">
        <v>16</v>
      </c>
      <c r="H5" s="476" t="s">
        <v>17</v>
      </c>
      <c r="I5" s="583" t="s">
        <v>981</v>
      </c>
      <c r="J5" s="478" t="s">
        <v>18</v>
      </c>
      <c r="K5" s="477" t="s">
        <v>19</v>
      </c>
      <c r="L5" s="461" t="s">
        <v>20</v>
      </c>
      <c r="M5" s="477" t="s">
        <v>21</v>
      </c>
      <c r="N5" s="479" t="s">
        <v>983</v>
      </c>
      <c r="O5" s="453" t="s">
        <v>991</v>
      </c>
      <c r="P5" s="453" t="s">
        <v>992</v>
      </c>
      <c r="Q5" s="453" t="s">
        <v>993</v>
      </c>
      <c r="R5" s="453" t="s">
        <v>994</v>
      </c>
      <c r="S5" s="453" t="s">
        <v>26</v>
      </c>
      <c r="T5" s="453" t="s">
        <v>995</v>
      </c>
    </row>
    <row r="6" spans="1:22">
      <c r="A6" s="1529"/>
      <c r="B6" s="480"/>
      <c r="C6" s="1532"/>
      <c r="D6" s="1533"/>
      <c r="E6" s="1533"/>
      <c r="F6" s="1529"/>
      <c r="G6" s="481"/>
      <c r="H6" s="480"/>
      <c r="I6" s="472"/>
      <c r="J6" s="482" t="s">
        <v>982</v>
      </c>
      <c r="K6" s="483" t="s">
        <v>28</v>
      </c>
      <c r="L6" s="463" t="s">
        <v>982</v>
      </c>
      <c r="M6" s="483" t="s">
        <v>30</v>
      </c>
      <c r="N6" s="484" t="s">
        <v>30</v>
      </c>
      <c r="O6" s="455"/>
      <c r="P6" s="455"/>
      <c r="Q6" s="455"/>
      <c r="R6" s="455"/>
      <c r="S6" s="485"/>
      <c r="T6" s="485"/>
    </row>
    <row r="7" spans="1:22">
      <c r="A7" s="529"/>
      <c r="B7" s="642"/>
      <c r="C7" s="35" t="s">
        <v>1698</v>
      </c>
      <c r="D7" s="529"/>
      <c r="E7" s="529"/>
      <c r="F7" s="529"/>
      <c r="G7" s="528"/>
      <c r="H7" s="642"/>
      <c r="I7" s="530"/>
      <c r="J7" s="643"/>
      <c r="K7" s="531"/>
      <c r="L7" s="532"/>
      <c r="M7" s="531"/>
      <c r="N7" s="644"/>
      <c r="O7" s="448"/>
      <c r="P7" s="448"/>
      <c r="Q7" s="448"/>
      <c r="R7" s="448"/>
      <c r="S7" s="449"/>
      <c r="T7" s="449"/>
    </row>
    <row r="8" spans="1:22">
      <c r="A8" s="470">
        <v>1</v>
      </c>
      <c r="B8" s="130"/>
      <c r="C8" s="535" t="s">
        <v>1699</v>
      </c>
      <c r="D8" s="130"/>
      <c r="E8" s="130"/>
      <c r="F8" s="129" t="s">
        <v>188</v>
      </c>
      <c r="G8" s="129">
        <v>6400</v>
      </c>
      <c r="H8" s="129">
        <v>6400</v>
      </c>
      <c r="I8" s="129">
        <v>6400</v>
      </c>
      <c r="J8" s="129">
        <v>6400</v>
      </c>
      <c r="K8" s="129">
        <v>0</v>
      </c>
      <c r="L8" s="130">
        <f>J8-K8</f>
        <v>6400</v>
      </c>
      <c r="M8" s="130">
        <v>105</v>
      </c>
      <c r="N8" s="536">
        <f>L8*M8</f>
        <v>672000</v>
      </c>
      <c r="O8" s="130">
        <v>1600</v>
      </c>
      <c r="P8" s="130">
        <v>1600</v>
      </c>
      <c r="Q8" s="130">
        <v>1600</v>
      </c>
      <c r="R8" s="130">
        <v>1600</v>
      </c>
      <c r="S8" s="130"/>
      <c r="T8" s="130"/>
    </row>
    <row r="9" spans="1:22">
      <c r="A9" s="470">
        <v>2</v>
      </c>
      <c r="B9" s="130"/>
      <c r="C9" s="535" t="s">
        <v>1700</v>
      </c>
      <c r="D9" s="130"/>
      <c r="E9" s="130"/>
      <c r="F9" s="129" t="s">
        <v>188</v>
      </c>
      <c r="G9" s="129">
        <v>960</v>
      </c>
      <c r="H9" s="129">
        <v>960</v>
      </c>
      <c r="I9" s="129">
        <v>960</v>
      </c>
      <c r="J9" s="129">
        <v>850</v>
      </c>
      <c r="K9" s="129">
        <v>0</v>
      </c>
      <c r="L9" s="130">
        <v>850</v>
      </c>
      <c r="M9" s="130">
        <v>395</v>
      </c>
      <c r="N9" s="536">
        <f>L9*M9</f>
        <v>335750</v>
      </c>
      <c r="O9" s="130">
        <v>220</v>
      </c>
      <c r="P9" s="130">
        <v>210</v>
      </c>
      <c r="Q9" s="130">
        <v>210</v>
      </c>
      <c r="R9" s="130">
        <v>210</v>
      </c>
      <c r="S9" s="130"/>
      <c r="T9" s="130"/>
    </row>
    <row r="10" spans="1:22">
      <c r="A10" s="470">
        <v>3</v>
      </c>
      <c r="B10" s="130"/>
      <c r="C10" s="535" t="s">
        <v>1701</v>
      </c>
      <c r="D10" s="130"/>
      <c r="E10" s="130"/>
      <c r="F10" s="129" t="s">
        <v>188</v>
      </c>
      <c r="G10" s="129">
        <v>400</v>
      </c>
      <c r="H10" s="129">
        <v>400</v>
      </c>
      <c r="I10" s="129">
        <v>400</v>
      </c>
      <c r="J10" s="129">
        <v>400</v>
      </c>
      <c r="K10" s="129">
        <v>0</v>
      </c>
      <c r="L10" s="130">
        <f>J10-K10</f>
        <v>400</v>
      </c>
      <c r="M10" s="130">
        <v>340</v>
      </c>
      <c r="N10" s="536">
        <f>L10*M10</f>
        <v>136000</v>
      </c>
      <c r="O10" s="130">
        <v>100</v>
      </c>
      <c r="P10" s="130">
        <v>100</v>
      </c>
      <c r="Q10" s="130">
        <v>100</v>
      </c>
      <c r="R10" s="130">
        <v>100</v>
      </c>
      <c r="S10" s="130"/>
      <c r="T10" s="130"/>
    </row>
    <row r="11" spans="1:22">
      <c r="A11" s="470"/>
      <c r="B11" s="130"/>
      <c r="C11" s="535"/>
      <c r="D11" s="130"/>
      <c r="E11" s="130"/>
      <c r="F11" s="129"/>
      <c r="G11" s="129"/>
      <c r="H11" s="129"/>
      <c r="I11" s="129"/>
      <c r="J11" s="129"/>
      <c r="K11" s="129"/>
      <c r="L11" s="130"/>
      <c r="M11" s="130"/>
      <c r="N11" s="537">
        <f>SUM(N8:N10)</f>
        <v>1143750</v>
      </c>
      <c r="O11" s="130"/>
      <c r="P11" s="130"/>
      <c r="Q11" s="130"/>
      <c r="R11" s="130"/>
      <c r="S11" s="130"/>
      <c r="T11" s="130"/>
    </row>
    <row r="12" spans="1:22">
      <c r="A12" s="129"/>
      <c r="B12" s="130"/>
      <c r="C12" s="136" t="s">
        <v>1705</v>
      </c>
      <c r="D12" s="130"/>
      <c r="E12" s="130"/>
      <c r="F12" s="129"/>
      <c r="G12" s="129"/>
      <c r="H12" s="129"/>
      <c r="I12" s="129"/>
      <c r="J12" s="129"/>
      <c r="K12" s="129"/>
      <c r="L12" s="130"/>
      <c r="M12" s="130"/>
      <c r="N12" s="130"/>
      <c r="O12" s="130"/>
      <c r="P12" s="130"/>
      <c r="Q12" s="130"/>
      <c r="R12" s="130"/>
      <c r="S12" s="130"/>
      <c r="T12" s="130"/>
      <c r="V12" s="582">
        <f>N11+N16+N40</f>
        <v>11000000</v>
      </c>
    </row>
    <row r="13" spans="1:22">
      <c r="A13" s="129">
        <v>4</v>
      </c>
      <c r="B13" s="130"/>
      <c r="C13" s="535" t="s">
        <v>1702</v>
      </c>
      <c r="D13" s="130"/>
      <c r="E13" s="129"/>
      <c r="F13" s="129" t="s">
        <v>188</v>
      </c>
      <c r="G13" s="129">
        <v>200</v>
      </c>
      <c r="H13" s="129">
        <v>200</v>
      </c>
      <c r="I13" s="129">
        <v>200</v>
      </c>
      <c r="J13" s="129">
        <v>200</v>
      </c>
      <c r="K13" s="129"/>
      <c r="L13" s="129">
        <f>J13-K13</f>
        <v>200</v>
      </c>
      <c r="M13" s="471">
        <v>1900</v>
      </c>
      <c r="N13" s="471">
        <f>L13*M13</f>
        <v>380000</v>
      </c>
      <c r="O13" s="129">
        <v>50</v>
      </c>
      <c r="P13" s="129">
        <v>50</v>
      </c>
      <c r="Q13" s="129">
        <v>50</v>
      </c>
      <c r="R13" s="129">
        <v>50</v>
      </c>
      <c r="S13" s="129"/>
      <c r="T13" s="471"/>
      <c r="V13" s="582"/>
    </row>
    <row r="14" spans="1:22">
      <c r="A14" s="129">
        <v>5</v>
      </c>
      <c r="B14" s="130"/>
      <c r="C14" s="535" t="s">
        <v>1703</v>
      </c>
      <c r="D14" s="130"/>
      <c r="E14" s="129"/>
      <c r="F14" s="129" t="s">
        <v>188</v>
      </c>
      <c r="G14" s="129">
        <v>0</v>
      </c>
      <c r="H14" s="129">
        <v>0</v>
      </c>
      <c r="I14" s="129">
        <v>1</v>
      </c>
      <c r="J14" s="129">
        <v>1</v>
      </c>
      <c r="K14" s="129">
        <v>0</v>
      </c>
      <c r="L14" s="129">
        <v>1</v>
      </c>
      <c r="M14" s="471">
        <v>10000</v>
      </c>
      <c r="N14" s="471">
        <f>L14*M14</f>
        <v>10000</v>
      </c>
      <c r="O14" s="129">
        <v>0</v>
      </c>
      <c r="P14" s="129">
        <v>0</v>
      </c>
      <c r="Q14" s="129">
        <v>1</v>
      </c>
      <c r="R14" s="129">
        <v>0</v>
      </c>
      <c r="S14" s="129"/>
      <c r="T14" s="471"/>
    </row>
    <row r="15" spans="1:22">
      <c r="A15" s="202">
        <v>6</v>
      </c>
      <c r="B15" s="203"/>
      <c r="C15" s="538" t="s">
        <v>1704</v>
      </c>
      <c r="D15" s="203"/>
      <c r="E15" s="203"/>
      <c r="F15" s="202" t="s">
        <v>34</v>
      </c>
      <c r="G15" s="202">
        <v>0</v>
      </c>
      <c r="H15" s="202">
        <v>0</v>
      </c>
      <c r="I15" s="202">
        <v>0</v>
      </c>
      <c r="J15" s="202">
        <v>1</v>
      </c>
      <c r="K15" s="202">
        <v>0</v>
      </c>
      <c r="L15" s="202">
        <v>1</v>
      </c>
      <c r="M15" s="539">
        <v>40000</v>
      </c>
      <c r="N15" s="539">
        <v>40000</v>
      </c>
      <c r="O15" s="202">
        <v>0</v>
      </c>
      <c r="P15" s="202">
        <v>1</v>
      </c>
      <c r="Q15" s="202">
        <v>0</v>
      </c>
      <c r="R15" s="202">
        <v>0</v>
      </c>
      <c r="S15" s="202"/>
      <c r="T15" s="539"/>
    </row>
    <row r="16" spans="1:22">
      <c r="A16" s="129"/>
      <c r="B16" s="130"/>
      <c r="C16" s="130"/>
      <c r="D16" s="130"/>
      <c r="E16" s="130"/>
      <c r="F16" s="130"/>
      <c r="G16" s="130"/>
      <c r="H16" s="130"/>
      <c r="I16" s="129"/>
      <c r="J16" s="130"/>
      <c r="K16" s="130"/>
      <c r="L16" s="130"/>
      <c r="M16" s="130"/>
      <c r="N16" s="587">
        <f>SUM(N13:N15)</f>
        <v>430000</v>
      </c>
      <c r="O16" s="130"/>
      <c r="P16" s="130"/>
      <c r="Q16" s="130"/>
      <c r="R16" s="130"/>
      <c r="S16" s="130"/>
      <c r="T16" s="130"/>
    </row>
    <row r="17" spans="1:20">
      <c r="A17" s="130"/>
      <c r="B17" s="130"/>
      <c r="C17" s="136" t="s">
        <v>1746</v>
      </c>
      <c r="D17" s="130"/>
      <c r="E17" s="130"/>
      <c r="F17" s="130"/>
      <c r="G17" s="130"/>
      <c r="H17" s="130"/>
      <c r="I17" s="129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</row>
    <row r="18" spans="1:20">
      <c r="A18" s="129">
        <v>7</v>
      </c>
      <c r="B18" s="130" t="s">
        <v>1706</v>
      </c>
      <c r="C18" s="108" t="s">
        <v>1707</v>
      </c>
      <c r="D18" s="130" t="s">
        <v>807</v>
      </c>
      <c r="E18" s="130" t="s">
        <v>1708</v>
      </c>
      <c r="F18" s="130" t="s">
        <v>199</v>
      </c>
      <c r="G18" s="129">
        <v>28</v>
      </c>
      <c r="H18" s="129">
        <v>50</v>
      </c>
      <c r="I18" s="129">
        <v>50</v>
      </c>
      <c r="J18" s="129">
        <v>50</v>
      </c>
      <c r="K18" s="129"/>
      <c r="L18" s="130">
        <v>50</v>
      </c>
      <c r="M18" s="540">
        <v>43000</v>
      </c>
      <c r="N18" s="540">
        <f>M18*L18</f>
        <v>2150000</v>
      </c>
      <c r="O18" s="130">
        <v>15</v>
      </c>
      <c r="P18" s="130">
        <v>15</v>
      </c>
      <c r="Q18" s="130">
        <v>10</v>
      </c>
      <c r="R18" s="130">
        <v>10</v>
      </c>
      <c r="S18" s="130"/>
      <c r="T18" s="540"/>
    </row>
    <row r="19" spans="1:20">
      <c r="A19" s="129">
        <v>8</v>
      </c>
      <c r="B19" s="130" t="s">
        <v>1709</v>
      </c>
      <c r="C19" s="108" t="s">
        <v>1710</v>
      </c>
      <c r="D19" s="129" t="s">
        <v>214</v>
      </c>
      <c r="E19" s="129" t="s">
        <v>214</v>
      </c>
      <c r="F19" s="129" t="s">
        <v>214</v>
      </c>
      <c r="G19" s="129">
        <v>15</v>
      </c>
      <c r="H19" s="129">
        <v>20</v>
      </c>
      <c r="I19" s="129">
        <v>100</v>
      </c>
      <c r="J19" s="129">
        <v>200</v>
      </c>
      <c r="K19" s="130"/>
      <c r="L19" s="130">
        <v>200</v>
      </c>
      <c r="M19" s="540">
        <v>6500</v>
      </c>
      <c r="N19" s="540">
        <f t="shared" ref="N19:N39" si="0">M19*L19</f>
        <v>1300000</v>
      </c>
      <c r="O19" s="130">
        <v>50</v>
      </c>
      <c r="P19" s="130">
        <v>50</v>
      </c>
      <c r="Q19" s="130">
        <v>50</v>
      </c>
      <c r="R19" s="130">
        <v>50</v>
      </c>
      <c r="S19" s="130"/>
      <c r="T19" s="540"/>
    </row>
    <row r="20" spans="1:20">
      <c r="A20" s="129">
        <v>9</v>
      </c>
      <c r="B20" s="130" t="s">
        <v>1711</v>
      </c>
      <c r="C20" s="108" t="s">
        <v>1712</v>
      </c>
      <c r="D20" s="129" t="s">
        <v>214</v>
      </c>
      <c r="E20" s="129" t="s">
        <v>214</v>
      </c>
      <c r="F20" s="129" t="s">
        <v>214</v>
      </c>
      <c r="G20" s="129">
        <v>10</v>
      </c>
      <c r="H20" s="129">
        <v>50</v>
      </c>
      <c r="I20" s="129">
        <v>100</v>
      </c>
      <c r="J20" s="129">
        <v>200</v>
      </c>
      <c r="K20" s="130"/>
      <c r="L20" s="130">
        <v>200</v>
      </c>
      <c r="M20" s="540">
        <v>10000</v>
      </c>
      <c r="N20" s="540">
        <f t="shared" si="0"/>
        <v>2000000</v>
      </c>
      <c r="O20" s="130">
        <v>50</v>
      </c>
      <c r="P20" s="130">
        <v>50</v>
      </c>
      <c r="Q20" s="130">
        <v>50</v>
      </c>
      <c r="R20" s="130">
        <v>50</v>
      </c>
      <c r="S20" s="130"/>
      <c r="T20" s="540"/>
    </row>
    <row r="21" spans="1:20">
      <c r="A21" s="129">
        <v>10</v>
      </c>
      <c r="B21" s="130"/>
      <c r="C21" s="108" t="s">
        <v>1713</v>
      </c>
      <c r="D21" s="129" t="s">
        <v>214</v>
      </c>
      <c r="E21" s="129" t="s">
        <v>214</v>
      </c>
      <c r="F21" s="129" t="s">
        <v>214</v>
      </c>
      <c r="G21" s="129"/>
      <c r="H21" s="129">
        <v>20</v>
      </c>
      <c r="I21" s="129">
        <v>30</v>
      </c>
      <c r="J21" s="129">
        <v>50</v>
      </c>
      <c r="K21" s="130"/>
      <c r="L21" s="130">
        <v>50</v>
      </c>
      <c r="M21" s="540">
        <v>6500</v>
      </c>
      <c r="N21" s="540">
        <f t="shared" si="0"/>
        <v>325000</v>
      </c>
      <c r="O21" s="130">
        <v>15</v>
      </c>
      <c r="P21" s="130">
        <v>15</v>
      </c>
      <c r="Q21" s="130">
        <v>10</v>
      </c>
      <c r="R21" s="130">
        <v>10</v>
      </c>
      <c r="S21" s="130"/>
      <c r="T21" s="540"/>
    </row>
    <row r="22" spans="1:20">
      <c r="A22" s="129">
        <v>11</v>
      </c>
      <c r="B22" s="130" t="s">
        <v>1714</v>
      </c>
      <c r="C22" s="108" t="s">
        <v>1715</v>
      </c>
      <c r="D22" s="129" t="s">
        <v>214</v>
      </c>
      <c r="E22" s="129" t="s">
        <v>214</v>
      </c>
      <c r="F22" s="129" t="s">
        <v>214</v>
      </c>
      <c r="G22" s="129">
        <v>15</v>
      </c>
      <c r="H22" s="129">
        <v>20</v>
      </c>
      <c r="I22" s="129">
        <v>30</v>
      </c>
      <c r="J22" s="129">
        <v>50</v>
      </c>
      <c r="K22" s="130"/>
      <c r="L22" s="130">
        <v>50</v>
      </c>
      <c r="M22" s="540">
        <v>10000</v>
      </c>
      <c r="N22" s="540">
        <f t="shared" si="0"/>
        <v>500000</v>
      </c>
      <c r="O22" s="130">
        <v>15</v>
      </c>
      <c r="P22" s="130">
        <v>15</v>
      </c>
      <c r="Q22" s="130">
        <v>10</v>
      </c>
      <c r="R22" s="130">
        <v>10</v>
      </c>
      <c r="S22" s="130"/>
      <c r="T22" s="540"/>
    </row>
    <row r="23" spans="1:20">
      <c r="A23" s="129">
        <v>12</v>
      </c>
      <c r="B23" s="130" t="s">
        <v>1716</v>
      </c>
      <c r="C23" s="108" t="s">
        <v>1717</v>
      </c>
      <c r="D23" s="129" t="s">
        <v>214</v>
      </c>
      <c r="E23" s="129" t="s">
        <v>214</v>
      </c>
      <c r="F23" s="129" t="s">
        <v>214</v>
      </c>
      <c r="G23" s="129">
        <v>68</v>
      </c>
      <c r="H23" s="129">
        <v>100</v>
      </c>
      <c r="I23" s="129">
        <v>150</v>
      </c>
      <c r="J23" s="129">
        <v>200</v>
      </c>
      <c r="K23" s="130"/>
      <c r="L23" s="130">
        <v>200</v>
      </c>
      <c r="M23" s="540">
        <v>1000</v>
      </c>
      <c r="N23" s="540">
        <f t="shared" si="0"/>
        <v>200000</v>
      </c>
      <c r="O23" s="130">
        <v>50</v>
      </c>
      <c r="P23" s="130">
        <v>50</v>
      </c>
      <c r="Q23" s="130">
        <v>50</v>
      </c>
      <c r="R23" s="130">
        <v>50</v>
      </c>
      <c r="S23" s="130"/>
      <c r="T23" s="540"/>
    </row>
    <row r="24" spans="1:20">
      <c r="A24" s="129">
        <v>13</v>
      </c>
      <c r="B24" s="130" t="s">
        <v>1718</v>
      </c>
      <c r="C24" s="108" t="s">
        <v>1719</v>
      </c>
      <c r="D24" s="129" t="s">
        <v>214</v>
      </c>
      <c r="E24" s="129" t="s">
        <v>214</v>
      </c>
      <c r="F24" s="129" t="s">
        <v>214</v>
      </c>
      <c r="G24" s="129">
        <v>20</v>
      </c>
      <c r="H24" s="129">
        <v>20</v>
      </c>
      <c r="I24" s="129">
        <v>20</v>
      </c>
      <c r="J24" s="129">
        <v>30</v>
      </c>
      <c r="K24" s="130"/>
      <c r="L24" s="130">
        <v>30</v>
      </c>
      <c r="M24" s="540">
        <v>1000</v>
      </c>
      <c r="N24" s="540">
        <f t="shared" si="0"/>
        <v>30000</v>
      </c>
      <c r="O24" s="130">
        <v>10</v>
      </c>
      <c r="P24" s="130">
        <v>5</v>
      </c>
      <c r="Q24" s="130">
        <v>10</v>
      </c>
      <c r="R24" s="130">
        <v>5</v>
      </c>
      <c r="S24" s="130"/>
      <c r="T24" s="540"/>
    </row>
    <row r="25" spans="1:20">
      <c r="A25" s="129">
        <v>14</v>
      </c>
      <c r="B25" s="130" t="s">
        <v>1720</v>
      </c>
      <c r="C25" s="108" t="s">
        <v>1721</v>
      </c>
      <c r="D25" s="129" t="s">
        <v>214</v>
      </c>
      <c r="E25" s="129" t="s">
        <v>214</v>
      </c>
      <c r="F25" s="129" t="s">
        <v>214</v>
      </c>
      <c r="G25" s="129">
        <v>20</v>
      </c>
      <c r="H25" s="129">
        <v>20</v>
      </c>
      <c r="I25" s="129">
        <v>20</v>
      </c>
      <c r="J25" s="129">
        <v>50</v>
      </c>
      <c r="K25" s="130"/>
      <c r="L25" s="130">
        <v>50</v>
      </c>
      <c r="M25" s="540">
        <v>2500</v>
      </c>
      <c r="N25" s="540">
        <f t="shared" si="0"/>
        <v>125000</v>
      </c>
      <c r="O25" s="130">
        <v>15</v>
      </c>
      <c r="P25" s="130">
        <v>15</v>
      </c>
      <c r="Q25" s="130">
        <v>10</v>
      </c>
      <c r="R25" s="130">
        <v>10</v>
      </c>
      <c r="S25" s="130"/>
      <c r="T25" s="540"/>
    </row>
    <row r="26" spans="1:20">
      <c r="A26" s="129">
        <v>15</v>
      </c>
      <c r="B26" s="130" t="s">
        <v>1722</v>
      </c>
      <c r="C26" s="108" t="s">
        <v>1723</v>
      </c>
      <c r="D26" s="129" t="s">
        <v>214</v>
      </c>
      <c r="E26" s="129" t="s">
        <v>214</v>
      </c>
      <c r="F26" s="129" t="s">
        <v>214</v>
      </c>
      <c r="G26" s="129">
        <v>100</v>
      </c>
      <c r="H26" s="129">
        <v>150</v>
      </c>
      <c r="I26" s="129">
        <v>150</v>
      </c>
      <c r="J26" s="129">
        <v>150</v>
      </c>
      <c r="K26" s="130"/>
      <c r="L26" s="130">
        <v>150</v>
      </c>
      <c r="M26" s="540">
        <v>5000</v>
      </c>
      <c r="N26" s="540">
        <f t="shared" si="0"/>
        <v>750000</v>
      </c>
      <c r="O26" s="130">
        <v>40</v>
      </c>
      <c r="P26" s="130">
        <v>40</v>
      </c>
      <c r="Q26" s="130">
        <v>30</v>
      </c>
      <c r="R26" s="130">
        <v>40</v>
      </c>
      <c r="S26" s="130"/>
      <c r="T26" s="540"/>
    </row>
    <row r="27" spans="1:20">
      <c r="A27" s="129">
        <v>16</v>
      </c>
      <c r="B27" s="130" t="s">
        <v>1724</v>
      </c>
      <c r="C27" s="108" t="s">
        <v>1725</v>
      </c>
      <c r="D27" s="129" t="s">
        <v>214</v>
      </c>
      <c r="E27" s="129" t="s">
        <v>214</v>
      </c>
      <c r="F27" s="129" t="s">
        <v>214</v>
      </c>
      <c r="G27" s="129">
        <v>10</v>
      </c>
      <c r="H27" s="129">
        <v>30</v>
      </c>
      <c r="I27" s="129">
        <v>30</v>
      </c>
      <c r="J27" s="129">
        <v>33</v>
      </c>
      <c r="K27" s="130"/>
      <c r="L27" s="130">
        <v>33</v>
      </c>
      <c r="M27" s="540">
        <v>1500</v>
      </c>
      <c r="N27" s="540">
        <f t="shared" si="0"/>
        <v>49500</v>
      </c>
      <c r="O27" s="130"/>
      <c r="P27" s="130">
        <v>13</v>
      </c>
      <c r="Q27" s="130">
        <v>10</v>
      </c>
      <c r="R27" s="130">
        <v>10</v>
      </c>
      <c r="S27" s="130"/>
      <c r="T27" s="540"/>
    </row>
    <row r="28" spans="1:20">
      <c r="A28" s="129">
        <v>17</v>
      </c>
      <c r="B28" s="130" t="s">
        <v>1726</v>
      </c>
      <c r="C28" s="108" t="s">
        <v>1727</v>
      </c>
      <c r="D28" s="129" t="s">
        <v>214</v>
      </c>
      <c r="E28" s="129" t="s">
        <v>214</v>
      </c>
      <c r="F28" s="129" t="s">
        <v>214</v>
      </c>
      <c r="G28" s="129">
        <v>20</v>
      </c>
      <c r="H28" s="129">
        <v>20</v>
      </c>
      <c r="I28" s="129">
        <v>20</v>
      </c>
      <c r="J28" s="129">
        <v>50</v>
      </c>
      <c r="K28" s="130"/>
      <c r="L28" s="130">
        <v>50</v>
      </c>
      <c r="M28" s="540">
        <v>2500</v>
      </c>
      <c r="N28" s="540">
        <f t="shared" si="0"/>
        <v>125000</v>
      </c>
      <c r="O28" s="130">
        <v>15</v>
      </c>
      <c r="P28" s="130">
        <v>15</v>
      </c>
      <c r="Q28" s="130">
        <v>10</v>
      </c>
      <c r="R28" s="130">
        <v>10</v>
      </c>
      <c r="S28" s="130"/>
      <c r="T28" s="540"/>
    </row>
    <row r="29" spans="1:20">
      <c r="A29" s="129">
        <v>18</v>
      </c>
      <c r="B29" s="130" t="s">
        <v>1728</v>
      </c>
      <c r="C29" s="108" t="s">
        <v>1729</v>
      </c>
      <c r="D29" s="129" t="s">
        <v>214</v>
      </c>
      <c r="E29" s="129" t="s">
        <v>214</v>
      </c>
      <c r="F29" s="129" t="s">
        <v>214</v>
      </c>
      <c r="G29" s="129">
        <v>20</v>
      </c>
      <c r="H29" s="129">
        <v>20</v>
      </c>
      <c r="I29" s="129">
        <v>20</v>
      </c>
      <c r="J29" s="129">
        <v>40</v>
      </c>
      <c r="K29" s="130"/>
      <c r="L29" s="130">
        <v>40</v>
      </c>
      <c r="M29" s="540">
        <v>1500</v>
      </c>
      <c r="N29" s="540">
        <f t="shared" si="0"/>
        <v>60000</v>
      </c>
      <c r="O29" s="130">
        <v>10</v>
      </c>
      <c r="P29" s="130">
        <v>10</v>
      </c>
      <c r="Q29" s="130">
        <v>10</v>
      </c>
      <c r="R29" s="130">
        <v>10</v>
      </c>
      <c r="S29" s="130"/>
      <c r="T29" s="540"/>
    </row>
    <row r="30" spans="1:20">
      <c r="A30" s="129">
        <v>19</v>
      </c>
      <c r="B30" s="130" t="s">
        <v>1730</v>
      </c>
      <c r="C30" s="108" t="s">
        <v>1731</v>
      </c>
      <c r="D30" s="129" t="s">
        <v>214</v>
      </c>
      <c r="E30" s="129" t="s">
        <v>214</v>
      </c>
      <c r="F30" s="129" t="s">
        <v>214</v>
      </c>
      <c r="G30" s="129">
        <v>100</v>
      </c>
      <c r="H30" s="129">
        <v>100</v>
      </c>
      <c r="I30" s="129">
        <v>150</v>
      </c>
      <c r="J30" s="129">
        <v>200</v>
      </c>
      <c r="K30" s="130"/>
      <c r="L30" s="130">
        <v>200</v>
      </c>
      <c r="M30" s="540">
        <v>1500</v>
      </c>
      <c r="N30" s="540">
        <f t="shared" si="0"/>
        <v>300000</v>
      </c>
      <c r="O30" s="130">
        <v>50</v>
      </c>
      <c r="P30" s="130">
        <v>50</v>
      </c>
      <c r="Q30" s="130">
        <v>50</v>
      </c>
      <c r="R30" s="130">
        <v>50</v>
      </c>
      <c r="S30" s="130"/>
      <c r="T30" s="540"/>
    </row>
    <row r="31" spans="1:20">
      <c r="A31" s="129">
        <v>20</v>
      </c>
      <c r="B31" s="130" t="s">
        <v>1732</v>
      </c>
      <c r="C31" s="108" t="s">
        <v>1733</v>
      </c>
      <c r="D31" s="129" t="s">
        <v>214</v>
      </c>
      <c r="E31" s="129" t="s">
        <v>214</v>
      </c>
      <c r="F31" s="129" t="s">
        <v>214</v>
      </c>
      <c r="G31" s="129">
        <v>10</v>
      </c>
      <c r="H31" s="129">
        <v>10</v>
      </c>
      <c r="I31" s="129">
        <v>10</v>
      </c>
      <c r="J31" s="129">
        <v>10</v>
      </c>
      <c r="K31" s="130"/>
      <c r="L31" s="130">
        <v>10</v>
      </c>
      <c r="M31" s="540">
        <v>1500</v>
      </c>
      <c r="N31" s="540">
        <f t="shared" si="0"/>
        <v>15000</v>
      </c>
      <c r="O31" s="130">
        <v>5</v>
      </c>
      <c r="P31" s="130">
        <v>5</v>
      </c>
      <c r="Q31" s="130"/>
      <c r="R31" s="130"/>
      <c r="S31" s="130"/>
      <c r="T31" s="540"/>
    </row>
    <row r="32" spans="1:20">
      <c r="A32" s="129">
        <v>21</v>
      </c>
      <c r="B32" s="130" t="s">
        <v>1734</v>
      </c>
      <c r="C32" s="108" t="s">
        <v>1735</v>
      </c>
      <c r="D32" s="129" t="s">
        <v>214</v>
      </c>
      <c r="E32" s="129" t="s">
        <v>214</v>
      </c>
      <c r="F32" s="129" t="s">
        <v>214</v>
      </c>
      <c r="G32" s="129">
        <v>20</v>
      </c>
      <c r="H32" s="129">
        <v>20</v>
      </c>
      <c r="I32" s="129">
        <v>30</v>
      </c>
      <c r="J32" s="129">
        <v>30</v>
      </c>
      <c r="K32" s="130"/>
      <c r="L32" s="130">
        <v>30</v>
      </c>
      <c r="M32" s="540">
        <v>6500</v>
      </c>
      <c r="N32" s="540">
        <f t="shared" si="0"/>
        <v>195000</v>
      </c>
      <c r="O32" s="130">
        <v>10</v>
      </c>
      <c r="P32" s="130">
        <v>10</v>
      </c>
      <c r="Q32" s="130">
        <v>10</v>
      </c>
      <c r="R32" s="130"/>
      <c r="S32" s="130"/>
      <c r="T32" s="540"/>
    </row>
    <row r="33" spans="1:20">
      <c r="A33" s="129">
        <v>22</v>
      </c>
      <c r="B33" s="130" t="s">
        <v>1736</v>
      </c>
      <c r="C33" s="108" t="s">
        <v>1737</v>
      </c>
      <c r="D33" s="129" t="s">
        <v>214</v>
      </c>
      <c r="E33" s="129" t="s">
        <v>214</v>
      </c>
      <c r="F33" s="129" t="s">
        <v>214</v>
      </c>
      <c r="G33" s="129">
        <v>10</v>
      </c>
      <c r="H33" s="129">
        <v>20</v>
      </c>
      <c r="I33" s="129">
        <v>20</v>
      </c>
      <c r="J33" s="129">
        <v>50</v>
      </c>
      <c r="K33" s="130"/>
      <c r="L33" s="130">
        <v>50</v>
      </c>
      <c r="M33" s="540">
        <v>3500</v>
      </c>
      <c r="N33" s="540">
        <f t="shared" si="0"/>
        <v>175000</v>
      </c>
      <c r="O33" s="130">
        <v>20</v>
      </c>
      <c r="P33" s="130">
        <v>10</v>
      </c>
      <c r="Q33" s="130">
        <v>10</v>
      </c>
      <c r="R33" s="130">
        <v>10</v>
      </c>
      <c r="S33" s="130"/>
      <c r="T33" s="540"/>
    </row>
    <row r="34" spans="1:20">
      <c r="A34" s="129">
        <v>23</v>
      </c>
      <c r="B34" s="130"/>
      <c r="C34" s="108" t="s">
        <v>1738</v>
      </c>
      <c r="D34" s="129" t="s">
        <v>214</v>
      </c>
      <c r="E34" s="129" t="s">
        <v>214</v>
      </c>
      <c r="F34" s="129" t="s">
        <v>214</v>
      </c>
      <c r="G34" s="129">
        <v>150</v>
      </c>
      <c r="H34" s="129">
        <v>200</v>
      </c>
      <c r="I34" s="129">
        <v>200</v>
      </c>
      <c r="J34" s="129">
        <v>150</v>
      </c>
      <c r="K34" s="130"/>
      <c r="L34" s="130">
        <v>150</v>
      </c>
      <c r="M34" s="540">
        <v>165</v>
      </c>
      <c r="N34" s="540">
        <f t="shared" si="0"/>
        <v>24750</v>
      </c>
      <c r="O34" s="130">
        <v>50</v>
      </c>
      <c r="P34" s="130">
        <v>25</v>
      </c>
      <c r="Q34" s="130">
        <v>50</v>
      </c>
      <c r="R34" s="130">
        <v>25</v>
      </c>
      <c r="S34" s="130"/>
      <c r="T34" s="540"/>
    </row>
    <row r="35" spans="1:20">
      <c r="A35" s="129">
        <v>24</v>
      </c>
      <c r="B35" s="130"/>
      <c r="C35" s="108" t="s">
        <v>1739</v>
      </c>
      <c r="D35" s="129" t="s">
        <v>214</v>
      </c>
      <c r="E35" s="129" t="s">
        <v>214</v>
      </c>
      <c r="F35" s="129" t="s">
        <v>214</v>
      </c>
      <c r="G35" s="129">
        <v>1</v>
      </c>
      <c r="H35" s="129">
        <v>0</v>
      </c>
      <c r="I35" s="129">
        <v>4</v>
      </c>
      <c r="J35" s="129">
        <v>4</v>
      </c>
      <c r="K35" s="130"/>
      <c r="L35" s="130">
        <v>4</v>
      </c>
      <c r="M35" s="540">
        <v>65000</v>
      </c>
      <c r="N35" s="540">
        <f t="shared" si="0"/>
        <v>260000</v>
      </c>
      <c r="O35" s="130">
        <v>1</v>
      </c>
      <c r="P35" s="130">
        <v>1</v>
      </c>
      <c r="Q35" s="130">
        <v>1</v>
      </c>
      <c r="R35" s="130">
        <v>1</v>
      </c>
      <c r="S35" s="130"/>
      <c r="T35" s="540"/>
    </row>
    <row r="36" spans="1:20">
      <c r="A36" s="129">
        <v>25</v>
      </c>
      <c r="B36" s="130" t="s">
        <v>1740</v>
      </c>
      <c r="C36" s="108" t="s">
        <v>1741</v>
      </c>
      <c r="D36" s="129" t="s">
        <v>214</v>
      </c>
      <c r="E36" s="129" t="s">
        <v>214</v>
      </c>
      <c r="F36" s="129" t="s">
        <v>214</v>
      </c>
      <c r="G36" s="129">
        <v>5</v>
      </c>
      <c r="H36" s="129">
        <v>5</v>
      </c>
      <c r="I36" s="129">
        <v>5</v>
      </c>
      <c r="J36" s="129">
        <v>4</v>
      </c>
      <c r="K36" s="130"/>
      <c r="L36" s="130">
        <v>4</v>
      </c>
      <c r="M36" s="540">
        <v>6500</v>
      </c>
      <c r="N36" s="540">
        <f t="shared" si="0"/>
        <v>26000</v>
      </c>
      <c r="O36" s="130">
        <v>1</v>
      </c>
      <c r="P36" s="130">
        <v>1</v>
      </c>
      <c r="Q36" s="130">
        <v>1</v>
      </c>
      <c r="R36" s="130">
        <v>1</v>
      </c>
      <c r="S36" s="130"/>
      <c r="T36" s="540"/>
    </row>
    <row r="37" spans="1:20">
      <c r="A37" s="129">
        <v>26</v>
      </c>
      <c r="B37" s="130" t="s">
        <v>1742</v>
      </c>
      <c r="C37" s="130" t="s">
        <v>1743</v>
      </c>
      <c r="D37" s="129" t="s">
        <v>214</v>
      </c>
      <c r="E37" s="129" t="s">
        <v>214</v>
      </c>
      <c r="F37" s="129" t="s">
        <v>214</v>
      </c>
      <c r="G37" s="129">
        <v>0</v>
      </c>
      <c r="H37" s="129">
        <v>0</v>
      </c>
      <c r="I37" s="129">
        <v>400</v>
      </c>
      <c r="J37" s="129">
        <v>200</v>
      </c>
      <c r="K37" s="130"/>
      <c r="L37" s="130">
        <v>200</v>
      </c>
      <c r="M37" s="540">
        <v>500</v>
      </c>
      <c r="N37" s="540">
        <f t="shared" si="0"/>
        <v>100000</v>
      </c>
      <c r="O37" s="130">
        <v>50</v>
      </c>
      <c r="P37" s="130">
        <v>50</v>
      </c>
      <c r="Q37" s="130">
        <v>50</v>
      </c>
      <c r="R37" s="130">
        <v>50</v>
      </c>
      <c r="S37" s="130"/>
      <c r="T37" s="540"/>
    </row>
    <row r="38" spans="1:20">
      <c r="A38" s="129">
        <v>27</v>
      </c>
      <c r="B38" s="130"/>
      <c r="C38" s="108" t="s">
        <v>1744</v>
      </c>
      <c r="D38" s="129" t="s">
        <v>214</v>
      </c>
      <c r="E38" s="129" t="s">
        <v>214</v>
      </c>
      <c r="F38" s="129" t="s">
        <v>214</v>
      </c>
      <c r="G38" s="129">
        <v>0</v>
      </c>
      <c r="H38" s="129">
        <v>0</v>
      </c>
      <c r="I38" s="129">
        <v>4</v>
      </c>
      <c r="J38" s="129">
        <v>4</v>
      </c>
      <c r="K38" s="130"/>
      <c r="L38" s="130">
        <v>4</v>
      </c>
      <c r="M38" s="540">
        <v>13000</v>
      </c>
      <c r="N38" s="540">
        <f t="shared" si="0"/>
        <v>52000</v>
      </c>
      <c r="O38" s="130">
        <v>1</v>
      </c>
      <c r="P38" s="130">
        <v>1</v>
      </c>
      <c r="Q38" s="130">
        <v>1</v>
      </c>
      <c r="R38" s="130">
        <v>1</v>
      </c>
      <c r="S38" s="130"/>
      <c r="T38" s="540"/>
    </row>
    <row r="39" spans="1:20">
      <c r="A39" s="129">
        <v>28</v>
      </c>
      <c r="B39" s="130"/>
      <c r="C39" s="108" t="s">
        <v>1745</v>
      </c>
      <c r="D39" s="129" t="s">
        <v>214</v>
      </c>
      <c r="E39" s="129" t="s">
        <v>214</v>
      </c>
      <c r="F39" s="129" t="s">
        <v>214</v>
      </c>
      <c r="G39" s="129">
        <v>0</v>
      </c>
      <c r="H39" s="129">
        <v>0</v>
      </c>
      <c r="I39" s="129">
        <v>4</v>
      </c>
      <c r="J39" s="129">
        <v>4</v>
      </c>
      <c r="K39" s="130"/>
      <c r="L39" s="130">
        <v>4</v>
      </c>
      <c r="M39" s="540">
        <v>166000</v>
      </c>
      <c r="N39" s="540">
        <f t="shared" si="0"/>
        <v>664000</v>
      </c>
      <c r="O39" s="130">
        <v>1</v>
      </c>
      <c r="P39" s="130">
        <v>1</v>
      </c>
      <c r="Q39" s="130">
        <v>1</v>
      </c>
      <c r="R39" s="130">
        <v>1</v>
      </c>
      <c r="S39" s="130"/>
      <c r="T39" s="540"/>
    </row>
    <row r="40" spans="1:20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541">
        <f>SUM(N18:N39)</f>
        <v>9426250</v>
      </c>
      <c r="O40" s="130"/>
      <c r="P40" s="130"/>
      <c r="Q40" s="130"/>
      <c r="R40" s="130"/>
      <c r="S40" s="130"/>
      <c r="T40" s="540"/>
    </row>
    <row r="41" spans="1:20">
      <c r="A41" s="130"/>
      <c r="B41" s="130"/>
      <c r="C41" s="130"/>
      <c r="D41" s="130"/>
      <c r="E41" s="130"/>
      <c r="F41" s="130"/>
      <c r="G41" s="130"/>
      <c r="H41" s="130"/>
      <c r="I41" s="129"/>
      <c r="J41" s="130"/>
      <c r="K41" s="787"/>
      <c r="L41" s="130"/>
      <c r="M41" s="1291" t="s">
        <v>790</v>
      </c>
      <c r="N41" s="588">
        <f>N40+N16+N11</f>
        <v>11000000</v>
      </c>
      <c r="O41" s="130"/>
      <c r="P41" s="130"/>
      <c r="Q41" s="130"/>
      <c r="R41" s="130"/>
      <c r="S41" s="130"/>
      <c r="T41" s="130"/>
    </row>
  </sheetData>
  <mergeCells count="10"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51181102362204722" right="0.23622047244094491" top="0.59055118110236227" bottom="0.43307086614173229" header="0.31496062992125984" footer="0.31496062992125984"/>
  <pageSetup paperSize="9" scale="75" firstPageNumber="96" orientation="landscape" useFirstPageNumber="1" r:id="rId1"/>
  <headerFooter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D22"/>
  <sheetViews>
    <sheetView topLeftCell="A14" zoomScale="90" zoomScaleNormal="90" workbookViewId="0">
      <selection activeCell="C26" sqref="C26"/>
    </sheetView>
  </sheetViews>
  <sheetFormatPr defaultRowHeight="24"/>
  <cols>
    <col min="1" max="1" width="29.5" style="611" customWidth="1"/>
    <col min="2" max="2" width="32.5" style="611" customWidth="1"/>
    <col min="3" max="3" width="30.625" style="622" customWidth="1"/>
    <col min="4" max="4" width="35.5" style="622" customWidth="1"/>
    <col min="5" max="16384" width="9" style="611"/>
  </cols>
  <sheetData>
    <row r="1" spans="1:4">
      <c r="A1" s="1501" t="s">
        <v>3938</v>
      </c>
      <c r="B1" s="1501"/>
      <c r="C1" s="1501"/>
      <c r="D1" s="1501"/>
    </row>
    <row r="2" spans="1:4">
      <c r="A2" s="1501" t="s">
        <v>3966</v>
      </c>
      <c r="B2" s="1501"/>
      <c r="C2" s="1501"/>
      <c r="D2" s="1501"/>
    </row>
    <row r="3" spans="1:4">
      <c r="A3" s="1501" t="s">
        <v>989</v>
      </c>
      <c r="B3" s="1501"/>
      <c r="C3" s="1501"/>
      <c r="D3" s="1501"/>
    </row>
    <row r="4" spans="1:4">
      <c r="A4" s="589"/>
      <c r="B4" s="595"/>
      <c r="C4" s="595"/>
      <c r="D4" s="595"/>
    </row>
    <row r="5" spans="1:4">
      <c r="A5" s="612" t="s">
        <v>20</v>
      </c>
      <c r="B5" s="613" t="s">
        <v>4490</v>
      </c>
      <c r="C5" s="1504" t="s">
        <v>3914</v>
      </c>
      <c r="D5" s="1505"/>
    </row>
    <row r="6" spans="1:4">
      <c r="A6" s="614"/>
      <c r="B6" s="615"/>
      <c r="C6" s="616" t="s">
        <v>3915</v>
      </c>
      <c r="D6" s="914" t="s">
        <v>3916</v>
      </c>
    </row>
    <row r="7" spans="1:4">
      <c r="A7" s="592" t="s">
        <v>3917</v>
      </c>
      <c r="B7" s="605" t="s">
        <v>3918</v>
      </c>
      <c r="C7" s="605">
        <v>136</v>
      </c>
      <c r="D7" s="591">
        <v>1229603.2200000002</v>
      </c>
    </row>
    <row r="8" spans="1:4">
      <c r="A8" s="590"/>
      <c r="B8" s="605" t="s">
        <v>3919</v>
      </c>
      <c r="C8" s="605"/>
      <c r="D8" s="605"/>
    </row>
    <row r="9" spans="1:4">
      <c r="A9" s="592" t="s">
        <v>3920</v>
      </c>
      <c r="B9" s="605" t="s">
        <v>3918</v>
      </c>
      <c r="C9" s="605">
        <v>80</v>
      </c>
      <c r="D9" s="591">
        <v>1285508.53</v>
      </c>
    </row>
    <row r="10" spans="1:4">
      <c r="A10" s="590"/>
      <c r="B10" s="605" t="s">
        <v>3919</v>
      </c>
      <c r="C10" s="605"/>
      <c r="D10" s="605"/>
    </row>
    <row r="11" spans="1:4">
      <c r="A11" s="593" t="s">
        <v>3921</v>
      </c>
      <c r="B11" s="605" t="s">
        <v>3918</v>
      </c>
      <c r="C11" s="605">
        <v>72</v>
      </c>
      <c r="D11" s="591">
        <v>1297496.78</v>
      </c>
    </row>
    <row r="12" spans="1:4">
      <c r="A12" s="594"/>
      <c r="B12" s="605" t="s">
        <v>3919</v>
      </c>
      <c r="C12" s="605"/>
      <c r="D12" s="605"/>
    </row>
    <row r="13" spans="1:4">
      <c r="A13" s="593" t="s">
        <v>3922</v>
      </c>
      <c r="B13" s="605" t="s">
        <v>3918</v>
      </c>
      <c r="C13" s="605">
        <v>63</v>
      </c>
      <c r="D13" s="957">
        <v>1252893.6400000001</v>
      </c>
    </row>
    <row r="14" spans="1:4">
      <c r="A14" s="590"/>
      <c r="B14" s="605" t="s">
        <v>3919</v>
      </c>
      <c r="C14" s="914"/>
      <c r="D14" s="914"/>
    </row>
    <row r="15" spans="1:4">
      <c r="A15" s="613" t="s">
        <v>790</v>
      </c>
      <c r="B15" s="914" t="s">
        <v>3918</v>
      </c>
      <c r="C15" s="914">
        <f>SUM(C7:C14)</f>
        <v>351</v>
      </c>
      <c r="D15" s="624">
        <f>SUM(D7:D14)</f>
        <v>5065502.17</v>
      </c>
    </row>
    <row r="16" spans="1:4">
      <c r="A16" s="594"/>
      <c r="B16" s="914" t="s">
        <v>3919</v>
      </c>
      <c r="C16" s="914"/>
      <c r="D16" s="914"/>
    </row>
    <row r="17" spans="1:4">
      <c r="B17" s="620" t="s">
        <v>3939</v>
      </c>
      <c r="C17" s="620"/>
      <c r="D17" s="655">
        <v>5065503</v>
      </c>
    </row>
    <row r="20" spans="1:4">
      <c r="A20" s="622" t="s">
        <v>4491</v>
      </c>
      <c r="B20" s="622" t="s">
        <v>4553</v>
      </c>
      <c r="C20" s="622" t="s">
        <v>3942</v>
      </c>
      <c r="D20" s="622" t="s">
        <v>3943</v>
      </c>
    </row>
    <row r="21" spans="1:4">
      <c r="A21" s="622" t="s">
        <v>4492</v>
      </c>
      <c r="B21" s="622" t="s">
        <v>4554</v>
      </c>
      <c r="C21" s="622" t="s">
        <v>3945</v>
      </c>
      <c r="D21" s="622" t="s">
        <v>3946</v>
      </c>
    </row>
    <row r="22" spans="1:4">
      <c r="A22" s="622" t="s">
        <v>3952</v>
      </c>
      <c r="B22" s="622" t="s">
        <v>3947</v>
      </c>
      <c r="C22" s="622" t="s">
        <v>3948</v>
      </c>
      <c r="D22" s="622" t="s">
        <v>3949</v>
      </c>
    </row>
  </sheetData>
  <mergeCells count="4">
    <mergeCell ref="A1:D1"/>
    <mergeCell ref="A2:D2"/>
    <mergeCell ref="A3:D3"/>
    <mergeCell ref="C5:D5"/>
  </mergeCells>
  <pageMargins left="0.81" right="0.7" top="0.52" bottom="0.56999999999999995" header="0.3" footer="0.3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V516"/>
  <sheetViews>
    <sheetView zoomScale="80" zoomScaleNormal="80" workbookViewId="0">
      <pane ySplit="6" topLeftCell="A34" activePane="bottomLeft" state="frozen"/>
      <selection activeCell="B1" sqref="B1"/>
      <selection pane="bottomLeft" activeCell="H42" sqref="H42"/>
    </sheetView>
  </sheetViews>
  <sheetFormatPr defaultRowHeight="21.75"/>
  <cols>
    <col min="1" max="1" width="4.25" style="1330" bestFit="1" customWidth="1"/>
    <col min="2" max="2" width="10.5" style="421" customWidth="1"/>
    <col min="3" max="3" width="39.5" style="421" customWidth="1"/>
    <col min="4" max="4" width="6.375" style="421" bestFit="1" customWidth="1"/>
    <col min="5" max="5" width="7.5" style="421" bestFit="1" customWidth="1"/>
    <col min="6" max="6" width="6.625" style="421" customWidth="1"/>
    <col min="7" max="9" width="4.875" style="421" bestFit="1" customWidth="1"/>
    <col min="10" max="10" width="5.25" style="421" bestFit="1" customWidth="1"/>
    <col min="11" max="11" width="6.375" style="421" bestFit="1" customWidth="1"/>
    <col min="12" max="12" width="5.5" style="421" bestFit="1" customWidth="1"/>
    <col min="13" max="13" width="6.75" style="421" bestFit="1" customWidth="1"/>
    <col min="14" max="14" width="8.875" style="421" customWidth="1"/>
    <col min="15" max="15" width="12" style="421" customWidth="1"/>
    <col min="16" max="16" width="9.125" style="421" bestFit="1" customWidth="1"/>
    <col min="17" max="18" width="8.125" style="421" bestFit="1" customWidth="1"/>
    <col min="19" max="19" width="8.25" style="421" customWidth="1"/>
    <col min="20" max="20" width="5.375" style="421" bestFit="1" customWidth="1"/>
    <col min="21" max="21" width="10.875" style="421" bestFit="1" customWidth="1"/>
    <col min="22" max="16384" width="9" style="421"/>
  </cols>
  <sheetData>
    <row r="1" spans="1:21">
      <c r="A1" s="1587" t="s">
        <v>1075</v>
      </c>
      <c r="B1" s="1587"/>
      <c r="C1" s="1587"/>
      <c r="D1" s="1587"/>
      <c r="E1" s="1587"/>
      <c r="F1" s="1587"/>
      <c r="G1" s="1587"/>
      <c r="H1" s="1587"/>
      <c r="I1" s="1587"/>
      <c r="J1" s="1587"/>
      <c r="K1" s="1587"/>
      <c r="L1" s="1587"/>
      <c r="M1" s="1587"/>
      <c r="N1" s="1587"/>
      <c r="O1" s="1587"/>
      <c r="P1" s="1587"/>
      <c r="Q1" s="1587"/>
      <c r="R1" s="1587"/>
      <c r="S1" s="1587"/>
      <c r="T1" s="1587"/>
      <c r="U1" s="1587"/>
    </row>
    <row r="2" spans="1:21">
      <c r="A2" s="1587" t="s">
        <v>4572</v>
      </c>
      <c r="B2" s="1587"/>
      <c r="C2" s="1587"/>
      <c r="D2" s="1587"/>
      <c r="E2" s="1587"/>
      <c r="F2" s="1587"/>
      <c r="G2" s="1587"/>
      <c r="H2" s="1587"/>
      <c r="I2" s="1587"/>
      <c r="J2" s="1587"/>
      <c r="K2" s="1587"/>
      <c r="L2" s="1587"/>
      <c r="M2" s="1587"/>
      <c r="N2" s="1587"/>
      <c r="O2" s="1587"/>
      <c r="P2" s="1587"/>
      <c r="Q2" s="1587"/>
      <c r="R2" s="1587"/>
      <c r="S2" s="1587"/>
      <c r="T2" s="1587"/>
      <c r="U2" s="1587"/>
    </row>
    <row r="3" spans="1:21">
      <c r="A3" s="1588" t="s">
        <v>1076</v>
      </c>
      <c r="B3" s="1588"/>
      <c r="C3" s="1588"/>
      <c r="D3" s="1588"/>
      <c r="E3" s="1588"/>
      <c r="F3" s="1588"/>
      <c r="G3" s="1588"/>
      <c r="H3" s="1588"/>
      <c r="I3" s="1588"/>
      <c r="J3" s="1588"/>
      <c r="K3" s="1588"/>
      <c r="L3" s="1588"/>
      <c r="M3" s="1588"/>
      <c r="N3" s="1588"/>
      <c r="O3" s="1588"/>
      <c r="P3" s="1588"/>
      <c r="Q3" s="1588"/>
      <c r="R3" s="1588"/>
      <c r="S3" s="1588"/>
      <c r="T3" s="1588"/>
      <c r="U3" s="1588"/>
    </row>
    <row r="4" spans="1:21">
      <c r="A4" s="1589" t="s">
        <v>0</v>
      </c>
      <c r="B4" s="1590" t="s">
        <v>15</v>
      </c>
      <c r="C4" s="1590" t="s">
        <v>1</v>
      </c>
      <c r="D4" s="1589" t="s">
        <v>2</v>
      </c>
      <c r="E4" s="1589" t="s">
        <v>3</v>
      </c>
      <c r="F4" s="1589" t="s">
        <v>4</v>
      </c>
      <c r="G4" s="1592" t="s">
        <v>5</v>
      </c>
      <c r="H4" s="1592"/>
      <c r="I4" s="1592"/>
      <c r="J4" s="1593"/>
      <c r="K4" s="1302" t="s">
        <v>6</v>
      </c>
      <c r="L4" s="1302" t="s">
        <v>7</v>
      </c>
      <c r="M4" s="1303" t="s">
        <v>6</v>
      </c>
      <c r="N4" s="1302" t="s">
        <v>8</v>
      </c>
      <c r="O4" s="1304" t="s">
        <v>9</v>
      </c>
      <c r="P4" s="1305" t="s">
        <v>10</v>
      </c>
      <c r="Q4" s="1306" t="s">
        <v>11</v>
      </c>
      <c r="R4" s="1303" t="s">
        <v>12</v>
      </c>
      <c r="S4" s="1303" t="s">
        <v>13</v>
      </c>
      <c r="T4" s="1592" t="s">
        <v>1077</v>
      </c>
      <c r="U4" s="1592"/>
    </row>
    <row r="5" spans="1:21">
      <c r="A5" s="1589"/>
      <c r="B5" s="1590"/>
      <c r="C5" s="1590"/>
      <c r="D5" s="1591"/>
      <c r="E5" s="1589"/>
      <c r="F5" s="1589"/>
      <c r="G5" s="1590" t="s">
        <v>1078</v>
      </c>
      <c r="H5" s="1590" t="s">
        <v>1079</v>
      </c>
      <c r="I5" s="1590" t="s">
        <v>1080</v>
      </c>
      <c r="J5" s="1594" t="s">
        <v>1081</v>
      </c>
      <c r="K5" s="1307" t="s">
        <v>18</v>
      </c>
      <c r="L5" s="1307" t="s">
        <v>19</v>
      </c>
      <c r="M5" s="1308" t="s">
        <v>20</v>
      </c>
      <c r="N5" s="1307" t="s">
        <v>21</v>
      </c>
      <c r="O5" s="1309" t="s">
        <v>983</v>
      </c>
      <c r="P5" s="1310" t="s">
        <v>22</v>
      </c>
      <c r="Q5" s="1311" t="s">
        <v>1082</v>
      </c>
      <c r="R5" s="1308" t="s">
        <v>1083</v>
      </c>
      <c r="S5" s="1308" t="s">
        <v>1084</v>
      </c>
      <c r="T5" s="1308" t="s">
        <v>26</v>
      </c>
      <c r="U5" s="1308" t="s">
        <v>995</v>
      </c>
    </row>
    <row r="6" spans="1:21">
      <c r="A6" s="1589"/>
      <c r="B6" s="1590"/>
      <c r="C6" s="1590"/>
      <c r="D6" s="1591"/>
      <c r="E6" s="1589"/>
      <c r="F6" s="1589"/>
      <c r="G6" s="1590"/>
      <c r="H6" s="1590"/>
      <c r="I6" s="1590"/>
      <c r="J6" s="1594"/>
      <c r="K6" s="1312" t="s">
        <v>1085</v>
      </c>
      <c r="L6" s="1312" t="s">
        <v>28</v>
      </c>
      <c r="M6" s="1312" t="s">
        <v>1085</v>
      </c>
      <c r="N6" s="1312" t="s">
        <v>30</v>
      </c>
      <c r="O6" s="1313" t="s">
        <v>30</v>
      </c>
      <c r="P6" s="1314"/>
      <c r="Q6" s="1315"/>
      <c r="R6" s="1312"/>
      <c r="S6" s="1315"/>
      <c r="T6" s="1316"/>
      <c r="U6" s="1316"/>
    </row>
    <row r="7" spans="1:21" s="1437" customFormat="1">
      <c r="A7" s="1431">
        <v>1</v>
      </c>
      <c r="B7" s="1432" t="s">
        <v>1086</v>
      </c>
      <c r="C7" s="1433" t="s">
        <v>1087</v>
      </c>
      <c r="D7" s="1431" t="s">
        <v>43</v>
      </c>
      <c r="E7" s="1431" t="s">
        <v>1088</v>
      </c>
      <c r="F7" s="1431" t="s">
        <v>43</v>
      </c>
      <c r="G7" s="1433"/>
      <c r="H7" s="1433"/>
      <c r="I7" s="1433"/>
      <c r="J7" s="1433"/>
      <c r="K7" s="1433">
        <v>1</v>
      </c>
      <c r="L7" s="1433"/>
      <c r="M7" s="1433">
        <f t="shared" ref="M7:M16" si="0">K7-L7</f>
        <v>1</v>
      </c>
      <c r="N7" s="1434">
        <v>3780</v>
      </c>
      <c r="O7" s="1435">
        <f t="shared" ref="O7:O70" si="1">N7*M7</f>
        <v>3780</v>
      </c>
      <c r="P7" s="1436">
        <v>1</v>
      </c>
      <c r="Q7" s="1435"/>
      <c r="R7" s="1435"/>
      <c r="S7" s="1435"/>
      <c r="T7" s="1431"/>
      <c r="U7" s="1435"/>
    </row>
    <row r="8" spans="1:21" s="1437" customFormat="1">
      <c r="A8" s="1438">
        <v>2</v>
      </c>
      <c r="B8" s="1439" t="s">
        <v>1086</v>
      </c>
      <c r="C8" s="1440" t="s">
        <v>1089</v>
      </c>
      <c r="D8" s="1438" t="s">
        <v>43</v>
      </c>
      <c r="E8" s="1438" t="s">
        <v>1088</v>
      </c>
      <c r="F8" s="1438" t="s">
        <v>43</v>
      </c>
      <c r="G8" s="1440"/>
      <c r="H8" s="1440"/>
      <c r="I8" s="1440"/>
      <c r="J8" s="1440"/>
      <c r="K8" s="1440">
        <v>1</v>
      </c>
      <c r="L8" s="1440"/>
      <c r="M8" s="1440">
        <f t="shared" si="0"/>
        <v>1</v>
      </c>
      <c r="N8" s="1441">
        <v>5540</v>
      </c>
      <c r="O8" s="1442">
        <f t="shared" si="1"/>
        <v>5540</v>
      </c>
      <c r="P8" s="1443">
        <v>1</v>
      </c>
      <c r="Q8" s="1442"/>
      <c r="R8" s="1442"/>
      <c r="S8" s="1442"/>
      <c r="T8" s="1442"/>
      <c r="U8" s="1442"/>
    </row>
    <row r="9" spans="1:21">
      <c r="A9" s="1110">
        <v>3</v>
      </c>
      <c r="B9" s="1115" t="s">
        <v>1090</v>
      </c>
      <c r="C9" s="1115" t="s">
        <v>1091</v>
      </c>
      <c r="D9" s="1110" t="s">
        <v>452</v>
      </c>
      <c r="E9" s="1110" t="s">
        <v>1092</v>
      </c>
      <c r="F9" s="1116" t="s">
        <v>452</v>
      </c>
      <c r="G9" s="1112">
        <v>0</v>
      </c>
      <c r="H9" s="1112"/>
      <c r="I9" s="1112"/>
      <c r="J9" s="1112"/>
      <c r="K9" s="1112">
        <v>1</v>
      </c>
      <c r="L9" s="1112"/>
      <c r="M9" s="1112">
        <f t="shared" si="0"/>
        <v>1</v>
      </c>
      <c r="N9" s="1112">
        <v>790</v>
      </c>
      <c r="O9" s="1113">
        <f t="shared" si="1"/>
        <v>790</v>
      </c>
      <c r="P9" s="1117">
        <v>1</v>
      </c>
      <c r="Q9" s="1118"/>
      <c r="R9" s="1118"/>
      <c r="S9" s="1118"/>
      <c r="T9" s="1118"/>
      <c r="U9" s="1118"/>
    </row>
    <row r="10" spans="1:21">
      <c r="A10" s="1110">
        <v>4</v>
      </c>
      <c r="B10" s="1115" t="s">
        <v>1090</v>
      </c>
      <c r="C10" s="1115" t="s">
        <v>1093</v>
      </c>
      <c r="D10" s="1110" t="s">
        <v>452</v>
      </c>
      <c r="E10" s="1110" t="s">
        <v>1092</v>
      </c>
      <c r="F10" s="1116" t="s">
        <v>452</v>
      </c>
      <c r="G10" s="1112">
        <v>0</v>
      </c>
      <c r="H10" s="1112"/>
      <c r="I10" s="1112"/>
      <c r="J10" s="1112"/>
      <c r="K10" s="1112">
        <v>1</v>
      </c>
      <c r="L10" s="1112"/>
      <c r="M10" s="1112">
        <f t="shared" si="0"/>
        <v>1</v>
      </c>
      <c r="N10" s="1112">
        <v>1450</v>
      </c>
      <c r="O10" s="1113">
        <f t="shared" si="1"/>
        <v>1450</v>
      </c>
      <c r="P10" s="1117">
        <v>1</v>
      </c>
      <c r="Q10" s="1118"/>
      <c r="R10" s="1118"/>
      <c r="S10" s="1118"/>
      <c r="T10" s="1118"/>
      <c r="U10" s="1118"/>
    </row>
    <row r="11" spans="1:21">
      <c r="A11" s="1110">
        <v>5</v>
      </c>
      <c r="B11" s="1115" t="s">
        <v>1090</v>
      </c>
      <c r="C11" s="1115" t="s">
        <v>1094</v>
      </c>
      <c r="D11" s="1110" t="s">
        <v>452</v>
      </c>
      <c r="E11" s="1110" t="s">
        <v>1092</v>
      </c>
      <c r="F11" s="1116" t="s">
        <v>452</v>
      </c>
      <c r="G11" s="1112">
        <v>0</v>
      </c>
      <c r="H11" s="1112"/>
      <c r="I11" s="1112"/>
      <c r="J11" s="1112"/>
      <c r="K11" s="1112">
        <v>1</v>
      </c>
      <c r="L11" s="1112"/>
      <c r="M11" s="1112">
        <f t="shared" si="0"/>
        <v>1</v>
      </c>
      <c r="N11" s="1112">
        <v>1370</v>
      </c>
      <c r="O11" s="1113">
        <f t="shared" si="1"/>
        <v>1370</v>
      </c>
      <c r="P11" s="1117">
        <v>1</v>
      </c>
      <c r="Q11" s="1118"/>
      <c r="R11" s="1118"/>
      <c r="S11" s="1118"/>
      <c r="T11" s="1118"/>
      <c r="U11" s="1118"/>
    </row>
    <row r="12" spans="1:21" s="1437" customFormat="1">
      <c r="A12" s="1438">
        <v>6</v>
      </c>
      <c r="B12" s="1439" t="s">
        <v>1095</v>
      </c>
      <c r="C12" s="1439" t="s">
        <v>1096</v>
      </c>
      <c r="D12" s="1438" t="s">
        <v>188</v>
      </c>
      <c r="E12" s="1438" t="s">
        <v>960</v>
      </c>
      <c r="F12" s="1438" t="s">
        <v>188</v>
      </c>
      <c r="G12" s="1440">
        <v>0</v>
      </c>
      <c r="H12" s="1440"/>
      <c r="I12" s="1440"/>
      <c r="J12" s="1440"/>
      <c r="K12" s="1444"/>
      <c r="L12" s="1440"/>
      <c r="M12" s="1440"/>
      <c r="N12" s="1440"/>
      <c r="O12" s="1442"/>
      <c r="P12" s="1445"/>
      <c r="Q12" s="1445"/>
      <c r="R12" s="1445"/>
      <c r="S12" s="1445"/>
      <c r="T12" s="1446"/>
      <c r="U12" s="1446"/>
    </row>
    <row r="13" spans="1:21">
      <c r="A13" s="1110">
        <v>7</v>
      </c>
      <c r="B13" s="1111" t="s">
        <v>1095</v>
      </c>
      <c r="C13" s="1111" t="s">
        <v>1097</v>
      </c>
      <c r="D13" s="1116" t="s">
        <v>214</v>
      </c>
      <c r="E13" s="1110" t="s">
        <v>1098</v>
      </c>
      <c r="F13" s="1116" t="s">
        <v>214</v>
      </c>
      <c r="G13" s="1112">
        <v>0</v>
      </c>
      <c r="H13" s="1114">
        <v>2</v>
      </c>
      <c r="I13" s="1114">
        <v>3</v>
      </c>
      <c r="J13" s="1114"/>
      <c r="K13" s="1114">
        <v>3</v>
      </c>
      <c r="L13" s="1114"/>
      <c r="M13" s="1112">
        <f t="shared" si="0"/>
        <v>3</v>
      </c>
      <c r="N13" s="1120">
        <v>600</v>
      </c>
      <c r="O13" s="1113">
        <f t="shared" si="1"/>
        <v>1800</v>
      </c>
      <c r="P13" s="1117"/>
      <c r="Q13" s="1117">
        <v>3</v>
      </c>
      <c r="R13" s="1117"/>
      <c r="S13" s="1117"/>
      <c r="T13" s="1118"/>
      <c r="U13" s="1118"/>
    </row>
    <row r="14" spans="1:21">
      <c r="A14" s="1110">
        <v>8</v>
      </c>
      <c r="B14" s="1111" t="s">
        <v>1095</v>
      </c>
      <c r="C14" s="1111" t="s">
        <v>1099</v>
      </c>
      <c r="D14" s="1116" t="s">
        <v>214</v>
      </c>
      <c r="E14" s="1110" t="s">
        <v>1098</v>
      </c>
      <c r="F14" s="1116" t="s">
        <v>214</v>
      </c>
      <c r="G14" s="1112">
        <v>0</v>
      </c>
      <c r="H14" s="1114">
        <v>2</v>
      </c>
      <c r="I14" s="1114">
        <v>3</v>
      </c>
      <c r="J14" s="1114"/>
      <c r="K14" s="1114">
        <v>3</v>
      </c>
      <c r="L14" s="1114"/>
      <c r="M14" s="1112">
        <f t="shared" si="0"/>
        <v>3</v>
      </c>
      <c r="N14" s="1120">
        <v>1200</v>
      </c>
      <c r="O14" s="1113">
        <f t="shared" si="1"/>
        <v>3600</v>
      </c>
      <c r="P14" s="1117"/>
      <c r="Q14" s="1117">
        <v>3</v>
      </c>
      <c r="R14" s="1117"/>
      <c r="S14" s="1117"/>
      <c r="T14" s="1118"/>
      <c r="U14" s="1118"/>
    </row>
    <row r="15" spans="1:21" s="1437" customFormat="1">
      <c r="A15" s="1438">
        <v>9</v>
      </c>
      <c r="B15" s="1439" t="s">
        <v>1100</v>
      </c>
      <c r="C15" s="1447" t="s">
        <v>1101</v>
      </c>
      <c r="D15" s="1448" t="s">
        <v>214</v>
      </c>
      <c r="E15" s="1438" t="s">
        <v>1098</v>
      </c>
      <c r="F15" s="1448" t="s">
        <v>214</v>
      </c>
      <c r="G15" s="1440">
        <v>2</v>
      </c>
      <c r="H15" s="1443">
        <v>1</v>
      </c>
      <c r="I15" s="1443">
        <v>2</v>
      </c>
      <c r="J15" s="1443">
        <v>1</v>
      </c>
      <c r="K15" s="1443">
        <v>4</v>
      </c>
      <c r="L15" s="1443">
        <v>3</v>
      </c>
      <c r="M15" s="1440">
        <f t="shared" si="0"/>
        <v>1</v>
      </c>
      <c r="N15" s="1449">
        <v>600</v>
      </c>
      <c r="O15" s="1442">
        <f t="shared" si="1"/>
        <v>600</v>
      </c>
      <c r="P15" s="1450"/>
      <c r="Q15" s="1445"/>
      <c r="R15" s="1445">
        <v>1</v>
      </c>
      <c r="S15" s="1445"/>
      <c r="T15" s="1446"/>
      <c r="U15" s="1446"/>
    </row>
    <row r="16" spans="1:21" s="1437" customFormat="1">
      <c r="A16" s="1438">
        <v>10</v>
      </c>
      <c r="B16" s="1439" t="s">
        <v>1100</v>
      </c>
      <c r="C16" s="1447" t="s">
        <v>1102</v>
      </c>
      <c r="D16" s="1448" t="s">
        <v>214</v>
      </c>
      <c r="E16" s="1438" t="s">
        <v>1098</v>
      </c>
      <c r="F16" s="1448" t="s">
        <v>214</v>
      </c>
      <c r="G16" s="1440">
        <v>2</v>
      </c>
      <c r="H16" s="1451">
        <v>1</v>
      </c>
      <c r="I16" s="1451">
        <v>1</v>
      </c>
      <c r="J16" s="1451">
        <v>3</v>
      </c>
      <c r="K16" s="1451">
        <v>4</v>
      </c>
      <c r="L16" s="1451">
        <v>3</v>
      </c>
      <c r="M16" s="1440">
        <f t="shared" si="0"/>
        <v>1</v>
      </c>
      <c r="N16" s="1449">
        <v>1200</v>
      </c>
      <c r="O16" s="1442">
        <f t="shared" si="1"/>
        <v>1200</v>
      </c>
      <c r="P16" s="1450"/>
      <c r="Q16" s="1445"/>
      <c r="R16" s="1445">
        <v>1</v>
      </c>
      <c r="S16" s="1445"/>
      <c r="T16" s="1446"/>
      <c r="U16" s="1446"/>
    </row>
    <row r="17" spans="1:21" s="1437" customFormat="1">
      <c r="A17" s="1438">
        <v>11</v>
      </c>
      <c r="B17" s="1439" t="s">
        <v>1100</v>
      </c>
      <c r="C17" s="1439" t="s">
        <v>1103</v>
      </c>
      <c r="D17" s="1448" t="s">
        <v>43</v>
      </c>
      <c r="E17" s="1438" t="s">
        <v>1098</v>
      </c>
      <c r="F17" s="1448" t="s">
        <v>43</v>
      </c>
      <c r="G17" s="1440">
        <v>2</v>
      </c>
      <c r="H17" s="1443">
        <v>3</v>
      </c>
      <c r="I17" s="1443">
        <v>2</v>
      </c>
      <c r="J17" s="1443"/>
      <c r="K17" s="1443">
        <v>2</v>
      </c>
      <c r="L17" s="1443"/>
      <c r="M17" s="1440">
        <v>3</v>
      </c>
      <c r="N17" s="1449">
        <v>1200</v>
      </c>
      <c r="O17" s="1442">
        <f t="shared" si="1"/>
        <v>3600</v>
      </c>
      <c r="P17" s="1445">
        <v>3</v>
      </c>
      <c r="Q17" s="1446"/>
      <c r="R17" s="1446"/>
      <c r="S17" s="1446"/>
      <c r="T17" s="1446"/>
      <c r="U17" s="1446"/>
    </row>
    <row r="18" spans="1:21" s="1437" customFormat="1">
      <c r="A18" s="1438">
        <v>12</v>
      </c>
      <c r="B18" s="1439" t="s">
        <v>1095</v>
      </c>
      <c r="C18" s="1440" t="s">
        <v>1104</v>
      </c>
      <c r="D18" s="1438" t="s">
        <v>214</v>
      </c>
      <c r="E18" s="1438" t="s">
        <v>1098</v>
      </c>
      <c r="F18" s="1438" t="s">
        <v>214</v>
      </c>
      <c r="G18" s="1440"/>
      <c r="H18" s="1440"/>
      <c r="I18" s="1440"/>
      <c r="J18" s="1440"/>
      <c r="K18" s="1440">
        <v>3</v>
      </c>
      <c r="L18" s="1440"/>
      <c r="M18" s="1440">
        <f t="shared" ref="M18:M31" si="2">K18-L18</f>
        <v>3</v>
      </c>
      <c r="N18" s="1442">
        <v>1200</v>
      </c>
      <c r="O18" s="1442">
        <f t="shared" si="1"/>
        <v>3600</v>
      </c>
      <c r="P18" s="1445">
        <v>3</v>
      </c>
      <c r="Q18" s="1442"/>
      <c r="R18" s="1442"/>
      <c r="S18" s="1442"/>
      <c r="T18" s="1442"/>
      <c r="U18" s="1442"/>
    </row>
    <row r="19" spans="1:21" s="1437" customFormat="1">
      <c r="A19" s="1438">
        <v>13</v>
      </c>
      <c r="B19" s="1439" t="s">
        <v>1095</v>
      </c>
      <c r="C19" s="1440" t="s">
        <v>1105</v>
      </c>
      <c r="D19" s="1438" t="s">
        <v>214</v>
      </c>
      <c r="E19" s="1438" t="s">
        <v>1098</v>
      </c>
      <c r="F19" s="1438" t="s">
        <v>214</v>
      </c>
      <c r="G19" s="1440"/>
      <c r="H19" s="1440"/>
      <c r="I19" s="1440"/>
      <c r="J19" s="1440"/>
      <c r="K19" s="1440">
        <v>3</v>
      </c>
      <c r="L19" s="1440"/>
      <c r="M19" s="1440">
        <f t="shared" si="2"/>
        <v>3</v>
      </c>
      <c r="N19" s="1442">
        <v>1200</v>
      </c>
      <c r="O19" s="1442">
        <f t="shared" si="1"/>
        <v>3600</v>
      </c>
      <c r="P19" s="1445">
        <v>3</v>
      </c>
      <c r="Q19" s="1442"/>
      <c r="R19" s="1442"/>
      <c r="S19" s="1442"/>
      <c r="T19" s="1442"/>
      <c r="U19" s="1442"/>
    </row>
    <row r="20" spans="1:21" s="1437" customFormat="1">
      <c r="A20" s="1438">
        <v>14</v>
      </c>
      <c r="B20" s="1439" t="s">
        <v>1095</v>
      </c>
      <c r="C20" s="1440" t="s">
        <v>1106</v>
      </c>
      <c r="D20" s="1438" t="s">
        <v>188</v>
      </c>
      <c r="E20" s="1438" t="s">
        <v>188</v>
      </c>
      <c r="F20" s="1438" t="s">
        <v>188</v>
      </c>
      <c r="G20" s="1440"/>
      <c r="H20" s="1440"/>
      <c r="I20" s="1440"/>
      <c r="J20" s="1440"/>
      <c r="K20" s="1440"/>
      <c r="L20" s="1440"/>
      <c r="M20" s="1440"/>
      <c r="N20" s="1440"/>
      <c r="O20" s="1442"/>
      <c r="P20" s="1443"/>
      <c r="Q20" s="1442"/>
      <c r="R20" s="1442"/>
      <c r="S20" s="1443"/>
      <c r="T20" s="1442"/>
      <c r="U20" s="1442"/>
    </row>
    <row r="21" spans="1:21" s="1437" customFormat="1">
      <c r="A21" s="1438">
        <v>15</v>
      </c>
      <c r="B21" s="1439" t="s">
        <v>1107</v>
      </c>
      <c r="C21" s="1439" t="s">
        <v>1108</v>
      </c>
      <c r="D21" s="1438" t="s">
        <v>1109</v>
      </c>
      <c r="E21" s="1438" t="s">
        <v>1109</v>
      </c>
      <c r="F21" s="1448" t="s">
        <v>1109</v>
      </c>
      <c r="G21" s="1440">
        <v>0</v>
      </c>
      <c r="H21" s="1452">
        <v>1</v>
      </c>
      <c r="I21" s="1452">
        <v>1</v>
      </c>
      <c r="J21" s="1452">
        <v>1</v>
      </c>
      <c r="K21" s="1452">
        <v>1</v>
      </c>
      <c r="L21" s="1452"/>
      <c r="M21" s="1440">
        <f t="shared" si="2"/>
        <v>1</v>
      </c>
      <c r="N21" s="1449">
        <v>2498.4499999999998</v>
      </c>
      <c r="O21" s="1442">
        <f t="shared" si="1"/>
        <v>2498.4499999999998</v>
      </c>
      <c r="P21" s="1445"/>
      <c r="Q21" s="1445">
        <v>1</v>
      </c>
      <c r="R21" s="1446"/>
      <c r="S21" s="1446"/>
      <c r="T21" s="1446"/>
      <c r="U21" s="1446"/>
    </row>
    <row r="22" spans="1:21" s="1437" customFormat="1">
      <c r="A22" s="1438">
        <v>16</v>
      </c>
      <c r="B22" s="1439" t="s">
        <v>1100</v>
      </c>
      <c r="C22" s="1453" t="s">
        <v>1110</v>
      </c>
      <c r="D22" s="1438" t="s">
        <v>188</v>
      </c>
      <c r="E22" s="1438" t="s">
        <v>960</v>
      </c>
      <c r="F22" s="1438" t="s">
        <v>188</v>
      </c>
      <c r="G22" s="1440">
        <v>1</v>
      </c>
      <c r="H22" s="1452">
        <v>0</v>
      </c>
      <c r="I22" s="1452">
        <v>4</v>
      </c>
      <c r="J22" s="1452"/>
      <c r="K22" s="1452">
        <v>10</v>
      </c>
      <c r="L22" s="1452">
        <v>5</v>
      </c>
      <c r="M22" s="1440">
        <f t="shared" si="2"/>
        <v>5</v>
      </c>
      <c r="N22" s="1449">
        <v>40</v>
      </c>
      <c r="O22" s="1442">
        <f t="shared" si="1"/>
        <v>200</v>
      </c>
      <c r="P22" s="1445"/>
      <c r="Q22" s="1445">
        <v>5</v>
      </c>
      <c r="R22" s="1446"/>
      <c r="S22" s="1446"/>
      <c r="T22" s="1446"/>
      <c r="U22" s="1446"/>
    </row>
    <row r="23" spans="1:21" s="1437" customFormat="1">
      <c r="A23" s="1438">
        <v>17</v>
      </c>
      <c r="B23" s="1439" t="s">
        <v>1100</v>
      </c>
      <c r="C23" s="1439" t="s">
        <v>1111</v>
      </c>
      <c r="D23" s="1448" t="s">
        <v>156</v>
      </c>
      <c r="E23" s="1438" t="s">
        <v>1112</v>
      </c>
      <c r="F23" s="1448" t="s">
        <v>156</v>
      </c>
      <c r="G23" s="1440">
        <v>60</v>
      </c>
      <c r="H23" s="1443">
        <v>53</v>
      </c>
      <c r="I23" s="1443">
        <v>65</v>
      </c>
      <c r="J23" s="1443">
        <v>88</v>
      </c>
      <c r="K23" s="1443">
        <v>140</v>
      </c>
      <c r="L23" s="1443">
        <v>20</v>
      </c>
      <c r="M23" s="1440">
        <f t="shared" si="2"/>
        <v>120</v>
      </c>
      <c r="N23" s="1449">
        <v>140</v>
      </c>
      <c r="O23" s="1442">
        <f t="shared" si="1"/>
        <v>16800</v>
      </c>
      <c r="P23" s="1445">
        <v>60</v>
      </c>
      <c r="Q23" s="1446"/>
      <c r="R23" s="1445">
        <v>60</v>
      </c>
      <c r="S23" s="1446"/>
      <c r="T23" s="1446"/>
      <c r="U23" s="1446"/>
    </row>
    <row r="24" spans="1:21">
      <c r="A24" s="1110">
        <v>18</v>
      </c>
      <c r="B24" s="1111" t="s">
        <v>1113</v>
      </c>
      <c r="C24" s="1111" t="s">
        <v>1114</v>
      </c>
      <c r="D24" s="1110" t="s">
        <v>188</v>
      </c>
      <c r="E24" s="1110" t="s">
        <v>960</v>
      </c>
      <c r="F24" s="1116" t="s">
        <v>188</v>
      </c>
      <c r="G24" s="1112">
        <v>0</v>
      </c>
      <c r="H24" s="1112">
        <v>0</v>
      </c>
      <c r="I24" s="1112">
        <v>0</v>
      </c>
      <c r="J24" s="1112"/>
      <c r="K24" s="1114">
        <v>5</v>
      </c>
      <c r="L24" s="1112"/>
      <c r="M24" s="1112">
        <f t="shared" si="2"/>
        <v>5</v>
      </c>
      <c r="N24" s="1120">
        <v>74</v>
      </c>
      <c r="O24" s="1113">
        <f t="shared" si="1"/>
        <v>370</v>
      </c>
      <c r="P24" s="1117"/>
      <c r="Q24" s="1117">
        <v>5</v>
      </c>
      <c r="R24" s="1118"/>
      <c r="S24" s="1118"/>
      <c r="T24" s="1118"/>
      <c r="U24" s="1118"/>
    </row>
    <row r="25" spans="1:21">
      <c r="A25" s="1110">
        <v>19</v>
      </c>
      <c r="B25" s="1111" t="s">
        <v>1100</v>
      </c>
      <c r="C25" s="1111" t="s">
        <v>1115</v>
      </c>
      <c r="D25" s="1110" t="s">
        <v>1109</v>
      </c>
      <c r="E25" s="1110">
        <v>0</v>
      </c>
      <c r="F25" s="1110" t="s">
        <v>1109</v>
      </c>
      <c r="G25" s="1112">
        <v>0</v>
      </c>
      <c r="H25" s="1114">
        <v>9</v>
      </c>
      <c r="I25" s="1114">
        <v>1</v>
      </c>
      <c r="J25" s="1114">
        <v>6</v>
      </c>
      <c r="K25" s="1114">
        <v>8</v>
      </c>
      <c r="L25" s="1114">
        <v>4</v>
      </c>
      <c r="M25" s="1112">
        <f t="shared" si="2"/>
        <v>4</v>
      </c>
      <c r="N25" s="1120">
        <v>650</v>
      </c>
      <c r="O25" s="1113">
        <f t="shared" si="1"/>
        <v>2600</v>
      </c>
      <c r="P25" s="1117"/>
      <c r="Q25" s="1118"/>
      <c r="R25" s="1117">
        <v>4</v>
      </c>
      <c r="S25" s="1118"/>
      <c r="T25" s="1118"/>
      <c r="U25" s="1118"/>
    </row>
    <row r="26" spans="1:21">
      <c r="A26" s="1110">
        <v>20</v>
      </c>
      <c r="B26" s="1111" t="s">
        <v>1116</v>
      </c>
      <c r="C26" s="1111" t="s">
        <v>1117</v>
      </c>
      <c r="D26" s="1116" t="s">
        <v>214</v>
      </c>
      <c r="E26" s="1110">
        <v>0</v>
      </c>
      <c r="F26" s="1116" t="s">
        <v>214</v>
      </c>
      <c r="G26" s="1112">
        <v>0</v>
      </c>
      <c r="H26" s="1123">
        <v>1</v>
      </c>
      <c r="I26" s="1123">
        <v>1</v>
      </c>
      <c r="J26" s="1123"/>
      <c r="K26" s="1123">
        <v>2</v>
      </c>
      <c r="L26" s="1123">
        <v>1</v>
      </c>
      <c r="M26" s="1112">
        <f t="shared" si="2"/>
        <v>1</v>
      </c>
      <c r="N26" s="1120">
        <v>1050</v>
      </c>
      <c r="O26" s="1113">
        <f t="shared" si="1"/>
        <v>1050</v>
      </c>
      <c r="P26" s="1117"/>
      <c r="Q26" s="1117">
        <v>1</v>
      </c>
      <c r="R26" s="1117"/>
      <c r="S26" s="1118"/>
      <c r="T26" s="1118"/>
      <c r="U26" s="1118"/>
    </row>
    <row r="27" spans="1:21" s="1437" customFormat="1">
      <c r="A27" s="1438">
        <v>21</v>
      </c>
      <c r="B27" s="1439" t="s">
        <v>1086</v>
      </c>
      <c r="C27" s="1439" t="s">
        <v>1118</v>
      </c>
      <c r="D27" s="1438" t="s">
        <v>1119</v>
      </c>
      <c r="E27" s="1438" t="s">
        <v>1120</v>
      </c>
      <c r="F27" s="1438" t="s">
        <v>1119</v>
      </c>
      <c r="G27" s="1440">
        <v>5</v>
      </c>
      <c r="H27" s="1452">
        <v>7</v>
      </c>
      <c r="I27" s="1452">
        <v>6</v>
      </c>
      <c r="J27" s="1452">
        <v>6</v>
      </c>
      <c r="K27" s="1452">
        <v>7</v>
      </c>
      <c r="L27" s="1452">
        <v>2</v>
      </c>
      <c r="M27" s="1440">
        <f t="shared" si="2"/>
        <v>5</v>
      </c>
      <c r="N27" s="1449">
        <v>9350</v>
      </c>
      <c r="O27" s="1442">
        <f t="shared" si="1"/>
        <v>46750</v>
      </c>
      <c r="P27" s="1445">
        <v>5</v>
      </c>
      <c r="Q27" s="1445"/>
      <c r="R27" s="1445"/>
      <c r="S27" s="1446"/>
      <c r="T27" s="1446"/>
      <c r="U27" s="1446"/>
    </row>
    <row r="28" spans="1:21" s="1437" customFormat="1">
      <c r="A28" s="1438">
        <v>22</v>
      </c>
      <c r="B28" s="1439" t="s">
        <v>1121</v>
      </c>
      <c r="C28" s="1439" t="s">
        <v>1122</v>
      </c>
      <c r="D28" s="1438" t="s">
        <v>188</v>
      </c>
      <c r="E28" s="1438" t="s">
        <v>960</v>
      </c>
      <c r="F28" s="1438" t="s">
        <v>188</v>
      </c>
      <c r="G28" s="1440">
        <v>0</v>
      </c>
      <c r="H28" s="1452">
        <v>25</v>
      </c>
      <c r="I28" s="1452">
        <v>11</v>
      </c>
      <c r="J28" s="1452"/>
      <c r="K28" s="1452">
        <v>10</v>
      </c>
      <c r="L28" s="1452">
        <v>5</v>
      </c>
      <c r="M28" s="1440">
        <f t="shared" si="2"/>
        <v>5</v>
      </c>
      <c r="N28" s="1449">
        <v>1450</v>
      </c>
      <c r="O28" s="1442">
        <f t="shared" si="1"/>
        <v>7250</v>
      </c>
      <c r="P28" s="1445"/>
      <c r="Q28" s="1445"/>
      <c r="R28" s="1445">
        <v>5</v>
      </c>
      <c r="S28" s="1446"/>
      <c r="T28" s="1446"/>
      <c r="U28" s="1446"/>
    </row>
    <row r="29" spans="1:21" s="1437" customFormat="1">
      <c r="A29" s="1438">
        <v>23</v>
      </c>
      <c r="B29" s="1447" t="s">
        <v>1121</v>
      </c>
      <c r="C29" s="1439" t="s">
        <v>1123</v>
      </c>
      <c r="D29" s="1448" t="s">
        <v>452</v>
      </c>
      <c r="E29" s="1448" t="s">
        <v>452</v>
      </c>
      <c r="F29" s="1448" t="s">
        <v>452</v>
      </c>
      <c r="G29" s="1440">
        <v>0</v>
      </c>
      <c r="H29" s="1440">
        <v>0</v>
      </c>
      <c r="I29" s="1440">
        <v>0</v>
      </c>
      <c r="J29" s="1440"/>
      <c r="K29" s="1444">
        <v>20</v>
      </c>
      <c r="L29" s="1438"/>
      <c r="M29" s="1440">
        <f t="shared" si="2"/>
        <v>20</v>
      </c>
      <c r="N29" s="1442">
        <v>175</v>
      </c>
      <c r="O29" s="1442">
        <f t="shared" si="1"/>
        <v>3500</v>
      </c>
      <c r="P29" s="1445">
        <v>20</v>
      </c>
      <c r="Q29" s="1446"/>
      <c r="R29" s="1446"/>
      <c r="S29" s="1446"/>
      <c r="T29" s="1446"/>
      <c r="U29" s="1446"/>
    </row>
    <row r="30" spans="1:21" s="1437" customFormat="1">
      <c r="A30" s="1438">
        <v>24</v>
      </c>
      <c r="B30" s="1439" t="s">
        <v>1116</v>
      </c>
      <c r="C30" s="1439" t="s">
        <v>1124</v>
      </c>
      <c r="D30" s="1448" t="s">
        <v>46</v>
      </c>
      <c r="E30" s="1448" t="s">
        <v>46</v>
      </c>
      <c r="F30" s="1448" t="s">
        <v>46</v>
      </c>
      <c r="G30" s="1440">
        <v>0</v>
      </c>
      <c r="H30" s="1452">
        <v>2</v>
      </c>
      <c r="I30" s="1452">
        <v>3</v>
      </c>
      <c r="J30" s="1452">
        <v>3</v>
      </c>
      <c r="K30" s="1452">
        <v>9</v>
      </c>
      <c r="L30" s="1452">
        <v>9</v>
      </c>
      <c r="M30" s="1440">
        <f t="shared" si="2"/>
        <v>0</v>
      </c>
      <c r="N30" s="1449">
        <v>150</v>
      </c>
      <c r="O30" s="1442">
        <f t="shared" si="1"/>
        <v>0</v>
      </c>
      <c r="P30" s="1445"/>
      <c r="Q30" s="1446"/>
      <c r="R30" s="1446"/>
      <c r="S30" s="1446"/>
      <c r="T30" s="1446"/>
      <c r="U30" s="1446"/>
    </row>
    <row r="31" spans="1:21" s="1437" customFormat="1">
      <c r="A31" s="1438">
        <v>25</v>
      </c>
      <c r="B31" s="1439" t="s">
        <v>1125</v>
      </c>
      <c r="C31" s="1442" t="s">
        <v>1126</v>
      </c>
      <c r="D31" s="1438" t="s">
        <v>1127</v>
      </c>
      <c r="E31" s="1438" t="s">
        <v>1128</v>
      </c>
      <c r="F31" s="1438" t="s">
        <v>34</v>
      </c>
      <c r="G31" s="1440">
        <v>0</v>
      </c>
      <c r="H31" s="1452">
        <v>7</v>
      </c>
      <c r="I31" s="1452">
        <v>8</v>
      </c>
      <c r="J31" s="1452">
        <v>20</v>
      </c>
      <c r="K31" s="1452">
        <v>25</v>
      </c>
      <c r="L31" s="1440"/>
      <c r="M31" s="1440">
        <f t="shared" si="2"/>
        <v>25</v>
      </c>
      <c r="N31" s="1449">
        <v>260</v>
      </c>
      <c r="O31" s="1442">
        <f t="shared" si="1"/>
        <v>6500</v>
      </c>
      <c r="P31" s="1445">
        <v>25</v>
      </c>
      <c r="Q31" s="1446"/>
      <c r="R31" s="1446"/>
      <c r="S31" s="1446"/>
      <c r="T31" s="1446"/>
      <c r="U31" s="1446"/>
    </row>
    <row r="32" spans="1:21">
      <c r="A32" s="1110">
        <v>26</v>
      </c>
      <c r="B32" s="1111" t="s">
        <v>1129</v>
      </c>
      <c r="C32" s="1125" t="s">
        <v>1130</v>
      </c>
      <c r="D32" s="1110" t="s">
        <v>34</v>
      </c>
      <c r="E32" s="1110" t="s">
        <v>34</v>
      </c>
      <c r="F32" s="1110" t="s">
        <v>34</v>
      </c>
      <c r="G32" s="1112"/>
      <c r="H32" s="1112"/>
      <c r="I32" s="1112"/>
      <c r="J32" s="1112"/>
      <c r="K32" s="1112">
        <v>10</v>
      </c>
      <c r="L32" s="1112"/>
      <c r="M32" s="1112">
        <v>10</v>
      </c>
      <c r="N32" s="1112">
        <v>260</v>
      </c>
      <c r="O32" s="1113">
        <f t="shared" si="1"/>
        <v>2600</v>
      </c>
      <c r="P32" s="1114"/>
      <c r="Q32" s="1114">
        <v>10</v>
      </c>
      <c r="R32" s="1113"/>
      <c r="S32" s="1113"/>
      <c r="T32" s="1113"/>
      <c r="U32" s="1113"/>
    </row>
    <row r="33" spans="1:21" s="1437" customFormat="1">
      <c r="A33" s="1438">
        <v>27</v>
      </c>
      <c r="B33" s="1439" t="s">
        <v>1131</v>
      </c>
      <c r="C33" s="1439" t="s">
        <v>1132</v>
      </c>
      <c r="D33" s="1438" t="s">
        <v>1133</v>
      </c>
      <c r="E33" s="1438" t="s">
        <v>1092</v>
      </c>
      <c r="F33" s="1448" t="s">
        <v>452</v>
      </c>
      <c r="G33" s="1440">
        <v>0</v>
      </c>
      <c r="H33" s="1452">
        <v>30</v>
      </c>
      <c r="I33" s="1440">
        <v>0</v>
      </c>
      <c r="J33" s="1440"/>
      <c r="K33" s="1452">
        <v>20</v>
      </c>
      <c r="L33" s="1440"/>
      <c r="M33" s="1440">
        <f t="shared" ref="M33:M39" si="3">K33-L33</f>
        <v>20</v>
      </c>
      <c r="N33" s="1449">
        <v>225</v>
      </c>
      <c r="O33" s="1442">
        <f t="shared" si="1"/>
        <v>4500</v>
      </c>
      <c r="P33" s="1445">
        <v>20</v>
      </c>
      <c r="Q33" s="1446"/>
      <c r="R33" s="1446"/>
      <c r="S33" s="1446"/>
      <c r="T33" s="1446"/>
      <c r="U33" s="1446"/>
    </row>
    <row r="34" spans="1:21" s="1437" customFormat="1">
      <c r="A34" s="1438">
        <v>28</v>
      </c>
      <c r="B34" s="1439" t="s">
        <v>1095</v>
      </c>
      <c r="C34" s="1439" t="s">
        <v>1134</v>
      </c>
      <c r="D34" s="1438" t="s">
        <v>1133</v>
      </c>
      <c r="E34" s="1438" t="s">
        <v>1092</v>
      </c>
      <c r="F34" s="1448" t="s">
        <v>452</v>
      </c>
      <c r="G34" s="1440"/>
      <c r="H34" s="1452"/>
      <c r="I34" s="1440"/>
      <c r="J34" s="1440"/>
      <c r="K34" s="1452">
        <v>20</v>
      </c>
      <c r="L34" s="1440"/>
      <c r="M34" s="1440">
        <f t="shared" si="3"/>
        <v>20</v>
      </c>
      <c r="N34" s="1449">
        <v>500</v>
      </c>
      <c r="O34" s="1442">
        <f t="shared" si="1"/>
        <v>10000</v>
      </c>
      <c r="P34" s="1445">
        <v>20</v>
      </c>
      <c r="Q34" s="1446"/>
      <c r="R34" s="1446"/>
      <c r="S34" s="1446"/>
      <c r="T34" s="1446"/>
      <c r="U34" s="1446"/>
    </row>
    <row r="35" spans="1:21" s="1437" customFormat="1">
      <c r="A35" s="1438">
        <v>29</v>
      </c>
      <c r="B35" s="1439" t="s">
        <v>1100</v>
      </c>
      <c r="C35" s="1439" t="s">
        <v>1135</v>
      </c>
      <c r="D35" s="1448" t="s">
        <v>254</v>
      </c>
      <c r="E35" s="1438" t="s">
        <v>1136</v>
      </c>
      <c r="F35" s="1448" t="s">
        <v>254</v>
      </c>
      <c r="G35" s="1440">
        <v>4</v>
      </c>
      <c r="H35" s="1452">
        <v>8</v>
      </c>
      <c r="I35" s="1452">
        <v>5</v>
      </c>
      <c r="J35" s="1452">
        <v>10</v>
      </c>
      <c r="K35" s="1452">
        <v>10</v>
      </c>
      <c r="L35" s="1452"/>
      <c r="M35" s="1440">
        <f t="shared" si="3"/>
        <v>10</v>
      </c>
      <c r="N35" s="1449">
        <v>500</v>
      </c>
      <c r="O35" s="1442">
        <f t="shared" si="1"/>
        <v>5000</v>
      </c>
      <c r="P35" s="1445">
        <v>10</v>
      </c>
      <c r="Q35" s="1446"/>
      <c r="R35" s="1446"/>
      <c r="S35" s="1446"/>
      <c r="T35" s="1446"/>
      <c r="U35" s="1446"/>
    </row>
    <row r="36" spans="1:21">
      <c r="A36" s="1110">
        <v>30</v>
      </c>
      <c r="B36" s="1112" t="s">
        <v>1121</v>
      </c>
      <c r="C36" s="1112" t="s">
        <v>1137</v>
      </c>
      <c r="D36" s="1116" t="s">
        <v>1133</v>
      </c>
      <c r="E36" s="1116" t="s">
        <v>1133</v>
      </c>
      <c r="F36" s="1116" t="s">
        <v>1133</v>
      </c>
      <c r="G36" s="1112"/>
      <c r="H36" s="1112"/>
      <c r="I36" s="1112"/>
      <c r="J36" s="1112"/>
      <c r="K36" s="1112">
        <v>20</v>
      </c>
      <c r="L36" s="1112"/>
      <c r="M36" s="1112">
        <f t="shared" si="3"/>
        <v>20</v>
      </c>
      <c r="N36" s="1112">
        <v>640</v>
      </c>
      <c r="O36" s="1113">
        <f t="shared" si="1"/>
        <v>12800</v>
      </c>
      <c r="P36" s="1114"/>
      <c r="Q36" s="1113"/>
      <c r="R36" s="1113"/>
      <c r="S36" s="1114">
        <v>20</v>
      </c>
      <c r="T36" s="1113"/>
      <c r="U36" s="1113"/>
    </row>
    <row r="37" spans="1:21" s="1437" customFormat="1">
      <c r="A37" s="1438">
        <v>31</v>
      </c>
      <c r="B37" s="1439" t="s">
        <v>1138</v>
      </c>
      <c r="C37" s="1442" t="s">
        <v>1139</v>
      </c>
      <c r="D37" s="1448" t="s">
        <v>1133</v>
      </c>
      <c r="E37" s="1448" t="s">
        <v>1133</v>
      </c>
      <c r="F37" s="1448" t="s">
        <v>1133</v>
      </c>
      <c r="G37" s="1440">
        <v>0</v>
      </c>
      <c r="H37" s="1440">
        <v>0</v>
      </c>
      <c r="I37" s="1452">
        <v>100</v>
      </c>
      <c r="J37" s="1452"/>
      <c r="K37" s="1452">
        <v>100</v>
      </c>
      <c r="L37" s="1440"/>
      <c r="M37" s="1440">
        <f t="shared" si="3"/>
        <v>100</v>
      </c>
      <c r="N37" s="1449">
        <v>160.5</v>
      </c>
      <c r="O37" s="1442">
        <f t="shared" si="1"/>
        <v>16050</v>
      </c>
      <c r="P37" s="1445"/>
      <c r="Q37" s="1446"/>
      <c r="R37" s="1445">
        <v>100</v>
      </c>
      <c r="S37" s="1446"/>
      <c r="T37" s="1446"/>
      <c r="U37" s="1446"/>
    </row>
    <row r="38" spans="1:21" s="1437" customFormat="1">
      <c r="A38" s="1438">
        <v>32</v>
      </c>
      <c r="B38" s="1439" t="s">
        <v>1138</v>
      </c>
      <c r="C38" s="1442" t="s">
        <v>1140</v>
      </c>
      <c r="D38" s="1448" t="s">
        <v>1133</v>
      </c>
      <c r="E38" s="1448" t="s">
        <v>1133</v>
      </c>
      <c r="F38" s="1448" t="s">
        <v>1133</v>
      </c>
      <c r="G38" s="1440">
        <v>0</v>
      </c>
      <c r="H38" s="1440">
        <v>0</v>
      </c>
      <c r="I38" s="1452">
        <v>100</v>
      </c>
      <c r="J38" s="1452"/>
      <c r="K38" s="1452">
        <v>100</v>
      </c>
      <c r="L38" s="1440"/>
      <c r="M38" s="1440">
        <f t="shared" si="3"/>
        <v>100</v>
      </c>
      <c r="N38" s="1449">
        <v>160.5</v>
      </c>
      <c r="O38" s="1442">
        <f t="shared" si="1"/>
        <v>16050</v>
      </c>
      <c r="P38" s="1445"/>
      <c r="Q38" s="1446"/>
      <c r="R38" s="1445">
        <v>100</v>
      </c>
      <c r="S38" s="1446"/>
      <c r="T38" s="1446"/>
      <c r="U38" s="1446"/>
    </row>
    <row r="39" spans="1:21">
      <c r="A39" s="1110">
        <v>33</v>
      </c>
      <c r="B39" s="1111" t="s">
        <v>1138</v>
      </c>
      <c r="C39" s="1111" t="s">
        <v>1141</v>
      </c>
      <c r="D39" s="1116" t="s">
        <v>1142</v>
      </c>
      <c r="E39" s="1110" t="s">
        <v>1143</v>
      </c>
      <c r="F39" s="1116" t="s">
        <v>1142</v>
      </c>
      <c r="G39" s="1112">
        <v>1</v>
      </c>
      <c r="H39" s="1114">
        <v>1</v>
      </c>
      <c r="I39" s="1112">
        <v>0</v>
      </c>
      <c r="J39" s="1112">
        <v>3</v>
      </c>
      <c r="K39" s="1114">
        <v>4</v>
      </c>
      <c r="L39" s="1114"/>
      <c r="M39" s="1112">
        <f t="shared" si="3"/>
        <v>4</v>
      </c>
      <c r="N39" s="1120">
        <v>1300</v>
      </c>
      <c r="O39" s="1113">
        <f t="shared" si="1"/>
        <v>5200</v>
      </c>
      <c r="P39" s="1117"/>
      <c r="Q39" s="1117">
        <v>4</v>
      </c>
      <c r="R39" s="1118"/>
      <c r="S39" s="1118"/>
      <c r="T39" s="1118"/>
      <c r="U39" s="1118"/>
    </row>
    <row r="40" spans="1:21" s="1437" customFormat="1">
      <c r="A40" s="1438">
        <v>34</v>
      </c>
      <c r="B40" s="1439" t="s">
        <v>1138</v>
      </c>
      <c r="C40" s="1447" t="s">
        <v>1144</v>
      </c>
      <c r="D40" s="1448" t="s">
        <v>1133</v>
      </c>
      <c r="E40" s="1438" t="s">
        <v>1145</v>
      </c>
      <c r="F40" s="1448" t="s">
        <v>1133</v>
      </c>
      <c r="G40" s="1440"/>
      <c r="H40" s="1440"/>
      <c r="I40" s="1440"/>
      <c r="J40" s="1440"/>
      <c r="K40" s="1444">
        <v>100</v>
      </c>
      <c r="L40" s="1440"/>
      <c r="M40" s="1440">
        <v>100</v>
      </c>
      <c r="N40" s="1442">
        <v>70</v>
      </c>
      <c r="O40" s="1442">
        <f t="shared" si="1"/>
        <v>7000</v>
      </c>
      <c r="P40" s="1445"/>
      <c r="Q40" s="1446"/>
      <c r="R40" s="1446"/>
      <c r="S40" s="1445">
        <v>100</v>
      </c>
      <c r="T40" s="1446"/>
      <c r="U40" s="1446"/>
    </row>
    <row r="41" spans="1:21">
      <c r="A41" s="1110">
        <v>35</v>
      </c>
      <c r="B41" s="1111" t="s">
        <v>1138</v>
      </c>
      <c r="C41" s="1115" t="s">
        <v>1146</v>
      </c>
      <c r="D41" s="1116" t="s">
        <v>1133</v>
      </c>
      <c r="E41" s="1110" t="s">
        <v>1145</v>
      </c>
      <c r="F41" s="1116" t="s">
        <v>1133</v>
      </c>
      <c r="G41" s="1112">
        <v>0</v>
      </c>
      <c r="H41" s="1112">
        <v>0</v>
      </c>
      <c r="I41" s="1112">
        <v>0</v>
      </c>
      <c r="J41" s="1112">
        <v>3</v>
      </c>
      <c r="K41" s="1119">
        <v>3</v>
      </c>
      <c r="L41" s="1112"/>
      <c r="M41" s="1112">
        <f t="shared" ref="M41:M104" si="4">K41-L41</f>
        <v>3</v>
      </c>
      <c r="N41" s="1113">
        <v>3225</v>
      </c>
      <c r="O41" s="1113">
        <f t="shared" si="1"/>
        <v>9675</v>
      </c>
      <c r="P41" s="1117">
        <v>3</v>
      </c>
      <c r="Q41" s="1118"/>
      <c r="R41" s="1118"/>
      <c r="S41" s="1118"/>
      <c r="T41" s="1118"/>
      <c r="U41" s="1118"/>
    </row>
    <row r="42" spans="1:21">
      <c r="A42" s="1110">
        <v>36</v>
      </c>
      <c r="B42" s="1112" t="s">
        <v>1086</v>
      </c>
      <c r="C42" s="1115" t="s">
        <v>1147</v>
      </c>
      <c r="D42" s="1110" t="s">
        <v>34</v>
      </c>
      <c r="E42" s="1110">
        <v>0</v>
      </c>
      <c r="F42" s="1110" t="s">
        <v>34</v>
      </c>
      <c r="G42" s="1126">
        <v>0</v>
      </c>
      <c r="H42" s="1126">
        <v>0</v>
      </c>
      <c r="I42" s="1126">
        <v>0</v>
      </c>
      <c r="J42" s="1126"/>
      <c r="K42" s="1126">
        <v>3</v>
      </c>
      <c r="L42" s="1110"/>
      <c r="M42" s="1112">
        <f t="shared" si="4"/>
        <v>3</v>
      </c>
      <c r="N42" s="1113">
        <v>990</v>
      </c>
      <c r="O42" s="1113">
        <f t="shared" si="1"/>
        <v>2970</v>
      </c>
      <c r="P42" s="1117">
        <v>3</v>
      </c>
      <c r="Q42" s="1118"/>
      <c r="R42" s="1118"/>
      <c r="S42" s="1118"/>
      <c r="T42" s="1118"/>
      <c r="U42" s="1118"/>
    </row>
    <row r="43" spans="1:21">
      <c r="A43" s="1110">
        <v>37</v>
      </c>
      <c r="B43" s="1111" t="s">
        <v>1138</v>
      </c>
      <c r="C43" s="1113" t="s">
        <v>1148</v>
      </c>
      <c r="D43" s="1116" t="s">
        <v>1133</v>
      </c>
      <c r="E43" s="1116" t="s">
        <v>1133</v>
      </c>
      <c r="F43" s="1116" t="s">
        <v>1133</v>
      </c>
      <c r="G43" s="1112">
        <v>0</v>
      </c>
      <c r="H43" s="1112">
        <v>0</v>
      </c>
      <c r="I43" s="1114">
        <v>200</v>
      </c>
      <c r="J43" s="1114"/>
      <c r="K43" s="1114">
        <v>200</v>
      </c>
      <c r="L43" s="1112"/>
      <c r="M43" s="1112">
        <f t="shared" si="4"/>
        <v>200</v>
      </c>
      <c r="N43" s="1120">
        <v>149.80000000000001</v>
      </c>
      <c r="O43" s="1113">
        <f t="shared" si="1"/>
        <v>29960.000000000004</v>
      </c>
      <c r="P43" s="1117"/>
      <c r="Q43" s="1118"/>
      <c r="R43" s="1117">
        <v>200</v>
      </c>
      <c r="S43" s="1118"/>
      <c r="T43" s="1118"/>
      <c r="U43" s="1118"/>
    </row>
    <row r="44" spans="1:21">
      <c r="A44" s="1110">
        <v>38</v>
      </c>
      <c r="B44" s="1111" t="s">
        <v>1107</v>
      </c>
      <c r="C44" s="1111" t="s">
        <v>1149</v>
      </c>
      <c r="D44" s="1110" t="s">
        <v>1150</v>
      </c>
      <c r="E44" s="1110" t="s">
        <v>1151</v>
      </c>
      <c r="F44" s="1110" t="s">
        <v>1150</v>
      </c>
      <c r="G44" s="1112">
        <v>3</v>
      </c>
      <c r="H44" s="1112">
        <v>9</v>
      </c>
      <c r="I44" s="1112">
        <v>3</v>
      </c>
      <c r="J44" s="1112"/>
      <c r="K44" s="1119">
        <v>11</v>
      </c>
      <c r="L44" s="1119">
        <v>8</v>
      </c>
      <c r="M44" s="1112">
        <f t="shared" si="4"/>
        <v>3</v>
      </c>
      <c r="N44" s="1113">
        <v>100</v>
      </c>
      <c r="O44" s="1113">
        <f t="shared" si="1"/>
        <v>300</v>
      </c>
      <c r="P44" s="1117"/>
      <c r="Q44" s="1118"/>
      <c r="R44" s="1118"/>
      <c r="S44" s="94">
        <v>3</v>
      </c>
      <c r="T44" s="1118"/>
      <c r="U44" s="1118"/>
    </row>
    <row r="45" spans="1:21">
      <c r="A45" s="1110">
        <v>39</v>
      </c>
      <c r="B45" s="1111" t="s">
        <v>1107</v>
      </c>
      <c r="C45" s="1111" t="s">
        <v>1152</v>
      </c>
      <c r="D45" s="1110" t="s">
        <v>1150</v>
      </c>
      <c r="E45" s="1110" t="s">
        <v>1151</v>
      </c>
      <c r="F45" s="1110" t="s">
        <v>1150</v>
      </c>
      <c r="G45" s="1112">
        <v>3</v>
      </c>
      <c r="H45" s="1114">
        <v>4</v>
      </c>
      <c r="I45" s="1112">
        <v>0</v>
      </c>
      <c r="J45" s="1112"/>
      <c r="K45" s="1114">
        <v>11</v>
      </c>
      <c r="L45" s="1114">
        <v>8</v>
      </c>
      <c r="M45" s="1112">
        <f t="shared" si="4"/>
        <v>3</v>
      </c>
      <c r="N45" s="1120">
        <v>100</v>
      </c>
      <c r="O45" s="1113">
        <f t="shared" si="1"/>
        <v>300</v>
      </c>
      <c r="P45" s="1117"/>
      <c r="Q45" s="1118"/>
      <c r="R45" s="1118"/>
      <c r="S45" s="94">
        <v>3</v>
      </c>
      <c r="T45" s="1118"/>
      <c r="U45" s="1118"/>
    </row>
    <row r="46" spans="1:21">
      <c r="A46" s="1110">
        <v>40</v>
      </c>
      <c r="B46" s="1111" t="s">
        <v>1107</v>
      </c>
      <c r="C46" s="1111" t="s">
        <v>1153</v>
      </c>
      <c r="D46" s="1110" t="s">
        <v>1150</v>
      </c>
      <c r="E46" s="1110" t="s">
        <v>1151</v>
      </c>
      <c r="F46" s="1110" t="s">
        <v>1150</v>
      </c>
      <c r="G46" s="1112">
        <v>0</v>
      </c>
      <c r="H46" s="1112">
        <v>0</v>
      </c>
      <c r="I46" s="1112">
        <v>0</v>
      </c>
      <c r="J46" s="1112"/>
      <c r="K46" s="1119">
        <v>11</v>
      </c>
      <c r="L46" s="1119">
        <v>8</v>
      </c>
      <c r="M46" s="1112">
        <f t="shared" si="4"/>
        <v>3</v>
      </c>
      <c r="N46" s="1113">
        <v>100</v>
      </c>
      <c r="O46" s="1113">
        <f t="shared" si="1"/>
        <v>300</v>
      </c>
      <c r="P46" s="1117"/>
      <c r="Q46" s="1118"/>
      <c r="R46" s="1118"/>
      <c r="S46" s="94">
        <v>3</v>
      </c>
      <c r="T46" s="1118"/>
      <c r="U46" s="1118"/>
    </row>
    <row r="47" spans="1:21">
      <c r="A47" s="1110">
        <v>41</v>
      </c>
      <c r="B47" s="1111" t="s">
        <v>1154</v>
      </c>
      <c r="C47" s="1111" t="s">
        <v>1155</v>
      </c>
      <c r="D47" s="1110" t="s">
        <v>452</v>
      </c>
      <c r="E47" s="1110" t="s">
        <v>1145</v>
      </c>
      <c r="F47" s="1116" t="s">
        <v>452</v>
      </c>
      <c r="G47" s="1112">
        <v>0</v>
      </c>
      <c r="H47" s="1114">
        <v>1</v>
      </c>
      <c r="I47" s="1112">
        <v>0</v>
      </c>
      <c r="J47" s="1112"/>
      <c r="K47" s="1114"/>
      <c r="L47" s="1114"/>
      <c r="M47" s="1112"/>
      <c r="N47" s="1112"/>
      <c r="O47" s="1113"/>
      <c r="P47" s="1117"/>
      <c r="Q47" s="1118"/>
      <c r="R47" s="1118"/>
      <c r="S47" s="1118"/>
      <c r="T47" s="1118"/>
      <c r="U47" s="1118"/>
    </row>
    <row r="48" spans="1:21">
      <c r="A48" s="1110">
        <v>42</v>
      </c>
      <c r="B48" s="1111" t="s">
        <v>1138</v>
      </c>
      <c r="C48" s="1125" t="s">
        <v>1156</v>
      </c>
      <c r="D48" s="1110" t="s">
        <v>452</v>
      </c>
      <c r="E48" s="1110" t="s">
        <v>1145</v>
      </c>
      <c r="F48" s="1110" t="s">
        <v>452</v>
      </c>
      <c r="G48" s="1112"/>
      <c r="H48" s="1112"/>
      <c r="I48" s="1112"/>
      <c r="J48" s="1112"/>
      <c r="K48" s="1112"/>
      <c r="L48" s="1112"/>
      <c r="M48" s="1112"/>
      <c r="N48" s="1112"/>
      <c r="O48" s="1113"/>
      <c r="P48" s="1114"/>
      <c r="Q48" s="1114"/>
      <c r="R48" s="1113"/>
      <c r="S48" s="1113"/>
      <c r="T48" s="1113"/>
      <c r="U48" s="1113"/>
    </row>
    <row r="49" spans="1:21">
      <c r="A49" s="1110">
        <v>43</v>
      </c>
      <c r="B49" s="1115" t="s">
        <v>1121</v>
      </c>
      <c r="C49" s="1115" t="s">
        <v>1157</v>
      </c>
      <c r="D49" s="1110" t="s">
        <v>188</v>
      </c>
      <c r="E49" s="1110" t="s">
        <v>960</v>
      </c>
      <c r="F49" s="1110" t="s">
        <v>188</v>
      </c>
      <c r="G49" s="1112">
        <v>0</v>
      </c>
      <c r="H49" s="1112">
        <v>0</v>
      </c>
      <c r="I49" s="1112">
        <v>0</v>
      </c>
      <c r="J49" s="1112"/>
      <c r="K49" s="1110">
        <v>30</v>
      </c>
      <c r="L49" s="1110"/>
      <c r="M49" s="1112">
        <f t="shared" si="4"/>
        <v>30</v>
      </c>
      <c r="N49" s="1110">
        <v>70</v>
      </c>
      <c r="O49" s="1113">
        <f t="shared" si="1"/>
        <v>2100</v>
      </c>
      <c r="P49" s="1117"/>
      <c r="Q49" s="1117"/>
      <c r="R49" s="1117"/>
      <c r="S49" s="1117">
        <v>30</v>
      </c>
      <c r="T49" s="1118"/>
      <c r="U49" s="1118"/>
    </row>
    <row r="50" spans="1:21">
      <c r="A50" s="1110">
        <v>44</v>
      </c>
      <c r="B50" s="1111" t="s">
        <v>1086</v>
      </c>
      <c r="C50" s="1111" t="s">
        <v>1158</v>
      </c>
      <c r="D50" s="1110" t="s">
        <v>188</v>
      </c>
      <c r="E50" s="1110" t="s">
        <v>1159</v>
      </c>
      <c r="F50" s="1116" t="s">
        <v>34</v>
      </c>
      <c r="G50" s="1112">
        <v>1</v>
      </c>
      <c r="H50" s="1122">
        <v>2</v>
      </c>
      <c r="I50" s="1112">
        <v>0</v>
      </c>
      <c r="J50" s="1112">
        <v>5</v>
      </c>
      <c r="K50" s="1122">
        <v>5</v>
      </c>
      <c r="L50" s="1122"/>
      <c r="M50" s="1112">
        <f t="shared" si="4"/>
        <v>5</v>
      </c>
      <c r="N50" s="1120">
        <v>700</v>
      </c>
      <c r="O50" s="1113">
        <f t="shared" si="1"/>
        <v>3500</v>
      </c>
      <c r="P50" s="1117"/>
      <c r="Q50" s="1117">
        <v>5</v>
      </c>
      <c r="R50" s="1117"/>
      <c r="S50" s="1117"/>
      <c r="T50" s="1118"/>
      <c r="U50" s="1118"/>
    </row>
    <row r="51" spans="1:21">
      <c r="A51" s="1110">
        <v>45</v>
      </c>
      <c r="B51" s="1111" t="s">
        <v>1095</v>
      </c>
      <c r="C51" s="1125" t="s">
        <v>1160</v>
      </c>
      <c r="D51" s="1110" t="s">
        <v>34</v>
      </c>
      <c r="E51" s="1110" t="s">
        <v>34</v>
      </c>
      <c r="F51" s="1110" t="s">
        <v>34</v>
      </c>
      <c r="G51" s="1112"/>
      <c r="H51" s="1112"/>
      <c r="I51" s="1112"/>
      <c r="J51" s="1112"/>
      <c r="K51" s="1112"/>
      <c r="L51" s="1112"/>
      <c r="M51" s="1112"/>
      <c r="N51" s="1112"/>
      <c r="O51" s="1113"/>
      <c r="P51" s="1114"/>
      <c r="Q51" s="1114"/>
      <c r="R51" s="1114"/>
      <c r="S51" s="1114"/>
      <c r="T51" s="1113"/>
      <c r="U51" s="1113"/>
    </row>
    <row r="52" spans="1:21">
      <c r="A52" s="1110">
        <v>46</v>
      </c>
      <c r="B52" s="1111" t="s">
        <v>1086</v>
      </c>
      <c r="C52" s="1111" t="s">
        <v>1161</v>
      </c>
      <c r="D52" s="1116" t="s">
        <v>214</v>
      </c>
      <c r="E52" s="1110" t="s">
        <v>1162</v>
      </c>
      <c r="F52" s="1116" t="s">
        <v>214</v>
      </c>
      <c r="G52" s="1112">
        <v>46</v>
      </c>
      <c r="H52" s="1122">
        <v>43</v>
      </c>
      <c r="I52" s="1122">
        <v>28</v>
      </c>
      <c r="J52" s="1122">
        <v>43</v>
      </c>
      <c r="K52" s="1122">
        <v>55</v>
      </c>
      <c r="L52" s="1122">
        <v>0</v>
      </c>
      <c r="M52" s="1112">
        <f t="shared" si="4"/>
        <v>55</v>
      </c>
      <c r="N52" s="1120">
        <v>820</v>
      </c>
      <c r="O52" s="1113">
        <f t="shared" si="1"/>
        <v>45100</v>
      </c>
      <c r="P52" s="1117">
        <v>30</v>
      </c>
      <c r="Q52" s="1117"/>
      <c r="R52" s="1117">
        <v>25</v>
      </c>
      <c r="S52" s="1117"/>
      <c r="T52" s="1118"/>
      <c r="U52" s="1118"/>
    </row>
    <row r="53" spans="1:21">
      <c r="A53" s="1110">
        <v>47</v>
      </c>
      <c r="B53" s="1111" t="s">
        <v>1138</v>
      </c>
      <c r="C53" s="1111" t="s">
        <v>1163</v>
      </c>
      <c r="D53" s="1116" t="s">
        <v>34</v>
      </c>
      <c r="E53" s="1110">
        <v>0</v>
      </c>
      <c r="F53" s="1116" t="s">
        <v>34</v>
      </c>
      <c r="G53" s="1112">
        <v>0</v>
      </c>
      <c r="H53" s="1114">
        <v>2</v>
      </c>
      <c r="I53" s="1112">
        <v>0</v>
      </c>
      <c r="J53" s="1112">
        <v>1</v>
      </c>
      <c r="K53" s="1114">
        <v>1</v>
      </c>
      <c r="L53" s="1114"/>
      <c r="M53" s="1112">
        <f t="shared" si="4"/>
        <v>1</v>
      </c>
      <c r="N53" s="1120">
        <v>6400</v>
      </c>
      <c r="O53" s="1113">
        <f t="shared" si="1"/>
        <v>6400</v>
      </c>
      <c r="P53" s="1117"/>
      <c r="Q53" s="1117">
        <v>0</v>
      </c>
      <c r="R53" s="1117"/>
      <c r="S53" s="1117">
        <v>1</v>
      </c>
      <c r="T53" s="1118"/>
      <c r="U53" s="1118"/>
    </row>
    <row r="54" spans="1:21">
      <c r="A54" s="1110">
        <v>48</v>
      </c>
      <c r="B54" s="1111" t="s">
        <v>1138</v>
      </c>
      <c r="C54" s="1115" t="s">
        <v>1164</v>
      </c>
      <c r="D54" s="1116" t="s">
        <v>1133</v>
      </c>
      <c r="E54" s="1110" t="s">
        <v>1145</v>
      </c>
      <c r="F54" s="1116" t="s">
        <v>1133</v>
      </c>
      <c r="G54" s="1112">
        <v>0</v>
      </c>
      <c r="H54" s="1112">
        <v>0</v>
      </c>
      <c r="I54" s="1112">
        <v>0</v>
      </c>
      <c r="J54" s="1112">
        <v>5</v>
      </c>
      <c r="K54" s="1119">
        <v>5</v>
      </c>
      <c r="L54" s="1119"/>
      <c r="M54" s="1112">
        <f t="shared" si="4"/>
        <v>5</v>
      </c>
      <c r="N54" s="1113">
        <v>2600</v>
      </c>
      <c r="O54" s="1113">
        <f t="shared" si="1"/>
        <v>13000</v>
      </c>
      <c r="P54" s="1117"/>
      <c r="Q54" s="1117"/>
      <c r="R54" s="1117">
        <v>5</v>
      </c>
      <c r="S54" s="1117"/>
      <c r="T54" s="1118"/>
      <c r="U54" s="1118"/>
    </row>
    <row r="55" spans="1:21">
      <c r="A55" s="1110">
        <v>49</v>
      </c>
      <c r="B55" s="1111" t="s">
        <v>1138</v>
      </c>
      <c r="C55" s="1111" t="s">
        <v>1165</v>
      </c>
      <c r="D55" s="1110" t="s">
        <v>43</v>
      </c>
      <c r="E55" s="1110" t="s">
        <v>43</v>
      </c>
      <c r="F55" s="1110" t="s">
        <v>43</v>
      </c>
      <c r="G55" s="1112"/>
      <c r="H55" s="1112">
        <v>0</v>
      </c>
      <c r="I55" s="1112">
        <v>0</v>
      </c>
      <c r="J55" s="1112">
        <v>50</v>
      </c>
      <c r="K55" s="1119">
        <v>50</v>
      </c>
      <c r="L55" s="1119"/>
      <c r="M55" s="1112">
        <f t="shared" si="4"/>
        <v>50</v>
      </c>
      <c r="N55" s="1113">
        <v>1700</v>
      </c>
      <c r="O55" s="1113">
        <f t="shared" si="1"/>
        <v>85000</v>
      </c>
      <c r="P55" s="1117"/>
      <c r="Q55" s="1117"/>
      <c r="R55" s="1117"/>
      <c r="S55" s="1117">
        <v>50</v>
      </c>
      <c r="T55" s="1118"/>
      <c r="U55" s="1118"/>
    </row>
    <row r="56" spans="1:21">
      <c r="A56" s="1110">
        <v>50</v>
      </c>
      <c r="B56" s="1111" t="s">
        <v>1138</v>
      </c>
      <c r="C56" s="1115" t="s">
        <v>1166</v>
      </c>
      <c r="D56" s="1116" t="s">
        <v>1133</v>
      </c>
      <c r="E56" s="1110" t="s">
        <v>1145</v>
      </c>
      <c r="F56" s="1116" t="s">
        <v>1133</v>
      </c>
      <c r="G56" s="1112">
        <v>0</v>
      </c>
      <c r="H56" s="1112">
        <v>0</v>
      </c>
      <c r="I56" s="1112">
        <v>0</v>
      </c>
      <c r="J56" s="1112"/>
      <c r="K56" s="1119">
        <v>5</v>
      </c>
      <c r="L56" s="1119"/>
      <c r="M56" s="1112">
        <f t="shared" si="4"/>
        <v>5</v>
      </c>
      <c r="N56" s="1113">
        <v>3225</v>
      </c>
      <c r="O56" s="1113">
        <f t="shared" si="1"/>
        <v>16125</v>
      </c>
      <c r="P56" s="1117"/>
      <c r="Q56" s="1117">
        <v>5</v>
      </c>
      <c r="R56" s="1117"/>
      <c r="S56" s="1117"/>
      <c r="T56" s="1118"/>
      <c r="U56" s="1118"/>
    </row>
    <row r="57" spans="1:21">
      <c r="A57" s="1110">
        <v>51</v>
      </c>
      <c r="B57" s="1111" t="s">
        <v>1167</v>
      </c>
      <c r="C57" s="1111" t="s">
        <v>1168</v>
      </c>
      <c r="D57" s="1116" t="s">
        <v>1133</v>
      </c>
      <c r="E57" s="1110">
        <v>0</v>
      </c>
      <c r="F57" s="1116" t="s">
        <v>452</v>
      </c>
      <c r="G57" s="1112">
        <v>0</v>
      </c>
      <c r="H57" s="1123">
        <v>10</v>
      </c>
      <c r="I57" s="1112">
        <v>0</v>
      </c>
      <c r="J57" s="1112">
        <v>10</v>
      </c>
      <c r="K57" s="1123">
        <v>10</v>
      </c>
      <c r="L57" s="1123"/>
      <c r="M57" s="1112">
        <f t="shared" si="4"/>
        <v>10</v>
      </c>
      <c r="N57" s="1120">
        <v>183</v>
      </c>
      <c r="O57" s="1113">
        <f t="shared" si="1"/>
        <v>1830</v>
      </c>
      <c r="P57" s="1117"/>
      <c r="Q57" s="1117"/>
      <c r="R57" s="1117"/>
      <c r="S57" s="1117">
        <v>10</v>
      </c>
      <c r="T57" s="1118"/>
      <c r="U57" s="1118"/>
    </row>
    <row r="58" spans="1:21">
      <c r="A58" s="1110">
        <v>52</v>
      </c>
      <c r="B58" s="1111" t="s">
        <v>1167</v>
      </c>
      <c r="C58" s="1111" t="s">
        <v>1169</v>
      </c>
      <c r="D58" s="1116" t="s">
        <v>1133</v>
      </c>
      <c r="E58" s="1110">
        <v>0</v>
      </c>
      <c r="F58" s="1116" t="s">
        <v>452</v>
      </c>
      <c r="G58" s="1112">
        <v>0</v>
      </c>
      <c r="H58" s="1123">
        <v>5</v>
      </c>
      <c r="I58" s="1112">
        <v>0</v>
      </c>
      <c r="J58" s="1112">
        <v>5</v>
      </c>
      <c r="K58" s="1123">
        <v>5</v>
      </c>
      <c r="L58" s="1123"/>
      <c r="M58" s="1112">
        <f t="shared" si="4"/>
        <v>5</v>
      </c>
      <c r="N58" s="1120">
        <v>105</v>
      </c>
      <c r="O58" s="1113">
        <f t="shared" si="1"/>
        <v>525</v>
      </c>
      <c r="P58" s="1117"/>
      <c r="Q58" s="1117"/>
      <c r="R58" s="1117"/>
      <c r="S58" s="1117">
        <v>5</v>
      </c>
      <c r="T58" s="1118"/>
      <c r="U58" s="1118"/>
    </row>
    <row r="59" spans="1:21">
      <c r="A59" s="1110">
        <v>53</v>
      </c>
      <c r="B59" s="1111" t="s">
        <v>1167</v>
      </c>
      <c r="C59" s="1111" t="s">
        <v>1170</v>
      </c>
      <c r="D59" s="1110" t="s">
        <v>411</v>
      </c>
      <c r="E59" s="1110">
        <v>12</v>
      </c>
      <c r="F59" s="1116" t="s">
        <v>1133</v>
      </c>
      <c r="G59" s="1112">
        <v>0</v>
      </c>
      <c r="H59" s="1114">
        <v>2</v>
      </c>
      <c r="I59" s="1112">
        <v>0</v>
      </c>
      <c r="J59" s="1112" t="s">
        <v>987</v>
      </c>
      <c r="K59" s="1114">
        <v>3</v>
      </c>
      <c r="L59" s="1114"/>
      <c r="M59" s="1112">
        <f t="shared" si="4"/>
        <v>3</v>
      </c>
      <c r="N59" s="1120">
        <v>350</v>
      </c>
      <c r="O59" s="1113">
        <f t="shared" si="1"/>
        <v>1050</v>
      </c>
      <c r="P59" s="1117">
        <v>3</v>
      </c>
      <c r="Q59" s="1118"/>
      <c r="R59" s="1118"/>
      <c r="S59" s="1118"/>
      <c r="T59" s="1118"/>
      <c r="U59" s="1118"/>
    </row>
    <row r="60" spans="1:21">
      <c r="A60" s="1110">
        <v>54</v>
      </c>
      <c r="B60" s="1111" t="s">
        <v>1167</v>
      </c>
      <c r="C60" s="1111" t="s">
        <v>1171</v>
      </c>
      <c r="D60" s="1110" t="s">
        <v>1150</v>
      </c>
      <c r="E60" s="1110" t="s">
        <v>1172</v>
      </c>
      <c r="F60" s="1116" t="s">
        <v>1133</v>
      </c>
      <c r="G60" s="1112">
        <v>0</v>
      </c>
      <c r="H60" s="1112">
        <v>0</v>
      </c>
      <c r="I60" s="1112">
        <v>0</v>
      </c>
      <c r="J60" s="1112"/>
      <c r="K60" s="1114">
        <v>100</v>
      </c>
      <c r="L60" s="1114"/>
      <c r="M60" s="1112">
        <f t="shared" si="4"/>
        <v>100</v>
      </c>
      <c r="N60" s="1120">
        <v>25</v>
      </c>
      <c r="O60" s="1113">
        <f t="shared" si="1"/>
        <v>2500</v>
      </c>
      <c r="P60" s="1117">
        <v>100</v>
      </c>
      <c r="Q60" s="1118"/>
      <c r="R60" s="1118"/>
      <c r="S60" s="1118"/>
      <c r="T60" s="1118"/>
      <c r="U60" s="1118"/>
    </row>
    <row r="61" spans="1:21">
      <c r="A61" s="1110">
        <v>55</v>
      </c>
      <c r="B61" s="1111" t="s">
        <v>1167</v>
      </c>
      <c r="C61" s="1111" t="s">
        <v>1173</v>
      </c>
      <c r="D61" s="1110" t="s">
        <v>1150</v>
      </c>
      <c r="E61" s="1110" t="s">
        <v>1172</v>
      </c>
      <c r="F61" s="1116" t="s">
        <v>1133</v>
      </c>
      <c r="G61" s="1112">
        <v>0</v>
      </c>
      <c r="H61" s="1112">
        <v>0</v>
      </c>
      <c r="I61" s="1114">
        <v>40</v>
      </c>
      <c r="J61" s="1114">
        <v>50</v>
      </c>
      <c r="K61" s="1114">
        <v>100</v>
      </c>
      <c r="L61" s="1114"/>
      <c r="M61" s="1112">
        <f t="shared" si="4"/>
        <v>100</v>
      </c>
      <c r="N61" s="1120">
        <v>25</v>
      </c>
      <c r="O61" s="1113">
        <f t="shared" si="1"/>
        <v>2500</v>
      </c>
      <c r="P61" s="1117">
        <v>100</v>
      </c>
      <c r="Q61" s="1118"/>
      <c r="R61" s="1118"/>
      <c r="S61" s="1118"/>
      <c r="T61" s="1118"/>
      <c r="U61" s="1118"/>
    </row>
    <row r="62" spans="1:21">
      <c r="A62" s="1110">
        <v>56</v>
      </c>
      <c r="B62" s="1111" t="s">
        <v>1167</v>
      </c>
      <c r="C62" s="1111" t="s">
        <v>1174</v>
      </c>
      <c r="D62" s="1110" t="s">
        <v>1150</v>
      </c>
      <c r="E62" s="1110" t="s">
        <v>1172</v>
      </c>
      <c r="F62" s="1116" t="s">
        <v>1133</v>
      </c>
      <c r="G62" s="1112">
        <v>0</v>
      </c>
      <c r="H62" s="1112">
        <v>0</v>
      </c>
      <c r="I62" s="1114">
        <v>30</v>
      </c>
      <c r="J62" s="1114">
        <v>30</v>
      </c>
      <c r="K62" s="1114">
        <v>100</v>
      </c>
      <c r="L62" s="1114"/>
      <c r="M62" s="1112">
        <f t="shared" si="4"/>
        <v>100</v>
      </c>
      <c r="N62" s="1120">
        <v>25</v>
      </c>
      <c r="O62" s="1113">
        <f t="shared" si="1"/>
        <v>2500</v>
      </c>
      <c r="P62" s="1117">
        <v>100</v>
      </c>
      <c r="Q62" s="1118"/>
      <c r="R62" s="1118"/>
      <c r="S62" s="1118"/>
      <c r="T62" s="1118"/>
      <c r="U62" s="1118"/>
    </row>
    <row r="63" spans="1:21">
      <c r="A63" s="1110">
        <v>57</v>
      </c>
      <c r="B63" s="1111" t="s">
        <v>1167</v>
      </c>
      <c r="C63" s="1111" t="s">
        <v>1175</v>
      </c>
      <c r="D63" s="1110" t="s">
        <v>1150</v>
      </c>
      <c r="E63" s="1110" t="s">
        <v>1172</v>
      </c>
      <c r="F63" s="1116" t="s">
        <v>1133</v>
      </c>
      <c r="G63" s="1112">
        <v>0</v>
      </c>
      <c r="H63" s="1112">
        <v>0</v>
      </c>
      <c r="I63" s="1114">
        <v>5</v>
      </c>
      <c r="J63" s="1114">
        <v>40</v>
      </c>
      <c r="K63" s="1114">
        <v>100</v>
      </c>
      <c r="L63" s="1114"/>
      <c r="M63" s="1112">
        <f t="shared" si="4"/>
        <v>100</v>
      </c>
      <c r="N63" s="1120">
        <v>25</v>
      </c>
      <c r="O63" s="1113">
        <f t="shared" si="1"/>
        <v>2500</v>
      </c>
      <c r="P63" s="1117">
        <v>100</v>
      </c>
      <c r="Q63" s="1118"/>
      <c r="R63" s="1118"/>
      <c r="S63" s="1118"/>
      <c r="T63" s="1118"/>
      <c r="U63" s="1118"/>
    </row>
    <row r="64" spans="1:21">
      <c r="A64" s="1110">
        <v>58</v>
      </c>
      <c r="B64" s="1111" t="s">
        <v>1167</v>
      </c>
      <c r="C64" s="1111" t="s">
        <v>1176</v>
      </c>
      <c r="D64" s="1110">
        <v>0</v>
      </c>
      <c r="E64" s="1110">
        <v>0</v>
      </c>
      <c r="F64" s="1116" t="s">
        <v>452</v>
      </c>
      <c r="G64" s="1112">
        <v>0</v>
      </c>
      <c r="H64" s="1112">
        <v>0</v>
      </c>
      <c r="I64" s="1114">
        <v>10</v>
      </c>
      <c r="J64" s="1114">
        <v>77</v>
      </c>
      <c r="K64" s="1114">
        <v>100</v>
      </c>
      <c r="L64" s="1114"/>
      <c r="M64" s="1112">
        <f t="shared" si="4"/>
        <v>100</v>
      </c>
      <c r="N64" s="1120">
        <v>25</v>
      </c>
      <c r="O64" s="1113">
        <f t="shared" si="1"/>
        <v>2500</v>
      </c>
      <c r="P64" s="1117">
        <v>100</v>
      </c>
      <c r="Q64" s="1118"/>
      <c r="R64" s="1118"/>
      <c r="S64" s="1118"/>
      <c r="T64" s="1118"/>
      <c r="U64" s="1118"/>
    </row>
    <row r="65" spans="1:21">
      <c r="A65" s="1110">
        <v>59</v>
      </c>
      <c r="B65" s="1111" t="s">
        <v>1167</v>
      </c>
      <c r="C65" s="1111" t="s">
        <v>1177</v>
      </c>
      <c r="D65" s="1110" t="s">
        <v>1150</v>
      </c>
      <c r="E65" s="1110" t="s">
        <v>1172</v>
      </c>
      <c r="F65" s="1116" t="s">
        <v>452</v>
      </c>
      <c r="G65" s="1112">
        <v>0</v>
      </c>
      <c r="H65" s="1123">
        <v>8</v>
      </c>
      <c r="I65" s="1112">
        <v>0</v>
      </c>
      <c r="J65" s="1112">
        <v>10</v>
      </c>
      <c r="K65" s="1123">
        <v>10</v>
      </c>
      <c r="L65" s="1123"/>
      <c r="M65" s="1112">
        <f t="shared" si="4"/>
        <v>10</v>
      </c>
      <c r="N65" s="1120">
        <v>270</v>
      </c>
      <c r="O65" s="1113">
        <f t="shared" si="1"/>
        <v>2700</v>
      </c>
      <c r="P65" s="1117"/>
      <c r="Q65" s="1118"/>
      <c r="R65" s="1118"/>
      <c r="S65" s="1117">
        <v>10</v>
      </c>
      <c r="T65" s="1118"/>
      <c r="U65" s="1118"/>
    </row>
    <row r="66" spans="1:21">
      <c r="A66" s="1110">
        <v>60</v>
      </c>
      <c r="B66" s="1111" t="s">
        <v>1138</v>
      </c>
      <c r="C66" s="1115" t="s">
        <v>1178</v>
      </c>
      <c r="D66" s="1110" t="s">
        <v>452</v>
      </c>
      <c r="E66" s="1112">
        <v>1</v>
      </c>
      <c r="F66" s="1110" t="s">
        <v>452</v>
      </c>
      <c r="G66" s="1112">
        <v>0</v>
      </c>
      <c r="H66" s="1112">
        <v>0</v>
      </c>
      <c r="I66" s="1112">
        <v>0</v>
      </c>
      <c r="J66" s="1112">
        <v>5</v>
      </c>
      <c r="K66" s="1119">
        <v>45</v>
      </c>
      <c r="L66" s="1119">
        <v>45</v>
      </c>
      <c r="M66" s="1112">
        <f t="shared" si="4"/>
        <v>0</v>
      </c>
      <c r="N66" s="1112">
        <v>0</v>
      </c>
      <c r="O66" s="1113">
        <f t="shared" si="1"/>
        <v>0</v>
      </c>
      <c r="P66" s="1117"/>
      <c r="Q66" s="1118"/>
      <c r="R66" s="1118"/>
      <c r="S66" s="1118"/>
      <c r="T66" s="1118"/>
      <c r="U66" s="1118"/>
    </row>
    <row r="67" spans="1:21">
      <c r="A67" s="1110">
        <v>61</v>
      </c>
      <c r="B67" s="1111" t="s">
        <v>1167</v>
      </c>
      <c r="C67" s="1111" t="s">
        <v>1179</v>
      </c>
      <c r="D67" s="1110" t="s">
        <v>971</v>
      </c>
      <c r="E67" s="1110" t="s">
        <v>1145</v>
      </c>
      <c r="F67" s="1116" t="s">
        <v>452</v>
      </c>
      <c r="G67" s="1112">
        <v>5</v>
      </c>
      <c r="H67" s="1114">
        <v>5</v>
      </c>
      <c r="I67" s="1114">
        <v>40</v>
      </c>
      <c r="J67" s="1114"/>
      <c r="K67" s="1114">
        <v>105</v>
      </c>
      <c r="L67" s="1114">
        <v>45</v>
      </c>
      <c r="M67" s="1112">
        <f t="shared" si="4"/>
        <v>60</v>
      </c>
      <c r="N67" s="1120">
        <v>35</v>
      </c>
      <c r="O67" s="1113">
        <f t="shared" si="1"/>
        <v>2100</v>
      </c>
      <c r="P67" s="1117">
        <v>60</v>
      </c>
      <c r="Q67" s="1118"/>
      <c r="R67" s="1118"/>
      <c r="S67" s="1118"/>
      <c r="T67" s="1118"/>
      <c r="U67" s="1118"/>
    </row>
    <row r="68" spans="1:21">
      <c r="A68" s="1110">
        <v>62</v>
      </c>
      <c r="B68" s="1111" t="s">
        <v>1167</v>
      </c>
      <c r="C68" s="1111" t="s">
        <v>1180</v>
      </c>
      <c r="D68" s="1110" t="s">
        <v>971</v>
      </c>
      <c r="E68" s="1110" t="s">
        <v>1145</v>
      </c>
      <c r="F68" s="1116" t="s">
        <v>452</v>
      </c>
      <c r="G68" s="1112">
        <v>0</v>
      </c>
      <c r="H68" s="1122">
        <v>20</v>
      </c>
      <c r="I68" s="1122">
        <v>40</v>
      </c>
      <c r="J68" s="1122">
        <v>15</v>
      </c>
      <c r="K68" s="1122">
        <v>100</v>
      </c>
      <c r="L68" s="1122"/>
      <c r="M68" s="1112">
        <f t="shared" si="4"/>
        <v>100</v>
      </c>
      <c r="N68" s="1120">
        <v>75</v>
      </c>
      <c r="O68" s="1113">
        <f t="shared" si="1"/>
        <v>7500</v>
      </c>
      <c r="P68" s="1117">
        <v>100</v>
      </c>
      <c r="Q68" s="1118"/>
      <c r="R68" s="1118"/>
      <c r="S68" s="1118"/>
      <c r="T68" s="1118"/>
      <c r="U68" s="1118"/>
    </row>
    <row r="69" spans="1:21">
      <c r="A69" s="1110">
        <v>63</v>
      </c>
      <c r="B69" s="1111" t="s">
        <v>1167</v>
      </c>
      <c r="C69" s="1111" t="s">
        <v>1181</v>
      </c>
      <c r="D69" s="1110" t="s">
        <v>971</v>
      </c>
      <c r="E69" s="1110" t="s">
        <v>1145</v>
      </c>
      <c r="F69" s="1116" t="s">
        <v>452</v>
      </c>
      <c r="G69" s="1112">
        <v>0</v>
      </c>
      <c r="H69" s="1112">
        <v>0</v>
      </c>
      <c r="I69" s="1112">
        <v>0</v>
      </c>
      <c r="J69" s="1112"/>
      <c r="K69" s="1122">
        <v>150</v>
      </c>
      <c r="L69" s="1110"/>
      <c r="M69" s="1112">
        <f t="shared" si="4"/>
        <v>150</v>
      </c>
      <c r="N69" s="1120">
        <v>40</v>
      </c>
      <c r="O69" s="1113">
        <f t="shared" si="1"/>
        <v>6000</v>
      </c>
      <c r="P69" s="1117">
        <v>150</v>
      </c>
      <c r="Q69" s="1118"/>
      <c r="R69" s="1118"/>
      <c r="S69" s="1118"/>
      <c r="T69" s="1118"/>
      <c r="U69" s="1118"/>
    </row>
    <row r="70" spans="1:21">
      <c r="A70" s="1110">
        <v>64</v>
      </c>
      <c r="B70" s="1111" t="s">
        <v>1167</v>
      </c>
      <c r="C70" s="1111" t="s">
        <v>1182</v>
      </c>
      <c r="D70" s="1110" t="s">
        <v>971</v>
      </c>
      <c r="E70" s="1110" t="s">
        <v>1145</v>
      </c>
      <c r="F70" s="1116" t="s">
        <v>452</v>
      </c>
      <c r="G70" s="1112">
        <v>0</v>
      </c>
      <c r="H70" s="1112">
        <v>0</v>
      </c>
      <c r="I70" s="1112">
        <v>0</v>
      </c>
      <c r="J70" s="1112"/>
      <c r="K70" s="1122">
        <v>150</v>
      </c>
      <c r="L70" s="1110"/>
      <c r="M70" s="1112">
        <f t="shared" si="4"/>
        <v>150</v>
      </c>
      <c r="N70" s="1120">
        <v>40</v>
      </c>
      <c r="O70" s="1113">
        <f t="shared" si="1"/>
        <v>6000</v>
      </c>
      <c r="P70" s="1117">
        <v>150</v>
      </c>
      <c r="Q70" s="1118"/>
      <c r="R70" s="1118"/>
      <c r="S70" s="1118"/>
      <c r="T70" s="1118"/>
      <c r="U70" s="1118"/>
    </row>
    <row r="71" spans="1:21">
      <c r="A71" s="1110">
        <v>65</v>
      </c>
      <c r="B71" s="1111" t="s">
        <v>1167</v>
      </c>
      <c r="C71" s="1111" t="s">
        <v>1183</v>
      </c>
      <c r="D71" s="1110" t="s">
        <v>971</v>
      </c>
      <c r="E71" s="1110" t="s">
        <v>1145</v>
      </c>
      <c r="F71" s="1116" t="s">
        <v>452</v>
      </c>
      <c r="G71" s="1112">
        <v>0</v>
      </c>
      <c r="H71" s="1112">
        <v>0</v>
      </c>
      <c r="I71" s="1112">
        <v>0</v>
      </c>
      <c r="J71" s="1112"/>
      <c r="K71" s="1122">
        <v>100</v>
      </c>
      <c r="L71" s="1110"/>
      <c r="M71" s="1112">
        <f t="shared" si="4"/>
        <v>100</v>
      </c>
      <c r="N71" s="1120">
        <v>40</v>
      </c>
      <c r="O71" s="1113">
        <f t="shared" ref="O71:O135" si="5">N71*M71</f>
        <v>4000</v>
      </c>
      <c r="P71" s="1117"/>
      <c r="Q71" s="1117">
        <v>100</v>
      </c>
      <c r="R71" s="1118"/>
      <c r="S71" s="1118"/>
      <c r="T71" s="1118"/>
      <c r="U71" s="1118"/>
    </row>
    <row r="72" spans="1:21">
      <c r="A72" s="1110">
        <v>66</v>
      </c>
      <c r="B72" s="1111" t="s">
        <v>1167</v>
      </c>
      <c r="C72" s="1111" t="s">
        <v>1184</v>
      </c>
      <c r="D72" s="1110" t="s">
        <v>971</v>
      </c>
      <c r="E72" s="1110" t="s">
        <v>1145</v>
      </c>
      <c r="F72" s="1116" t="s">
        <v>452</v>
      </c>
      <c r="G72" s="1112">
        <v>0</v>
      </c>
      <c r="H72" s="1112">
        <v>0</v>
      </c>
      <c r="I72" s="1112">
        <v>0</v>
      </c>
      <c r="J72" s="1112"/>
      <c r="K72" s="1122">
        <v>30</v>
      </c>
      <c r="L72" s="1110"/>
      <c r="M72" s="1112">
        <f t="shared" si="4"/>
        <v>30</v>
      </c>
      <c r="N72" s="1120">
        <v>40</v>
      </c>
      <c r="O72" s="1113">
        <f t="shared" si="5"/>
        <v>1200</v>
      </c>
      <c r="P72" s="1117">
        <v>30</v>
      </c>
      <c r="Q72" s="1117"/>
      <c r="R72" s="1118"/>
      <c r="S72" s="1118"/>
      <c r="T72" s="1118"/>
      <c r="U72" s="1118"/>
    </row>
    <row r="73" spans="1:21">
      <c r="A73" s="1110">
        <v>67</v>
      </c>
      <c r="B73" s="1111" t="s">
        <v>1167</v>
      </c>
      <c r="C73" s="1111" t="s">
        <v>1185</v>
      </c>
      <c r="D73" s="1110" t="s">
        <v>971</v>
      </c>
      <c r="E73" s="1110" t="s">
        <v>1186</v>
      </c>
      <c r="F73" s="1116" t="s">
        <v>452</v>
      </c>
      <c r="G73" s="1112">
        <v>60</v>
      </c>
      <c r="H73" s="1122">
        <v>145</v>
      </c>
      <c r="I73" s="1122">
        <v>18</v>
      </c>
      <c r="J73" s="1122"/>
      <c r="K73" s="1122">
        <v>30</v>
      </c>
      <c r="L73" s="1122"/>
      <c r="M73" s="1112">
        <f t="shared" si="4"/>
        <v>30</v>
      </c>
      <c r="N73" s="1120">
        <v>40</v>
      </c>
      <c r="O73" s="1113">
        <f t="shared" si="5"/>
        <v>1200</v>
      </c>
      <c r="P73" s="1117">
        <v>30</v>
      </c>
      <c r="Q73" s="1117"/>
      <c r="R73" s="1118"/>
      <c r="S73" s="1118"/>
      <c r="T73" s="1118"/>
      <c r="U73" s="1118"/>
    </row>
    <row r="74" spans="1:21">
      <c r="A74" s="1110">
        <v>68</v>
      </c>
      <c r="B74" s="1112" t="s">
        <v>1167</v>
      </c>
      <c r="C74" s="1112" t="s">
        <v>1187</v>
      </c>
      <c r="D74" s="1110" t="s">
        <v>971</v>
      </c>
      <c r="E74" s="1110" t="s">
        <v>1186</v>
      </c>
      <c r="F74" s="1110" t="s">
        <v>452</v>
      </c>
      <c r="G74" s="1112">
        <v>0</v>
      </c>
      <c r="H74" s="1112">
        <v>0</v>
      </c>
      <c r="I74" s="1112">
        <v>0</v>
      </c>
      <c r="J74" s="1112"/>
      <c r="K74" s="1126">
        <v>50</v>
      </c>
      <c r="L74" s="1110"/>
      <c r="M74" s="1112">
        <f t="shared" si="4"/>
        <v>50</v>
      </c>
      <c r="N74" s="1113">
        <v>40</v>
      </c>
      <c r="O74" s="1113">
        <f t="shared" si="5"/>
        <v>2000</v>
      </c>
      <c r="P74" s="1117">
        <v>50</v>
      </c>
      <c r="Q74" s="1117"/>
      <c r="R74" s="1118"/>
      <c r="S74" s="1118"/>
      <c r="T74" s="1118"/>
      <c r="U74" s="1118"/>
    </row>
    <row r="75" spans="1:21">
      <c r="A75" s="1110">
        <v>69</v>
      </c>
      <c r="B75" s="1112" t="s">
        <v>1167</v>
      </c>
      <c r="C75" s="1127" t="s">
        <v>1188</v>
      </c>
      <c r="D75" s="1110" t="s">
        <v>971</v>
      </c>
      <c r="E75" s="1110" t="s">
        <v>1186</v>
      </c>
      <c r="F75" s="1116" t="s">
        <v>452</v>
      </c>
      <c r="G75" s="1112">
        <v>0</v>
      </c>
      <c r="H75" s="1112">
        <v>0</v>
      </c>
      <c r="I75" s="1112">
        <v>0</v>
      </c>
      <c r="J75" s="1112">
        <v>50</v>
      </c>
      <c r="K75" s="1126">
        <v>200</v>
      </c>
      <c r="L75" s="1110"/>
      <c r="M75" s="1112">
        <f t="shared" si="4"/>
        <v>200</v>
      </c>
      <c r="N75" s="1120">
        <v>40</v>
      </c>
      <c r="O75" s="1113">
        <f t="shared" si="5"/>
        <v>8000</v>
      </c>
      <c r="P75" s="1117"/>
      <c r="Q75" s="1117">
        <v>200</v>
      </c>
      <c r="R75" s="1118"/>
      <c r="S75" s="1118"/>
      <c r="T75" s="1118"/>
      <c r="U75" s="1118"/>
    </row>
    <row r="76" spans="1:21">
      <c r="A76" s="1110">
        <v>70</v>
      </c>
      <c r="B76" s="1112" t="s">
        <v>1167</v>
      </c>
      <c r="C76" s="1127" t="s">
        <v>1189</v>
      </c>
      <c r="D76" s="1110" t="s">
        <v>971</v>
      </c>
      <c r="E76" s="1110" t="s">
        <v>1186</v>
      </c>
      <c r="F76" s="1116" t="s">
        <v>452</v>
      </c>
      <c r="G76" s="1112">
        <v>0</v>
      </c>
      <c r="H76" s="1112">
        <v>0</v>
      </c>
      <c r="I76" s="1112">
        <v>0</v>
      </c>
      <c r="J76" s="1112">
        <v>50</v>
      </c>
      <c r="K76" s="1126">
        <v>200</v>
      </c>
      <c r="L76" s="1110"/>
      <c r="M76" s="1112">
        <f t="shared" si="4"/>
        <v>200</v>
      </c>
      <c r="N76" s="1120">
        <v>40</v>
      </c>
      <c r="O76" s="1113">
        <f t="shared" si="5"/>
        <v>8000</v>
      </c>
      <c r="P76" s="1117"/>
      <c r="Q76" s="1117">
        <v>200</v>
      </c>
      <c r="R76" s="1118"/>
      <c r="S76" s="1118"/>
      <c r="T76" s="1118"/>
      <c r="U76" s="1118"/>
    </row>
    <row r="77" spans="1:21">
      <c r="A77" s="1110">
        <v>71</v>
      </c>
      <c r="B77" s="1112" t="s">
        <v>1167</v>
      </c>
      <c r="C77" s="1127" t="s">
        <v>1190</v>
      </c>
      <c r="D77" s="1110" t="s">
        <v>971</v>
      </c>
      <c r="E77" s="1110" t="s">
        <v>1186</v>
      </c>
      <c r="F77" s="1116" t="s">
        <v>452</v>
      </c>
      <c r="G77" s="1112">
        <v>0</v>
      </c>
      <c r="H77" s="1112">
        <v>0</v>
      </c>
      <c r="I77" s="1112">
        <v>0</v>
      </c>
      <c r="J77" s="1112"/>
      <c r="K77" s="1126">
        <v>30</v>
      </c>
      <c r="L77" s="1110"/>
      <c r="M77" s="1112">
        <f t="shared" si="4"/>
        <v>30</v>
      </c>
      <c r="N77" s="1120">
        <v>40</v>
      </c>
      <c r="O77" s="1113">
        <f t="shared" si="5"/>
        <v>1200</v>
      </c>
      <c r="P77" s="1126">
        <v>30</v>
      </c>
      <c r="Q77" s="1118"/>
      <c r="R77" s="1118"/>
      <c r="S77" s="1118"/>
      <c r="T77" s="1118"/>
      <c r="U77" s="1118"/>
    </row>
    <row r="78" spans="1:21">
      <c r="A78" s="1110">
        <v>72</v>
      </c>
      <c r="B78" s="1112" t="s">
        <v>1167</v>
      </c>
      <c r="C78" s="1127" t="s">
        <v>1191</v>
      </c>
      <c r="D78" s="1110" t="s">
        <v>971</v>
      </c>
      <c r="E78" s="1110" t="s">
        <v>1186</v>
      </c>
      <c r="F78" s="1116" t="s">
        <v>452</v>
      </c>
      <c r="G78" s="1112">
        <v>0</v>
      </c>
      <c r="H78" s="1112">
        <v>0</v>
      </c>
      <c r="I78" s="1112">
        <v>0</v>
      </c>
      <c r="J78" s="1112"/>
      <c r="K78" s="1126">
        <v>30</v>
      </c>
      <c r="L78" s="1110"/>
      <c r="M78" s="1112">
        <f t="shared" si="4"/>
        <v>30</v>
      </c>
      <c r="N78" s="1120">
        <v>40</v>
      </c>
      <c r="O78" s="1113">
        <f t="shared" si="5"/>
        <v>1200</v>
      </c>
      <c r="P78" s="1126">
        <v>30</v>
      </c>
      <c r="Q78" s="1118"/>
      <c r="R78" s="1118"/>
      <c r="S78" s="1118"/>
      <c r="T78" s="1118"/>
      <c r="U78" s="1118"/>
    </row>
    <row r="79" spans="1:21">
      <c r="A79" s="1110">
        <v>73</v>
      </c>
      <c r="B79" s="1112" t="s">
        <v>1167</v>
      </c>
      <c r="C79" s="1127" t="s">
        <v>1192</v>
      </c>
      <c r="D79" s="1110" t="s">
        <v>971</v>
      </c>
      <c r="E79" s="1110" t="s">
        <v>1186</v>
      </c>
      <c r="F79" s="1116" t="s">
        <v>452</v>
      </c>
      <c r="G79" s="1112">
        <v>0</v>
      </c>
      <c r="H79" s="1112">
        <v>0</v>
      </c>
      <c r="I79" s="1112">
        <v>0</v>
      </c>
      <c r="J79" s="1112"/>
      <c r="K79" s="1126">
        <v>30</v>
      </c>
      <c r="L79" s="1110"/>
      <c r="M79" s="1112">
        <f t="shared" si="4"/>
        <v>30</v>
      </c>
      <c r="N79" s="1120">
        <v>40</v>
      </c>
      <c r="O79" s="1113">
        <f t="shared" si="5"/>
        <v>1200</v>
      </c>
      <c r="P79" s="1126">
        <v>30</v>
      </c>
      <c r="Q79" s="1118"/>
      <c r="R79" s="1118"/>
      <c r="S79" s="1118"/>
      <c r="T79" s="1118"/>
      <c r="U79" s="1118"/>
    </row>
    <row r="80" spans="1:21">
      <c r="A80" s="1110">
        <v>74</v>
      </c>
      <c r="B80" s="1111" t="s">
        <v>1167</v>
      </c>
      <c r="C80" s="1127" t="s">
        <v>1193</v>
      </c>
      <c r="D80" s="1110" t="s">
        <v>971</v>
      </c>
      <c r="E80" s="1110" t="s">
        <v>1186</v>
      </c>
      <c r="F80" s="1116" t="s">
        <v>452</v>
      </c>
      <c r="G80" s="1112">
        <v>0</v>
      </c>
      <c r="H80" s="1112">
        <v>0</v>
      </c>
      <c r="I80" s="1112">
        <v>0</v>
      </c>
      <c r="J80" s="1112"/>
      <c r="K80" s="1122">
        <v>30</v>
      </c>
      <c r="L80" s="1110"/>
      <c r="M80" s="1112">
        <f t="shared" si="4"/>
        <v>30</v>
      </c>
      <c r="N80" s="1120">
        <v>40</v>
      </c>
      <c r="O80" s="1113">
        <f t="shared" si="5"/>
        <v>1200</v>
      </c>
      <c r="P80" s="1122">
        <v>30</v>
      </c>
      <c r="Q80" s="1118"/>
      <c r="R80" s="1118"/>
      <c r="S80" s="1118"/>
      <c r="T80" s="1118"/>
      <c r="U80" s="1118"/>
    </row>
    <row r="81" spans="1:21">
      <c r="A81" s="1110">
        <v>75</v>
      </c>
      <c r="B81" s="1111" t="s">
        <v>1167</v>
      </c>
      <c r="C81" s="1111" t="s">
        <v>1194</v>
      </c>
      <c r="D81" s="1116" t="s">
        <v>411</v>
      </c>
      <c r="E81" s="1110">
        <v>12</v>
      </c>
      <c r="F81" s="1116" t="s">
        <v>452</v>
      </c>
      <c r="G81" s="1112">
        <v>120</v>
      </c>
      <c r="H81" s="1122">
        <v>48</v>
      </c>
      <c r="I81" s="1122">
        <v>0</v>
      </c>
      <c r="J81" s="1122">
        <v>12</v>
      </c>
      <c r="K81" s="1122">
        <v>15</v>
      </c>
      <c r="L81" s="1122">
        <v>12</v>
      </c>
      <c r="M81" s="1112">
        <f t="shared" si="4"/>
        <v>3</v>
      </c>
      <c r="N81" s="1120">
        <v>350</v>
      </c>
      <c r="O81" s="1113">
        <f t="shared" si="5"/>
        <v>1050</v>
      </c>
      <c r="P81" s="1117"/>
      <c r="Q81" s="1118"/>
      <c r="R81" s="1117">
        <v>3</v>
      </c>
      <c r="S81" s="1117"/>
      <c r="T81" s="1118"/>
      <c r="U81" s="1118"/>
    </row>
    <row r="82" spans="1:21">
      <c r="A82" s="1110">
        <v>76</v>
      </c>
      <c r="B82" s="1111" t="s">
        <v>1167</v>
      </c>
      <c r="C82" s="1111" t="s">
        <v>1195</v>
      </c>
      <c r="D82" s="1116" t="s">
        <v>411</v>
      </c>
      <c r="E82" s="1110">
        <v>12</v>
      </c>
      <c r="F82" s="1116" t="s">
        <v>452</v>
      </c>
      <c r="G82" s="1112"/>
      <c r="H82" s="1114"/>
      <c r="I82" s="1114"/>
      <c r="J82" s="1114">
        <v>3</v>
      </c>
      <c r="K82" s="1114"/>
      <c r="L82" s="1110"/>
      <c r="M82" s="1112"/>
      <c r="N82" s="1120"/>
      <c r="O82" s="1113"/>
      <c r="P82" s="1117"/>
      <c r="Q82" s="1118"/>
      <c r="R82" s="1117"/>
      <c r="S82" s="1117"/>
      <c r="T82" s="1118"/>
      <c r="U82" s="1118"/>
    </row>
    <row r="83" spans="1:21">
      <c r="A83" s="1110">
        <v>77</v>
      </c>
      <c r="B83" s="1111" t="s">
        <v>1167</v>
      </c>
      <c r="C83" s="1111" t="s">
        <v>1196</v>
      </c>
      <c r="D83" s="1116" t="s">
        <v>411</v>
      </c>
      <c r="E83" s="1110">
        <v>12</v>
      </c>
      <c r="F83" s="1116" t="s">
        <v>452</v>
      </c>
      <c r="G83" s="1112">
        <v>120</v>
      </c>
      <c r="H83" s="1122">
        <v>144</v>
      </c>
      <c r="I83" s="1122">
        <v>42</v>
      </c>
      <c r="J83" s="1122">
        <v>5</v>
      </c>
      <c r="K83" s="1122">
        <v>10</v>
      </c>
      <c r="L83" s="1122">
        <v>4</v>
      </c>
      <c r="M83" s="1112">
        <f t="shared" si="4"/>
        <v>6</v>
      </c>
      <c r="N83" s="1120">
        <v>350</v>
      </c>
      <c r="O83" s="1113">
        <f t="shared" si="5"/>
        <v>2100</v>
      </c>
      <c r="P83" s="1117"/>
      <c r="Q83" s="1118"/>
      <c r="R83" s="1117">
        <v>6</v>
      </c>
      <c r="S83" s="1117"/>
      <c r="T83" s="1118"/>
      <c r="U83" s="1118"/>
    </row>
    <row r="84" spans="1:21">
      <c r="A84" s="1110">
        <v>78</v>
      </c>
      <c r="B84" s="1115" t="s">
        <v>1167</v>
      </c>
      <c r="C84" s="1115" t="s">
        <v>1197</v>
      </c>
      <c r="D84" s="1110" t="s">
        <v>452</v>
      </c>
      <c r="E84" s="1110" t="s">
        <v>1092</v>
      </c>
      <c r="F84" s="1116" t="s">
        <v>452</v>
      </c>
      <c r="G84" s="1112">
        <v>0</v>
      </c>
      <c r="H84" s="1112">
        <v>0</v>
      </c>
      <c r="I84" s="1112">
        <v>40</v>
      </c>
      <c r="J84" s="1112">
        <v>5</v>
      </c>
      <c r="K84" s="1112">
        <v>34</v>
      </c>
      <c r="L84" s="1112">
        <v>34</v>
      </c>
      <c r="M84" s="1112">
        <f t="shared" si="4"/>
        <v>0</v>
      </c>
      <c r="N84" s="1112">
        <v>50</v>
      </c>
      <c r="O84" s="1113">
        <f t="shared" si="5"/>
        <v>0</v>
      </c>
      <c r="P84" s="1117"/>
      <c r="Q84" s="1118"/>
      <c r="R84" s="1117"/>
      <c r="S84" s="1117"/>
      <c r="T84" s="1118"/>
      <c r="U84" s="1118"/>
    </row>
    <row r="85" spans="1:21">
      <c r="A85" s="1110">
        <v>79</v>
      </c>
      <c r="B85" s="1111" t="s">
        <v>1167</v>
      </c>
      <c r="C85" s="1111" t="s">
        <v>1198</v>
      </c>
      <c r="D85" s="1110" t="s">
        <v>452</v>
      </c>
      <c r="E85" s="1110" t="s">
        <v>1145</v>
      </c>
      <c r="F85" s="1116" t="s">
        <v>452</v>
      </c>
      <c r="G85" s="1112">
        <v>0</v>
      </c>
      <c r="H85" s="1122">
        <v>0</v>
      </c>
      <c r="I85" s="1122">
        <v>10</v>
      </c>
      <c r="J85" s="1122"/>
      <c r="K85" s="1122"/>
      <c r="L85" s="1122"/>
      <c r="M85" s="1112">
        <f t="shared" si="4"/>
        <v>0</v>
      </c>
      <c r="N85" s="1120">
        <v>500</v>
      </c>
      <c r="O85" s="1113">
        <f t="shared" si="5"/>
        <v>0</v>
      </c>
      <c r="P85" s="1117"/>
      <c r="Q85" s="1118"/>
      <c r="R85" s="1117"/>
      <c r="S85" s="1117"/>
      <c r="T85" s="1118"/>
      <c r="U85" s="1118"/>
    </row>
    <row r="86" spans="1:21">
      <c r="A86" s="1110">
        <v>80</v>
      </c>
      <c r="B86" s="1111" t="s">
        <v>1095</v>
      </c>
      <c r="C86" s="1111" t="s">
        <v>1199</v>
      </c>
      <c r="D86" s="1110" t="s">
        <v>452</v>
      </c>
      <c r="E86" s="1110">
        <v>12</v>
      </c>
      <c r="F86" s="1116" t="s">
        <v>452</v>
      </c>
      <c r="G86" s="1112">
        <v>0</v>
      </c>
      <c r="H86" s="1122">
        <v>4</v>
      </c>
      <c r="I86" s="1112">
        <v>0</v>
      </c>
      <c r="J86" s="1112">
        <v>4</v>
      </c>
      <c r="K86" s="1122">
        <v>4</v>
      </c>
      <c r="L86" s="1122"/>
      <c r="M86" s="1112">
        <f t="shared" si="4"/>
        <v>4</v>
      </c>
      <c r="N86" s="1120">
        <v>600</v>
      </c>
      <c r="O86" s="1113">
        <f t="shared" si="5"/>
        <v>2400</v>
      </c>
      <c r="P86" s="1117"/>
      <c r="Q86" s="1118"/>
      <c r="R86" s="1117"/>
      <c r="S86" s="1117">
        <v>4</v>
      </c>
      <c r="T86" s="1118"/>
      <c r="U86" s="1118"/>
    </row>
    <row r="87" spans="1:21">
      <c r="A87" s="1110">
        <v>81</v>
      </c>
      <c r="B87" s="1127" t="s">
        <v>1167</v>
      </c>
      <c r="C87" s="1127" t="s">
        <v>1200</v>
      </c>
      <c r="D87" s="1110" t="s">
        <v>971</v>
      </c>
      <c r="E87" s="1110" t="s">
        <v>1092</v>
      </c>
      <c r="F87" s="1116" t="s">
        <v>452</v>
      </c>
      <c r="G87" s="1112">
        <v>10</v>
      </c>
      <c r="H87" s="1114">
        <v>80</v>
      </c>
      <c r="I87" s="1114">
        <v>10</v>
      </c>
      <c r="J87" s="1114">
        <v>70</v>
      </c>
      <c r="K87" s="1114">
        <v>100</v>
      </c>
      <c r="L87" s="1114">
        <v>100</v>
      </c>
      <c r="M87" s="1112">
        <f t="shared" si="4"/>
        <v>0</v>
      </c>
      <c r="N87" s="1120">
        <v>50</v>
      </c>
      <c r="O87" s="1113">
        <f t="shared" si="5"/>
        <v>0</v>
      </c>
      <c r="P87" s="1117"/>
      <c r="Q87" s="1118"/>
      <c r="R87" s="1117"/>
      <c r="S87" s="1117"/>
      <c r="T87" s="1118"/>
      <c r="U87" s="1118"/>
    </row>
    <row r="88" spans="1:21">
      <c r="A88" s="1110">
        <v>82</v>
      </c>
      <c r="B88" s="1127" t="s">
        <v>1167</v>
      </c>
      <c r="C88" s="1127" t="s">
        <v>1201</v>
      </c>
      <c r="D88" s="1110" t="s">
        <v>452</v>
      </c>
      <c r="E88" s="1110" t="s">
        <v>1145</v>
      </c>
      <c r="F88" s="1116" t="s">
        <v>452</v>
      </c>
      <c r="G88" s="1112"/>
      <c r="H88" s="1114"/>
      <c r="I88" s="1114"/>
      <c r="J88" s="1114"/>
      <c r="K88" s="1114">
        <v>30</v>
      </c>
      <c r="L88" s="1114">
        <v>20</v>
      </c>
      <c r="M88" s="1112">
        <f t="shared" si="4"/>
        <v>10</v>
      </c>
      <c r="N88" s="1120">
        <v>20.5</v>
      </c>
      <c r="O88" s="1113">
        <f t="shared" si="5"/>
        <v>205</v>
      </c>
      <c r="P88" s="1117"/>
      <c r="Q88" s="1118"/>
      <c r="R88" s="1117"/>
      <c r="S88" s="1117">
        <v>10</v>
      </c>
      <c r="T88" s="1118"/>
      <c r="U88" s="1118"/>
    </row>
    <row r="89" spans="1:21">
      <c r="A89" s="1110">
        <v>83</v>
      </c>
      <c r="B89" s="1111" t="s">
        <v>1167</v>
      </c>
      <c r="C89" s="1124" t="s">
        <v>1202</v>
      </c>
      <c r="D89" s="1110" t="s">
        <v>452</v>
      </c>
      <c r="E89" s="1110">
        <v>12</v>
      </c>
      <c r="F89" s="1116" t="s">
        <v>452</v>
      </c>
      <c r="G89" s="1112">
        <v>12</v>
      </c>
      <c r="H89" s="1122">
        <v>36</v>
      </c>
      <c r="I89" s="1112">
        <v>0</v>
      </c>
      <c r="J89" s="1112"/>
      <c r="K89" s="1122"/>
      <c r="L89" s="1122"/>
      <c r="M89" s="1112">
        <f t="shared" si="4"/>
        <v>0</v>
      </c>
      <c r="N89" s="1120">
        <v>25</v>
      </c>
      <c r="O89" s="1113">
        <f t="shared" si="5"/>
        <v>0</v>
      </c>
      <c r="P89" s="1117"/>
      <c r="Q89" s="1118"/>
      <c r="R89" s="1117"/>
      <c r="S89" s="1117"/>
      <c r="T89" s="1118"/>
      <c r="U89" s="1118"/>
    </row>
    <row r="90" spans="1:21">
      <c r="A90" s="1110">
        <v>84</v>
      </c>
      <c r="B90" s="1127" t="s">
        <v>1167</v>
      </c>
      <c r="C90" s="1127" t="s">
        <v>1203</v>
      </c>
      <c r="D90" s="1110" t="s">
        <v>971</v>
      </c>
      <c r="E90" s="1110" t="s">
        <v>1186</v>
      </c>
      <c r="F90" s="1116" t="s">
        <v>452</v>
      </c>
      <c r="G90" s="1112">
        <v>47</v>
      </c>
      <c r="H90" s="1114">
        <v>40</v>
      </c>
      <c r="I90" s="1112">
        <v>0</v>
      </c>
      <c r="J90" s="1112">
        <v>8</v>
      </c>
      <c r="K90" s="1114">
        <v>30</v>
      </c>
      <c r="L90" s="1112">
        <v>20</v>
      </c>
      <c r="M90" s="1112">
        <f t="shared" si="4"/>
        <v>10</v>
      </c>
      <c r="N90" s="1120">
        <v>65</v>
      </c>
      <c r="O90" s="1113">
        <f t="shared" si="5"/>
        <v>650</v>
      </c>
      <c r="P90" s="1117"/>
      <c r="Q90" s="1118"/>
      <c r="R90" s="1117"/>
      <c r="S90" s="1117">
        <v>10</v>
      </c>
      <c r="T90" s="1118"/>
      <c r="U90" s="1118"/>
    </row>
    <row r="91" spans="1:21">
      <c r="A91" s="1110">
        <v>85</v>
      </c>
      <c r="B91" s="1127" t="s">
        <v>1167</v>
      </c>
      <c r="C91" s="1127" t="s">
        <v>1204</v>
      </c>
      <c r="D91" s="1110">
        <v>0</v>
      </c>
      <c r="E91" s="1110">
        <v>0</v>
      </c>
      <c r="F91" s="1116" t="s">
        <v>452</v>
      </c>
      <c r="G91" s="1112">
        <v>25</v>
      </c>
      <c r="H91" s="1114">
        <v>100</v>
      </c>
      <c r="I91" s="1112">
        <v>0</v>
      </c>
      <c r="J91" s="1112">
        <v>18</v>
      </c>
      <c r="K91" s="1114">
        <v>50</v>
      </c>
      <c r="L91" s="1112">
        <v>28</v>
      </c>
      <c r="M91" s="1112">
        <f t="shared" si="4"/>
        <v>22</v>
      </c>
      <c r="N91" s="1120">
        <v>50</v>
      </c>
      <c r="O91" s="1113">
        <f t="shared" si="5"/>
        <v>1100</v>
      </c>
      <c r="P91" s="1117"/>
      <c r="Q91" s="1118"/>
      <c r="R91" s="1117"/>
      <c r="S91" s="1117">
        <v>22</v>
      </c>
      <c r="T91" s="1118"/>
      <c r="U91" s="1118"/>
    </row>
    <row r="92" spans="1:21">
      <c r="A92" s="1110">
        <v>86</v>
      </c>
      <c r="B92" s="1111" t="s">
        <v>1095</v>
      </c>
      <c r="C92" s="1111" t="s">
        <v>1205</v>
      </c>
      <c r="D92" s="1110" t="s">
        <v>452</v>
      </c>
      <c r="E92" s="1110" t="s">
        <v>1145</v>
      </c>
      <c r="F92" s="1116" t="s">
        <v>452</v>
      </c>
      <c r="G92" s="1112">
        <v>2</v>
      </c>
      <c r="H92" s="1122">
        <v>0</v>
      </c>
      <c r="I92" s="1112">
        <v>0</v>
      </c>
      <c r="J92" s="1112">
        <v>7</v>
      </c>
      <c r="K92" s="1122">
        <v>0</v>
      </c>
      <c r="L92" s="1112"/>
      <c r="M92" s="1112">
        <f t="shared" si="4"/>
        <v>0</v>
      </c>
      <c r="N92" s="1120">
        <v>385</v>
      </c>
      <c r="O92" s="1113">
        <f t="shared" si="5"/>
        <v>0</v>
      </c>
      <c r="P92" s="1117"/>
      <c r="Q92" s="1118"/>
      <c r="R92" s="1117"/>
      <c r="S92" s="1117"/>
      <c r="T92" s="1118"/>
      <c r="U92" s="1118"/>
    </row>
    <row r="93" spans="1:21">
      <c r="A93" s="1110">
        <v>87</v>
      </c>
      <c r="B93" s="1127" t="s">
        <v>1095</v>
      </c>
      <c r="C93" s="1127" t="s">
        <v>1206</v>
      </c>
      <c r="D93" s="1110" t="s">
        <v>1059</v>
      </c>
      <c r="E93" s="1110" t="s">
        <v>1186</v>
      </c>
      <c r="F93" s="1116" t="s">
        <v>452</v>
      </c>
      <c r="G93" s="1112">
        <v>0</v>
      </c>
      <c r="H93" s="1114">
        <v>0</v>
      </c>
      <c r="I93" s="1112">
        <v>0</v>
      </c>
      <c r="J93" s="1112"/>
      <c r="K93" s="1114">
        <v>20</v>
      </c>
      <c r="L93" s="1112">
        <v>20</v>
      </c>
      <c r="M93" s="1112">
        <f t="shared" si="4"/>
        <v>0</v>
      </c>
      <c r="N93" s="1120">
        <v>16.5</v>
      </c>
      <c r="O93" s="1113">
        <f t="shared" si="5"/>
        <v>0</v>
      </c>
      <c r="P93" s="1117"/>
      <c r="Q93" s="1118"/>
      <c r="R93" s="1117"/>
      <c r="S93" s="1117"/>
      <c r="T93" s="1118"/>
      <c r="U93" s="1118"/>
    </row>
    <row r="94" spans="1:21">
      <c r="A94" s="1110">
        <v>88</v>
      </c>
      <c r="B94" s="1111" t="s">
        <v>1167</v>
      </c>
      <c r="C94" s="1111" t="s">
        <v>1207</v>
      </c>
      <c r="D94" s="1116" t="s">
        <v>452</v>
      </c>
      <c r="E94" s="1116" t="s">
        <v>452</v>
      </c>
      <c r="F94" s="1116" t="s">
        <v>452</v>
      </c>
      <c r="G94" s="1112">
        <v>0</v>
      </c>
      <c r="H94" s="1114">
        <v>0</v>
      </c>
      <c r="I94" s="1114">
        <v>48</v>
      </c>
      <c r="J94" s="1114">
        <v>44</v>
      </c>
      <c r="K94" s="1114">
        <v>60</v>
      </c>
      <c r="L94" s="1114">
        <v>40</v>
      </c>
      <c r="M94" s="1112">
        <f t="shared" si="4"/>
        <v>20</v>
      </c>
      <c r="N94" s="1120">
        <v>58</v>
      </c>
      <c r="O94" s="1113">
        <f t="shared" si="5"/>
        <v>1160</v>
      </c>
      <c r="P94" s="1117"/>
      <c r="Q94" s="1118"/>
      <c r="R94" s="1117"/>
      <c r="S94" s="1117">
        <v>20</v>
      </c>
      <c r="T94" s="1118"/>
      <c r="U94" s="1118"/>
    </row>
    <row r="95" spans="1:21">
      <c r="A95" s="1110">
        <v>89</v>
      </c>
      <c r="B95" s="1111" t="s">
        <v>1095</v>
      </c>
      <c r="C95" s="1111" t="s">
        <v>1208</v>
      </c>
      <c r="D95" s="1110" t="s">
        <v>452</v>
      </c>
      <c r="E95" s="1110" t="s">
        <v>1145</v>
      </c>
      <c r="F95" s="1110" t="s">
        <v>452</v>
      </c>
      <c r="G95" s="1112">
        <v>0</v>
      </c>
      <c r="H95" s="1112">
        <v>0</v>
      </c>
      <c r="I95" s="1112">
        <v>0</v>
      </c>
      <c r="J95" s="1112"/>
      <c r="K95" s="1119">
        <v>40</v>
      </c>
      <c r="L95" s="1112"/>
      <c r="M95" s="1112">
        <f t="shared" si="4"/>
        <v>40</v>
      </c>
      <c r="N95" s="1113">
        <v>25</v>
      </c>
      <c r="O95" s="1113">
        <f t="shared" si="5"/>
        <v>1000</v>
      </c>
      <c r="P95" s="1117">
        <v>40</v>
      </c>
      <c r="Q95" s="1118"/>
      <c r="R95" s="1117"/>
      <c r="S95" s="1117"/>
      <c r="T95" s="1118"/>
      <c r="U95" s="1118"/>
    </row>
    <row r="96" spans="1:21">
      <c r="A96" s="1110">
        <v>90</v>
      </c>
      <c r="B96" s="1127" t="s">
        <v>1095</v>
      </c>
      <c r="C96" s="1127" t="s">
        <v>1209</v>
      </c>
      <c r="D96" s="1110" t="s">
        <v>452</v>
      </c>
      <c r="E96" s="1110">
        <v>0</v>
      </c>
      <c r="F96" s="1116" t="s">
        <v>452</v>
      </c>
      <c r="G96" s="1112">
        <v>20</v>
      </c>
      <c r="H96" s="1114">
        <v>20</v>
      </c>
      <c r="I96" s="1112">
        <v>0</v>
      </c>
      <c r="J96" s="1112"/>
      <c r="K96" s="1114">
        <v>30</v>
      </c>
      <c r="L96" s="1114">
        <v>20</v>
      </c>
      <c r="M96" s="1112">
        <f t="shared" si="4"/>
        <v>10</v>
      </c>
      <c r="N96" s="1120">
        <v>16.5</v>
      </c>
      <c r="O96" s="1113">
        <f t="shared" si="5"/>
        <v>165</v>
      </c>
      <c r="P96" s="1117"/>
      <c r="Q96" s="1118"/>
      <c r="R96" s="1117"/>
      <c r="S96" s="1117">
        <v>10</v>
      </c>
      <c r="T96" s="1118"/>
      <c r="U96" s="1118"/>
    </row>
    <row r="97" spans="1:21">
      <c r="A97" s="1110">
        <v>91</v>
      </c>
      <c r="B97" s="1111" t="s">
        <v>1210</v>
      </c>
      <c r="C97" s="1112" t="s">
        <v>1211</v>
      </c>
      <c r="D97" s="1112" t="s">
        <v>452</v>
      </c>
      <c r="E97" s="1112" t="s">
        <v>1145</v>
      </c>
      <c r="F97" s="1112" t="s">
        <v>452</v>
      </c>
      <c r="G97" s="1112"/>
      <c r="H97" s="1112"/>
      <c r="I97" s="1112"/>
      <c r="J97" s="1112"/>
      <c r="K97" s="1112">
        <v>50</v>
      </c>
      <c r="L97" s="1112"/>
      <c r="M97" s="1112">
        <f t="shared" si="4"/>
        <v>50</v>
      </c>
      <c r="N97" s="1112">
        <v>95</v>
      </c>
      <c r="O97" s="1113">
        <f t="shared" si="5"/>
        <v>4750</v>
      </c>
      <c r="P97" s="1114">
        <v>50</v>
      </c>
      <c r="Q97" s="1113"/>
      <c r="R97" s="1114"/>
      <c r="S97" s="1114"/>
      <c r="T97" s="1113"/>
      <c r="U97" s="1113"/>
    </row>
    <row r="98" spans="1:21">
      <c r="A98" s="1110">
        <v>92</v>
      </c>
      <c r="B98" s="1112" t="s">
        <v>1167</v>
      </c>
      <c r="C98" s="1112" t="s">
        <v>1212</v>
      </c>
      <c r="D98" s="1112" t="s">
        <v>411</v>
      </c>
      <c r="E98" s="1112" t="s">
        <v>1213</v>
      </c>
      <c r="F98" s="1112" t="s">
        <v>411</v>
      </c>
      <c r="G98" s="1112"/>
      <c r="H98" s="1112"/>
      <c r="I98" s="1112"/>
      <c r="J98" s="1112"/>
      <c r="K98" s="1112">
        <v>2</v>
      </c>
      <c r="L98" s="1112"/>
      <c r="M98" s="1112">
        <f t="shared" si="4"/>
        <v>2</v>
      </c>
      <c r="N98" s="1112">
        <v>580</v>
      </c>
      <c r="O98" s="1113">
        <f t="shared" si="5"/>
        <v>1160</v>
      </c>
      <c r="P98" s="1114">
        <v>2</v>
      </c>
      <c r="Q98" s="1113"/>
      <c r="R98" s="1114"/>
      <c r="S98" s="1114"/>
      <c r="T98" s="1113"/>
      <c r="U98" s="1113"/>
    </row>
    <row r="99" spans="1:21">
      <c r="A99" s="1110">
        <v>93</v>
      </c>
      <c r="B99" s="1111" t="s">
        <v>1210</v>
      </c>
      <c r="C99" s="1125" t="s">
        <v>1214</v>
      </c>
      <c r="D99" s="1112" t="s">
        <v>411</v>
      </c>
      <c r="E99" s="1112" t="s">
        <v>1213</v>
      </c>
      <c r="F99" s="1112" t="s">
        <v>411</v>
      </c>
      <c r="G99" s="1112"/>
      <c r="H99" s="1112"/>
      <c r="I99" s="1112"/>
      <c r="J99" s="1112"/>
      <c r="K99" s="1112">
        <v>1</v>
      </c>
      <c r="L99" s="1112"/>
      <c r="M99" s="1112">
        <f t="shared" si="4"/>
        <v>1</v>
      </c>
      <c r="N99" s="1112">
        <v>580</v>
      </c>
      <c r="O99" s="1113">
        <f t="shared" si="5"/>
        <v>580</v>
      </c>
      <c r="P99" s="1114">
        <v>1</v>
      </c>
      <c r="Q99" s="1113"/>
      <c r="R99" s="1114"/>
      <c r="S99" s="1114"/>
      <c r="T99" s="1113"/>
      <c r="U99" s="1113"/>
    </row>
    <row r="100" spans="1:21">
      <c r="A100" s="1110">
        <v>94</v>
      </c>
      <c r="B100" s="1112" t="s">
        <v>1167</v>
      </c>
      <c r="C100" s="1112" t="s">
        <v>1215</v>
      </c>
      <c r="D100" s="1112" t="s">
        <v>411</v>
      </c>
      <c r="E100" s="1112" t="s">
        <v>1213</v>
      </c>
      <c r="F100" s="1112" t="s">
        <v>411</v>
      </c>
      <c r="G100" s="1112"/>
      <c r="H100" s="1112"/>
      <c r="I100" s="1112"/>
      <c r="J100" s="1112"/>
      <c r="K100" s="1112">
        <v>2</v>
      </c>
      <c r="L100" s="1112"/>
      <c r="M100" s="1112">
        <f t="shared" si="4"/>
        <v>2</v>
      </c>
      <c r="N100" s="1112">
        <v>580</v>
      </c>
      <c r="O100" s="1113">
        <f t="shared" si="5"/>
        <v>1160</v>
      </c>
      <c r="P100" s="1114">
        <v>2</v>
      </c>
      <c r="Q100" s="1113"/>
      <c r="R100" s="1114"/>
      <c r="S100" s="1114"/>
      <c r="T100" s="1113"/>
      <c r="U100" s="1113"/>
    </row>
    <row r="101" spans="1:21">
      <c r="A101" s="1110">
        <v>95</v>
      </c>
      <c r="B101" s="1111" t="s">
        <v>1167</v>
      </c>
      <c r="C101" s="1111" t="s">
        <v>1216</v>
      </c>
      <c r="D101" s="1112" t="s">
        <v>452</v>
      </c>
      <c r="E101" s="1112" t="s">
        <v>452</v>
      </c>
      <c r="F101" s="1112" t="s">
        <v>452</v>
      </c>
      <c r="G101" s="1112"/>
      <c r="H101" s="1123"/>
      <c r="I101" s="1112"/>
      <c r="J101" s="1112">
        <v>84</v>
      </c>
      <c r="K101" s="1123">
        <v>200</v>
      </c>
      <c r="L101" s="1123">
        <v>24</v>
      </c>
      <c r="M101" s="1112">
        <f t="shared" si="4"/>
        <v>176</v>
      </c>
      <c r="N101" s="1120">
        <v>43</v>
      </c>
      <c r="O101" s="1113">
        <f t="shared" si="5"/>
        <v>7568</v>
      </c>
      <c r="P101" s="1117"/>
      <c r="Q101" s="1117">
        <v>176</v>
      </c>
      <c r="R101" s="1117"/>
      <c r="S101" s="1117"/>
      <c r="T101" s="1118"/>
      <c r="U101" s="1118"/>
    </row>
    <row r="102" spans="1:21">
      <c r="A102" s="1110">
        <v>96</v>
      </c>
      <c r="B102" s="1111" t="s">
        <v>1167</v>
      </c>
      <c r="C102" s="1111" t="s">
        <v>1217</v>
      </c>
      <c r="D102" s="1112" t="s">
        <v>452</v>
      </c>
      <c r="E102" s="1112" t="s">
        <v>452</v>
      </c>
      <c r="F102" s="1112" t="s">
        <v>452</v>
      </c>
      <c r="G102" s="1112"/>
      <c r="H102" s="1123"/>
      <c r="I102" s="1112"/>
      <c r="J102" s="1112">
        <v>60</v>
      </c>
      <c r="K102" s="1123">
        <v>200</v>
      </c>
      <c r="L102" s="1123">
        <v>30</v>
      </c>
      <c r="M102" s="1112">
        <f t="shared" si="4"/>
        <v>170</v>
      </c>
      <c r="N102" s="1120">
        <v>43</v>
      </c>
      <c r="O102" s="1113">
        <f t="shared" si="5"/>
        <v>7310</v>
      </c>
      <c r="P102" s="1117"/>
      <c r="Q102" s="1117">
        <v>170</v>
      </c>
      <c r="R102" s="1117"/>
      <c r="S102" s="1117"/>
      <c r="T102" s="1118"/>
      <c r="U102" s="1118"/>
    </row>
    <row r="103" spans="1:21">
      <c r="A103" s="1110">
        <v>97</v>
      </c>
      <c r="B103" s="1111" t="s">
        <v>1167</v>
      </c>
      <c r="C103" s="1111" t="s">
        <v>1218</v>
      </c>
      <c r="D103" s="1112" t="s">
        <v>452</v>
      </c>
      <c r="E103" s="1112" t="s">
        <v>452</v>
      </c>
      <c r="F103" s="1112" t="s">
        <v>452</v>
      </c>
      <c r="G103" s="1112"/>
      <c r="H103" s="1123"/>
      <c r="I103" s="1112"/>
      <c r="J103" s="1112">
        <v>88</v>
      </c>
      <c r="K103" s="1123">
        <v>200</v>
      </c>
      <c r="L103" s="1123">
        <v>60</v>
      </c>
      <c r="M103" s="1112">
        <f t="shared" si="4"/>
        <v>140</v>
      </c>
      <c r="N103" s="1120">
        <v>43</v>
      </c>
      <c r="O103" s="1113">
        <f t="shared" si="5"/>
        <v>6020</v>
      </c>
      <c r="P103" s="1117"/>
      <c r="Q103" s="1117">
        <v>140</v>
      </c>
      <c r="R103" s="1117"/>
      <c r="S103" s="1117"/>
      <c r="T103" s="1118"/>
      <c r="U103" s="1118"/>
    </row>
    <row r="104" spans="1:21">
      <c r="A104" s="1110">
        <v>98</v>
      </c>
      <c r="B104" s="1111" t="s">
        <v>1210</v>
      </c>
      <c r="C104" s="1112" t="s">
        <v>1219</v>
      </c>
      <c r="D104" s="1112" t="s">
        <v>452</v>
      </c>
      <c r="E104" s="1112" t="s">
        <v>452</v>
      </c>
      <c r="F104" s="1112" t="s">
        <v>452</v>
      </c>
      <c r="G104" s="1112"/>
      <c r="H104" s="1112"/>
      <c r="I104" s="1112"/>
      <c r="J104" s="1112"/>
      <c r="K104" s="1112">
        <v>50</v>
      </c>
      <c r="L104" s="1112"/>
      <c r="M104" s="1112">
        <f t="shared" si="4"/>
        <v>50</v>
      </c>
      <c r="N104" s="1112">
        <v>19</v>
      </c>
      <c r="O104" s="1113">
        <f t="shared" si="5"/>
        <v>950</v>
      </c>
      <c r="P104" s="1114">
        <v>50</v>
      </c>
      <c r="Q104" s="1114"/>
      <c r="R104" s="1114"/>
      <c r="S104" s="1114"/>
      <c r="T104" s="1113"/>
      <c r="U104" s="1113"/>
    </row>
    <row r="105" spans="1:21">
      <c r="A105" s="1110">
        <v>99</v>
      </c>
      <c r="B105" s="1111" t="s">
        <v>1210</v>
      </c>
      <c r="C105" s="1112" t="s">
        <v>1220</v>
      </c>
      <c r="D105" s="1112" t="s">
        <v>452</v>
      </c>
      <c r="E105" s="1112" t="s">
        <v>452</v>
      </c>
      <c r="F105" s="1112" t="s">
        <v>452</v>
      </c>
      <c r="G105" s="1112"/>
      <c r="H105" s="1112"/>
      <c r="I105" s="1112"/>
      <c r="J105" s="1112"/>
      <c r="K105" s="1112">
        <v>50</v>
      </c>
      <c r="L105" s="1112"/>
      <c r="M105" s="1112">
        <f t="shared" ref="M105:M171" si="6">K105-L105</f>
        <v>50</v>
      </c>
      <c r="N105" s="1112">
        <v>19</v>
      </c>
      <c r="O105" s="1113">
        <f t="shared" si="5"/>
        <v>950</v>
      </c>
      <c r="P105" s="1114">
        <v>50</v>
      </c>
      <c r="Q105" s="1114"/>
      <c r="R105" s="1114"/>
      <c r="S105" s="1114"/>
      <c r="T105" s="1113"/>
      <c r="U105" s="1113"/>
    </row>
    <row r="106" spans="1:21">
      <c r="A106" s="1110">
        <v>100</v>
      </c>
      <c r="B106" s="1111" t="s">
        <v>1167</v>
      </c>
      <c r="C106" s="1111" t="s">
        <v>1221</v>
      </c>
      <c r="D106" s="1112" t="s">
        <v>452</v>
      </c>
      <c r="E106" s="1112" t="s">
        <v>452</v>
      </c>
      <c r="F106" s="1112" t="s">
        <v>452</v>
      </c>
      <c r="G106" s="1112"/>
      <c r="H106" s="1123"/>
      <c r="I106" s="1112"/>
      <c r="J106" s="1112"/>
      <c r="K106" s="1123"/>
      <c r="L106" s="1123"/>
      <c r="M106" s="1112"/>
      <c r="N106" s="1120"/>
      <c r="O106" s="1113">
        <f t="shared" si="5"/>
        <v>0</v>
      </c>
      <c r="P106" s="1117"/>
      <c r="Q106" s="1117"/>
      <c r="R106" s="1117"/>
      <c r="S106" s="1117"/>
      <c r="T106" s="1118"/>
      <c r="U106" s="1118"/>
    </row>
    <row r="107" spans="1:21">
      <c r="A107" s="1110">
        <v>101</v>
      </c>
      <c r="B107" s="1111" t="s">
        <v>1095</v>
      </c>
      <c r="C107" s="1112" t="s">
        <v>1222</v>
      </c>
      <c r="D107" s="1110" t="s">
        <v>452</v>
      </c>
      <c r="E107" s="1110" t="s">
        <v>452</v>
      </c>
      <c r="F107" s="1110" t="s">
        <v>452</v>
      </c>
      <c r="G107" s="1112"/>
      <c r="H107" s="1112"/>
      <c r="I107" s="1112"/>
      <c r="J107" s="1112"/>
      <c r="K107" s="1112"/>
      <c r="L107" s="1112"/>
      <c r="M107" s="1112"/>
      <c r="N107" s="1112"/>
      <c r="O107" s="1113">
        <f t="shared" si="5"/>
        <v>0</v>
      </c>
      <c r="P107" s="1114"/>
      <c r="Q107" s="1114"/>
      <c r="R107" s="1114"/>
      <c r="S107" s="1114"/>
      <c r="T107" s="1113"/>
      <c r="U107" s="1113"/>
    </row>
    <row r="108" spans="1:21">
      <c r="A108" s="1110">
        <v>102</v>
      </c>
      <c r="B108" s="1111" t="s">
        <v>1095</v>
      </c>
      <c r="C108" s="1111" t="s">
        <v>1223</v>
      </c>
      <c r="D108" s="1116" t="s">
        <v>698</v>
      </c>
      <c r="E108" s="1116" t="s">
        <v>1224</v>
      </c>
      <c r="F108" s="1116" t="s">
        <v>698</v>
      </c>
      <c r="G108" s="1112">
        <v>0</v>
      </c>
      <c r="H108" s="1114">
        <v>0</v>
      </c>
      <c r="I108" s="1114">
        <v>0</v>
      </c>
      <c r="J108" s="1114"/>
      <c r="K108" s="1114">
        <v>3</v>
      </c>
      <c r="L108" s="1114"/>
      <c r="M108" s="1112">
        <f t="shared" si="6"/>
        <v>3</v>
      </c>
      <c r="N108" s="1120">
        <v>150</v>
      </c>
      <c r="O108" s="1113">
        <f t="shared" si="5"/>
        <v>450</v>
      </c>
      <c r="P108" s="1117"/>
      <c r="Q108" s="1117">
        <v>3</v>
      </c>
      <c r="R108" s="1117"/>
      <c r="S108" s="1117"/>
      <c r="T108" s="1118"/>
      <c r="U108" s="1118"/>
    </row>
    <row r="109" spans="1:21">
      <c r="A109" s="1110">
        <v>103</v>
      </c>
      <c r="B109" s="1111" t="s">
        <v>1138</v>
      </c>
      <c r="C109" s="1111" t="s">
        <v>1225</v>
      </c>
      <c r="D109" s="1116" t="s">
        <v>43</v>
      </c>
      <c r="E109" s="1116" t="s">
        <v>43</v>
      </c>
      <c r="F109" s="1116" t="s">
        <v>43</v>
      </c>
      <c r="G109" s="1112">
        <v>0</v>
      </c>
      <c r="H109" s="1112">
        <v>0</v>
      </c>
      <c r="I109" s="1112"/>
      <c r="J109" s="1112"/>
      <c r="K109" s="1112">
        <v>10</v>
      </c>
      <c r="L109" s="1112"/>
      <c r="M109" s="1112">
        <f t="shared" si="6"/>
        <v>10</v>
      </c>
      <c r="N109" s="1120">
        <v>695.5</v>
      </c>
      <c r="O109" s="1113">
        <f t="shared" si="5"/>
        <v>6955</v>
      </c>
      <c r="P109" s="1117"/>
      <c r="Q109" s="1117">
        <v>10</v>
      </c>
      <c r="R109" s="1117"/>
      <c r="S109" s="1117"/>
      <c r="T109" s="1118"/>
      <c r="U109" s="1118"/>
    </row>
    <row r="110" spans="1:21">
      <c r="A110" s="1110">
        <v>104</v>
      </c>
      <c r="B110" s="1111" t="s">
        <v>1107</v>
      </c>
      <c r="C110" s="1111" t="s">
        <v>1226</v>
      </c>
      <c r="D110" s="1116" t="s">
        <v>214</v>
      </c>
      <c r="E110" s="1116" t="s">
        <v>214</v>
      </c>
      <c r="F110" s="1116" t="s">
        <v>214</v>
      </c>
      <c r="G110" s="1112">
        <v>2</v>
      </c>
      <c r="H110" s="1114">
        <v>1</v>
      </c>
      <c r="I110" s="1114"/>
      <c r="J110" s="1114">
        <v>7</v>
      </c>
      <c r="K110" s="1114">
        <v>7</v>
      </c>
      <c r="L110" s="1114">
        <v>3</v>
      </c>
      <c r="M110" s="1112">
        <f t="shared" si="6"/>
        <v>4</v>
      </c>
      <c r="N110" s="1120">
        <v>70</v>
      </c>
      <c r="O110" s="1113">
        <f t="shared" si="5"/>
        <v>280</v>
      </c>
      <c r="P110" s="1117"/>
      <c r="Q110" s="1117">
        <v>4</v>
      </c>
      <c r="R110" s="1117"/>
      <c r="S110" s="1117"/>
      <c r="T110" s="1118"/>
      <c r="U110" s="1118"/>
    </row>
    <row r="111" spans="1:21">
      <c r="A111" s="1110">
        <v>105</v>
      </c>
      <c r="B111" s="1111" t="s">
        <v>1107</v>
      </c>
      <c r="C111" s="1111" t="s">
        <v>1227</v>
      </c>
      <c r="D111" s="1116" t="s">
        <v>211</v>
      </c>
      <c r="E111" s="1116" t="s">
        <v>211</v>
      </c>
      <c r="F111" s="1116" t="s">
        <v>211</v>
      </c>
      <c r="G111" s="1112">
        <v>0</v>
      </c>
      <c r="H111" s="1122" t="s">
        <v>987</v>
      </c>
      <c r="I111" s="1122"/>
      <c r="J111" s="1122">
        <v>1</v>
      </c>
      <c r="K111" s="1122">
        <v>1</v>
      </c>
      <c r="L111" s="1122"/>
      <c r="M111" s="1112">
        <f t="shared" si="6"/>
        <v>1</v>
      </c>
      <c r="N111" s="1120">
        <v>1700</v>
      </c>
      <c r="O111" s="1113">
        <f t="shared" si="5"/>
        <v>1700</v>
      </c>
      <c r="P111" s="1117"/>
      <c r="Q111" s="1117">
        <v>1</v>
      </c>
      <c r="R111" s="1117"/>
      <c r="S111" s="1117"/>
      <c r="T111" s="1118"/>
      <c r="U111" s="1118"/>
    </row>
    <row r="112" spans="1:21">
      <c r="A112" s="1110">
        <v>106</v>
      </c>
      <c r="B112" s="1111" t="s">
        <v>1107</v>
      </c>
      <c r="C112" s="1111" t="s">
        <v>1228</v>
      </c>
      <c r="D112" s="1110" t="s">
        <v>1229</v>
      </c>
      <c r="E112" s="1110" t="s">
        <v>1230</v>
      </c>
      <c r="F112" s="1110" t="s">
        <v>1229</v>
      </c>
      <c r="G112" s="1112">
        <v>1</v>
      </c>
      <c r="H112" s="1122">
        <v>0</v>
      </c>
      <c r="I112" s="1122">
        <v>3</v>
      </c>
      <c r="J112" s="1122">
        <v>2</v>
      </c>
      <c r="K112" s="1122">
        <v>8</v>
      </c>
      <c r="L112" s="1122">
        <v>6</v>
      </c>
      <c r="M112" s="1112">
        <f t="shared" si="6"/>
        <v>2</v>
      </c>
      <c r="N112" s="1120">
        <v>165</v>
      </c>
      <c r="O112" s="1113">
        <f t="shared" si="5"/>
        <v>330</v>
      </c>
      <c r="P112" s="1117"/>
      <c r="Q112" s="1117"/>
      <c r="R112" s="1117">
        <v>2</v>
      </c>
      <c r="S112" s="1117"/>
      <c r="T112" s="1118"/>
      <c r="U112" s="1118"/>
    </row>
    <row r="113" spans="1:22">
      <c r="A113" s="1110">
        <v>107</v>
      </c>
      <c r="B113" s="1111" t="s">
        <v>1086</v>
      </c>
      <c r="C113" s="1111" t="s">
        <v>1231</v>
      </c>
      <c r="D113" s="1116" t="s">
        <v>214</v>
      </c>
      <c r="E113" s="1110">
        <v>0</v>
      </c>
      <c r="F113" s="1116" t="s">
        <v>214</v>
      </c>
      <c r="G113" s="1112">
        <v>0</v>
      </c>
      <c r="H113" s="1123">
        <v>5</v>
      </c>
      <c r="I113" s="1123">
        <v>0</v>
      </c>
      <c r="J113" s="1123">
        <v>6</v>
      </c>
      <c r="K113" s="1123">
        <v>12</v>
      </c>
      <c r="L113" s="1123">
        <v>6</v>
      </c>
      <c r="M113" s="1112">
        <f t="shared" si="6"/>
        <v>6</v>
      </c>
      <c r="N113" s="1120">
        <v>735</v>
      </c>
      <c r="O113" s="1113">
        <f t="shared" si="5"/>
        <v>4410</v>
      </c>
      <c r="P113" s="1117"/>
      <c r="Q113" s="1117"/>
      <c r="R113" s="1117">
        <v>6</v>
      </c>
      <c r="S113" s="1117"/>
      <c r="T113" s="1118"/>
      <c r="U113" s="1118"/>
    </row>
    <row r="114" spans="1:22">
      <c r="A114" s="1110">
        <v>108</v>
      </c>
      <c r="B114" s="1111" t="s">
        <v>1086</v>
      </c>
      <c r="C114" s="1111" t="s">
        <v>1232</v>
      </c>
      <c r="D114" s="1110" t="s">
        <v>1229</v>
      </c>
      <c r="E114" s="1110" t="s">
        <v>1233</v>
      </c>
      <c r="F114" s="1116" t="s">
        <v>1234</v>
      </c>
      <c r="G114" s="1112">
        <v>10</v>
      </c>
      <c r="H114" s="1114">
        <v>5</v>
      </c>
      <c r="I114" s="1114">
        <v>5</v>
      </c>
      <c r="J114" s="1114">
        <v>7</v>
      </c>
      <c r="K114" s="1114">
        <v>15</v>
      </c>
      <c r="L114" s="1114">
        <v>12</v>
      </c>
      <c r="M114" s="1112">
        <f t="shared" si="6"/>
        <v>3</v>
      </c>
      <c r="N114" s="1120">
        <v>300</v>
      </c>
      <c r="O114" s="1113">
        <f t="shared" si="5"/>
        <v>900</v>
      </c>
      <c r="P114" s="1117"/>
      <c r="Q114" s="1117"/>
      <c r="R114" s="1117"/>
      <c r="S114" s="1117">
        <v>3</v>
      </c>
      <c r="T114" s="1118"/>
      <c r="U114" s="1118"/>
    </row>
    <row r="115" spans="1:22">
      <c r="A115" s="1110">
        <v>109</v>
      </c>
      <c r="B115" s="1111" t="s">
        <v>1138</v>
      </c>
      <c r="C115" s="1111" t="s">
        <v>1235</v>
      </c>
      <c r="D115" s="1110" t="s">
        <v>188</v>
      </c>
      <c r="E115" s="1110" t="s">
        <v>188</v>
      </c>
      <c r="F115" s="1110" t="s">
        <v>188</v>
      </c>
      <c r="G115" s="1112"/>
      <c r="H115" s="1114"/>
      <c r="I115" s="1114"/>
      <c r="J115" s="1114"/>
      <c r="K115" s="1114">
        <v>5</v>
      </c>
      <c r="L115" s="1114"/>
      <c r="M115" s="1112">
        <f t="shared" si="6"/>
        <v>5</v>
      </c>
      <c r="N115" s="1120">
        <v>1500</v>
      </c>
      <c r="O115" s="1113">
        <f t="shared" si="5"/>
        <v>7500</v>
      </c>
      <c r="P115" s="1117">
        <v>5</v>
      </c>
      <c r="Q115" s="1117"/>
      <c r="R115" s="1117"/>
      <c r="S115" s="1117"/>
      <c r="T115" s="1118"/>
      <c r="U115" s="1118"/>
    </row>
    <row r="116" spans="1:22">
      <c r="A116" s="1110">
        <v>110</v>
      </c>
      <c r="B116" s="1115" t="s">
        <v>1107</v>
      </c>
      <c r="C116" s="1111" t="s">
        <v>1236</v>
      </c>
      <c r="D116" s="1116" t="s">
        <v>214</v>
      </c>
      <c r="E116" s="1116" t="s">
        <v>214</v>
      </c>
      <c r="F116" s="1116" t="s">
        <v>214</v>
      </c>
      <c r="G116" s="1112">
        <v>0</v>
      </c>
      <c r="H116" s="1112">
        <v>0</v>
      </c>
      <c r="I116" s="1112">
        <v>0</v>
      </c>
      <c r="J116" s="1112"/>
      <c r="K116" s="1119">
        <v>0</v>
      </c>
      <c r="L116" s="1110"/>
      <c r="M116" s="1112">
        <f t="shared" si="6"/>
        <v>0</v>
      </c>
      <c r="N116" s="1112">
        <v>0</v>
      </c>
      <c r="O116" s="1113">
        <f t="shared" si="5"/>
        <v>0</v>
      </c>
      <c r="P116" s="1117"/>
      <c r="Q116" s="1117"/>
      <c r="R116" s="1117"/>
      <c r="S116" s="1117"/>
      <c r="T116" s="1118"/>
      <c r="U116" s="1118"/>
    </row>
    <row r="117" spans="1:22">
      <c r="A117" s="1110">
        <v>111</v>
      </c>
      <c r="B117" s="1111" t="s">
        <v>1107</v>
      </c>
      <c r="C117" s="1111" t="s">
        <v>1237</v>
      </c>
      <c r="D117" s="1116" t="s">
        <v>214</v>
      </c>
      <c r="E117" s="1110">
        <v>0</v>
      </c>
      <c r="F117" s="1116" t="s">
        <v>214</v>
      </c>
      <c r="G117" s="1112">
        <v>50</v>
      </c>
      <c r="H117" s="1114">
        <v>49</v>
      </c>
      <c r="I117" s="1114">
        <v>60</v>
      </c>
      <c r="J117" s="1114">
        <v>36</v>
      </c>
      <c r="K117" s="1114">
        <v>80</v>
      </c>
      <c r="L117" s="1114">
        <v>20</v>
      </c>
      <c r="M117" s="1112">
        <f t="shared" si="6"/>
        <v>60</v>
      </c>
      <c r="N117" s="1120">
        <v>180</v>
      </c>
      <c r="O117" s="1113">
        <f t="shared" si="5"/>
        <v>10800</v>
      </c>
      <c r="P117" s="1117">
        <v>30</v>
      </c>
      <c r="Q117" s="1117"/>
      <c r="R117" s="1117">
        <v>30</v>
      </c>
      <c r="S117" s="1117"/>
      <c r="T117" s="1118"/>
      <c r="U117" s="1118"/>
    </row>
    <row r="118" spans="1:22">
      <c r="A118" s="1110">
        <v>112</v>
      </c>
      <c r="B118" s="1111" t="s">
        <v>1138</v>
      </c>
      <c r="C118" s="1124" t="s">
        <v>1238</v>
      </c>
      <c r="D118" s="1116" t="s">
        <v>43</v>
      </c>
      <c r="E118" s="1116" t="s">
        <v>43</v>
      </c>
      <c r="F118" s="1116" t="s">
        <v>43</v>
      </c>
      <c r="G118" s="1112">
        <v>0</v>
      </c>
      <c r="H118" s="1114">
        <v>0</v>
      </c>
      <c r="I118" s="1114">
        <v>0</v>
      </c>
      <c r="J118" s="1114"/>
      <c r="K118" s="1114">
        <v>5</v>
      </c>
      <c r="L118" s="1114">
        <v>5</v>
      </c>
      <c r="M118" s="1112">
        <f t="shared" si="6"/>
        <v>0</v>
      </c>
      <c r="N118" s="1120">
        <v>150</v>
      </c>
      <c r="O118" s="1113">
        <f t="shared" si="5"/>
        <v>0</v>
      </c>
      <c r="P118" s="1117"/>
      <c r="Q118" s="1117"/>
      <c r="R118" s="1117"/>
      <c r="S118" s="1117">
        <v>0</v>
      </c>
      <c r="T118" s="1118"/>
      <c r="U118" s="1118"/>
    </row>
    <row r="119" spans="1:22">
      <c r="A119" s="1110">
        <v>113</v>
      </c>
      <c r="B119" s="1111" t="s">
        <v>1138</v>
      </c>
      <c r="C119" s="1111" t="s">
        <v>1239</v>
      </c>
      <c r="D119" s="1116" t="s">
        <v>43</v>
      </c>
      <c r="E119" s="1116" t="s">
        <v>43</v>
      </c>
      <c r="F119" s="1116" t="s">
        <v>43</v>
      </c>
      <c r="G119" s="1112">
        <v>2</v>
      </c>
      <c r="H119" s="1114">
        <v>0</v>
      </c>
      <c r="I119" s="1114">
        <v>0</v>
      </c>
      <c r="J119" s="1114"/>
      <c r="K119" s="1114"/>
      <c r="L119" s="1114"/>
      <c r="M119" s="1112"/>
      <c r="N119" s="1120"/>
      <c r="O119" s="1113"/>
      <c r="P119" s="1117"/>
      <c r="Q119" s="1117"/>
      <c r="R119" s="1117"/>
      <c r="S119" s="1117"/>
      <c r="T119" s="1118"/>
      <c r="U119" s="1118"/>
    </row>
    <row r="120" spans="1:22">
      <c r="A120" s="1110">
        <v>114</v>
      </c>
      <c r="B120" s="1111" t="s">
        <v>1107</v>
      </c>
      <c r="C120" s="1111" t="s">
        <v>1240</v>
      </c>
      <c r="D120" s="1110" t="s">
        <v>1229</v>
      </c>
      <c r="E120" s="1110" t="s">
        <v>1098</v>
      </c>
      <c r="F120" s="1116" t="s">
        <v>214</v>
      </c>
      <c r="G120" s="1112">
        <v>2</v>
      </c>
      <c r="H120" s="1123">
        <v>1</v>
      </c>
      <c r="I120" s="1123">
        <v>4</v>
      </c>
      <c r="J120" s="1123">
        <v>5</v>
      </c>
      <c r="K120" s="1123">
        <v>10</v>
      </c>
      <c r="L120" s="1123">
        <v>4</v>
      </c>
      <c r="M120" s="1112">
        <f t="shared" si="6"/>
        <v>6</v>
      </c>
      <c r="N120" s="1120">
        <v>125</v>
      </c>
      <c r="O120" s="1113">
        <f t="shared" si="5"/>
        <v>750</v>
      </c>
      <c r="P120" s="1117"/>
      <c r="Q120" s="1117">
        <v>6</v>
      </c>
      <c r="R120" s="1117"/>
      <c r="S120" s="1117"/>
      <c r="T120" s="1118"/>
      <c r="U120" s="1118"/>
    </row>
    <row r="121" spans="1:22">
      <c r="A121" s="1110">
        <v>115</v>
      </c>
      <c r="B121" s="1111" t="s">
        <v>1241</v>
      </c>
      <c r="C121" s="1111" t="s">
        <v>1242</v>
      </c>
      <c r="D121" s="1116" t="s">
        <v>34</v>
      </c>
      <c r="E121" s="1116" t="s">
        <v>34</v>
      </c>
      <c r="F121" s="1116" t="s">
        <v>34</v>
      </c>
      <c r="G121" s="1112">
        <v>1</v>
      </c>
      <c r="H121" s="1114">
        <v>2</v>
      </c>
      <c r="I121" s="1114">
        <v>1</v>
      </c>
      <c r="J121" s="1114">
        <v>1</v>
      </c>
      <c r="K121" s="1114">
        <v>2</v>
      </c>
      <c r="L121" s="1114"/>
      <c r="M121" s="1112">
        <f t="shared" si="6"/>
        <v>2</v>
      </c>
      <c r="N121" s="1120">
        <v>1730</v>
      </c>
      <c r="O121" s="1113">
        <f t="shared" si="5"/>
        <v>3460</v>
      </c>
      <c r="P121" s="1117"/>
      <c r="Q121" s="1117"/>
      <c r="R121" s="1117"/>
      <c r="S121" s="1117">
        <v>2</v>
      </c>
      <c r="T121" s="1118"/>
      <c r="U121" s="1118"/>
    </row>
    <row r="122" spans="1:22">
      <c r="A122" s="1110">
        <v>116</v>
      </c>
      <c r="B122" s="1136" t="s">
        <v>1125</v>
      </c>
      <c r="C122" s="1137" t="s">
        <v>1243</v>
      </c>
      <c r="D122" s="1138" t="s">
        <v>34</v>
      </c>
      <c r="E122" s="1138" t="s">
        <v>34</v>
      </c>
      <c r="F122" s="1138" t="s">
        <v>34</v>
      </c>
      <c r="G122" s="1139"/>
      <c r="H122" s="1140"/>
      <c r="I122" s="1139"/>
      <c r="J122" s="1139"/>
      <c r="K122" s="1140"/>
      <c r="L122" s="1139"/>
      <c r="M122" s="1139"/>
      <c r="N122" s="1141"/>
      <c r="O122" s="1141"/>
      <c r="P122" s="1142"/>
      <c r="Q122" s="1142"/>
      <c r="R122" s="1143"/>
      <c r="S122" s="1143"/>
      <c r="T122" s="1143"/>
      <c r="U122" s="1143"/>
      <c r="V122" s="533"/>
    </row>
    <row r="123" spans="1:22">
      <c r="A123" s="1110">
        <v>117</v>
      </c>
      <c r="B123" s="1115" t="s">
        <v>1244</v>
      </c>
      <c r="C123" s="1115" t="s">
        <v>1245</v>
      </c>
      <c r="D123" s="1110" t="s">
        <v>452</v>
      </c>
      <c r="E123" s="1110" t="s">
        <v>1092</v>
      </c>
      <c r="F123" s="1116" t="s">
        <v>452</v>
      </c>
      <c r="G123" s="1112">
        <v>0</v>
      </c>
      <c r="H123" s="1112">
        <v>0</v>
      </c>
      <c r="I123" s="1112">
        <v>0</v>
      </c>
      <c r="J123" s="1112"/>
      <c r="K123" s="1112"/>
      <c r="L123" s="1112"/>
      <c r="M123" s="1112"/>
      <c r="N123" s="1112"/>
      <c r="O123" s="1113"/>
      <c r="P123" s="1117"/>
      <c r="Q123" s="1117"/>
      <c r="R123" s="1117"/>
      <c r="S123" s="1117"/>
      <c r="T123" s="1118"/>
      <c r="U123" s="1118"/>
    </row>
    <row r="124" spans="1:22">
      <c r="A124" s="1110">
        <v>118</v>
      </c>
      <c r="B124" s="1111" t="s">
        <v>1100</v>
      </c>
      <c r="C124" s="1124" t="s">
        <v>1246</v>
      </c>
      <c r="D124" s="1110" t="s">
        <v>34</v>
      </c>
      <c r="E124" s="1110" t="s">
        <v>34</v>
      </c>
      <c r="F124" s="1110" t="s">
        <v>34</v>
      </c>
      <c r="G124" s="1112">
        <v>3</v>
      </c>
      <c r="H124" s="1114">
        <v>3</v>
      </c>
      <c r="I124" s="1114">
        <v>1</v>
      </c>
      <c r="J124" s="1114">
        <v>8</v>
      </c>
      <c r="K124" s="1114">
        <v>10</v>
      </c>
      <c r="L124" s="1114"/>
      <c r="M124" s="1112">
        <f t="shared" si="6"/>
        <v>10</v>
      </c>
      <c r="N124" s="1120">
        <v>3500</v>
      </c>
      <c r="O124" s="1113">
        <f t="shared" si="5"/>
        <v>35000</v>
      </c>
      <c r="P124" s="1117">
        <v>5</v>
      </c>
      <c r="Q124" s="1117"/>
      <c r="R124" s="1117">
        <v>5</v>
      </c>
      <c r="S124" s="1117"/>
      <c r="T124" s="1118"/>
      <c r="U124" s="1118"/>
    </row>
    <row r="125" spans="1:22" ht="19.5" customHeight="1">
      <c r="A125" s="1110">
        <v>119</v>
      </c>
      <c r="B125" s="1111" t="s">
        <v>1086</v>
      </c>
      <c r="C125" s="1111" t="s">
        <v>1247</v>
      </c>
      <c r="D125" s="1110" t="s">
        <v>34</v>
      </c>
      <c r="E125" s="1110" t="s">
        <v>1143</v>
      </c>
      <c r="F125" s="1116" t="s">
        <v>1248</v>
      </c>
      <c r="G125" s="1112">
        <v>32</v>
      </c>
      <c r="H125" s="1114">
        <v>33</v>
      </c>
      <c r="I125" s="1114">
        <v>42</v>
      </c>
      <c r="J125" s="1114">
        <v>36</v>
      </c>
      <c r="K125" s="1114">
        <v>45</v>
      </c>
      <c r="L125" s="1114">
        <v>5</v>
      </c>
      <c r="M125" s="1112">
        <f t="shared" si="6"/>
        <v>40</v>
      </c>
      <c r="N125" s="1120">
        <v>420</v>
      </c>
      <c r="O125" s="1113">
        <f t="shared" si="5"/>
        <v>16800</v>
      </c>
      <c r="P125" s="1117">
        <v>20</v>
      </c>
      <c r="Q125" s="1117"/>
      <c r="R125" s="1117">
        <v>20</v>
      </c>
      <c r="S125" s="1117"/>
      <c r="T125" s="1118"/>
      <c r="U125" s="1118"/>
    </row>
    <row r="126" spans="1:22">
      <c r="A126" s="1110">
        <v>120</v>
      </c>
      <c r="B126" s="1111" t="s">
        <v>1138</v>
      </c>
      <c r="C126" s="1111" t="s">
        <v>1249</v>
      </c>
      <c r="D126" s="1110" t="s">
        <v>452</v>
      </c>
      <c r="E126" s="1110" t="s">
        <v>1092</v>
      </c>
      <c r="F126" s="1116" t="s">
        <v>1133</v>
      </c>
      <c r="G126" s="1112">
        <v>0</v>
      </c>
      <c r="H126" s="1112">
        <v>0</v>
      </c>
      <c r="I126" s="1112">
        <v>0</v>
      </c>
      <c r="J126" s="1112"/>
      <c r="K126" s="1119">
        <v>5</v>
      </c>
      <c r="L126" s="1119"/>
      <c r="M126" s="1112">
        <f t="shared" si="6"/>
        <v>5</v>
      </c>
      <c r="N126" s="1112">
        <v>1680</v>
      </c>
      <c r="O126" s="1113">
        <f t="shared" si="5"/>
        <v>8400</v>
      </c>
      <c r="P126" s="1117"/>
      <c r="Q126" s="1117">
        <v>5</v>
      </c>
      <c r="R126" s="1117"/>
      <c r="S126" s="1117"/>
      <c r="T126" s="1118"/>
      <c r="U126" s="1118"/>
    </row>
    <row r="127" spans="1:22">
      <c r="A127" s="1110">
        <v>121</v>
      </c>
      <c r="B127" s="1115" t="s">
        <v>1244</v>
      </c>
      <c r="C127" s="1115" t="s">
        <v>1250</v>
      </c>
      <c r="D127" s="1110" t="s">
        <v>452</v>
      </c>
      <c r="E127" s="1110" t="s">
        <v>1092</v>
      </c>
      <c r="F127" s="1116" t="s">
        <v>452</v>
      </c>
      <c r="G127" s="1112">
        <v>0</v>
      </c>
      <c r="H127" s="1112">
        <v>0</v>
      </c>
      <c r="I127" s="1112">
        <v>0</v>
      </c>
      <c r="J127" s="1112"/>
      <c r="K127" s="1112">
        <v>2</v>
      </c>
      <c r="L127" s="1112"/>
      <c r="M127" s="1112">
        <f t="shared" si="6"/>
        <v>2</v>
      </c>
      <c r="N127" s="1112">
        <v>6000</v>
      </c>
      <c r="O127" s="1113">
        <f t="shared" si="5"/>
        <v>12000</v>
      </c>
      <c r="P127" s="1117">
        <v>2</v>
      </c>
      <c r="Q127" s="1117"/>
      <c r="R127" s="1117"/>
      <c r="S127" s="1117"/>
      <c r="T127" s="1118"/>
      <c r="U127" s="1118"/>
    </row>
    <row r="128" spans="1:22">
      <c r="A128" s="1110">
        <v>122</v>
      </c>
      <c r="B128" s="1111" t="s">
        <v>1095</v>
      </c>
      <c r="C128" s="1124" t="s">
        <v>1251</v>
      </c>
      <c r="D128" s="1110" t="s">
        <v>1059</v>
      </c>
      <c r="E128" s="1110" t="s">
        <v>1059</v>
      </c>
      <c r="F128" s="1110" t="s">
        <v>1059</v>
      </c>
      <c r="G128" s="1112">
        <v>0</v>
      </c>
      <c r="H128" s="1114">
        <v>0</v>
      </c>
      <c r="I128" s="1114">
        <v>498</v>
      </c>
      <c r="J128" s="1114"/>
      <c r="K128" s="1114">
        <v>500</v>
      </c>
      <c r="L128" s="1114"/>
      <c r="M128" s="1112">
        <f t="shared" si="6"/>
        <v>500</v>
      </c>
      <c r="N128" s="1120">
        <v>94</v>
      </c>
      <c r="O128" s="1113">
        <f t="shared" si="5"/>
        <v>47000</v>
      </c>
      <c r="P128" s="1117"/>
      <c r="Q128" s="1117">
        <v>500</v>
      </c>
      <c r="R128" s="1117"/>
      <c r="S128" s="1117"/>
      <c r="T128" s="1118"/>
      <c r="U128" s="1118"/>
    </row>
    <row r="129" spans="1:21">
      <c r="A129" s="1110">
        <v>123</v>
      </c>
      <c r="B129" s="1111" t="s">
        <v>1121</v>
      </c>
      <c r="C129" s="1113" t="s">
        <v>1252</v>
      </c>
      <c r="D129" s="1110" t="s">
        <v>452</v>
      </c>
      <c r="E129" s="1110" t="s">
        <v>452</v>
      </c>
      <c r="F129" s="1110" t="s">
        <v>452</v>
      </c>
      <c r="G129" s="1112">
        <v>50</v>
      </c>
      <c r="H129" s="1114">
        <v>10</v>
      </c>
      <c r="I129" s="1114">
        <v>49</v>
      </c>
      <c r="J129" s="1114"/>
      <c r="K129" s="1114">
        <v>30</v>
      </c>
      <c r="L129" s="1114"/>
      <c r="M129" s="1112">
        <f t="shared" si="6"/>
        <v>30</v>
      </c>
      <c r="N129" s="1120">
        <v>69</v>
      </c>
      <c r="O129" s="1113">
        <f t="shared" si="5"/>
        <v>2070</v>
      </c>
      <c r="P129" s="1117">
        <v>30</v>
      </c>
      <c r="Q129" s="1117"/>
      <c r="R129" s="1117"/>
      <c r="S129" s="1117"/>
      <c r="T129" s="1118"/>
      <c r="U129" s="1118"/>
    </row>
    <row r="130" spans="1:21">
      <c r="A130" s="1110">
        <v>124</v>
      </c>
      <c r="B130" s="1111" t="s">
        <v>1253</v>
      </c>
      <c r="C130" s="1112" t="s">
        <v>1254</v>
      </c>
      <c r="D130" s="1110" t="s">
        <v>452</v>
      </c>
      <c r="E130" s="1110" t="s">
        <v>452</v>
      </c>
      <c r="F130" s="1110" t="s">
        <v>452</v>
      </c>
      <c r="G130" s="1112"/>
      <c r="H130" s="1112"/>
      <c r="I130" s="1112"/>
      <c r="J130" s="1112"/>
      <c r="K130" s="1112">
        <v>5</v>
      </c>
      <c r="L130" s="1112"/>
      <c r="M130" s="1112">
        <f t="shared" si="6"/>
        <v>5</v>
      </c>
      <c r="N130" s="1120">
        <v>900</v>
      </c>
      <c r="O130" s="1113">
        <f t="shared" si="5"/>
        <v>4500</v>
      </c>
      <c r="P130" s="1114">
        <v>5</v>
      </c>
      <c r="Q130" s="1114"/>
      <c r="R130" s="1114"/>
      <c r="S130" s="1114"/>
      <c r="T130" s="1113"/>
      <c r="U130" s="1113"/>
    </row>
    <row r="131" spans="1:21">
      <c r="A131" s="1110">
        <v>125</v>
      </c>
      <c r="B131" s="1111" t="s">
        <v>1253</v>
      </c>
      <c r="C131" s="1112" t="s">
        <v>1255</v>
      </c>
      <c r="D131" s="1110" t="s">
        <v>452</v>
      </c>
      <c r="E131" s="1110" t="s">
        <v>452</v>
      </c>
      <c r="F131" s="1110" t="s">
        <v>452</v>
      </c>
      <c r="G131" s="1112"/>
      <c r="H131" s="1112"/>
      <c r="I131" s="1112"/>
      <c r="J131" s="1112"/>
      <c r="K131" s="1112">
        <v>5</v>
      </c>
      <c r="L131" s="1112"/>
      <c r="M131" s="1112">
        <f t="shared" si="6"/>
        <v>5</v>
      </c>
      <c r="N131" s="1120">
        <v>900</v>
      </c>
      <c r="O131" s="1113">
        <f t="shared" si="5"/>
        <v>4500</v>
      </c>
      <c r="P131" s="1114">
        <v>5</v>
      </c>
      <c r="Q131" s="1114"/>
      <c r="R131" s="1114"/>
      <c r="S131" s="1114"/>
      <c r="T131" s="1113"/>
      <c r="U131" s="1113"/>
    </row>
    <row r="132" spans="1:21">
      <c r="A132" s="1110">
        <v>126</v>
      </c>
      <c r="B132" s="1111" t="s">
        <v>1253</v>
      </c>
      <c r="C132" s="1125" t="s">
        <v>1256</v>
      </c>
      <c r="D132" s="1110" t="s">
        <v>452</v>
      </c>
      <c r="E132" s="1110" t="s">
        <v>452</v>
      </c>
      <c r="F132" s="1110" t="s">
        <v>452</v>
      </c>
      <c r="G132" s="1112"/>
      <c r="H132" s="1112"/>
      <c r="I132" s="1112"/>
      <c r="J132" s="1112"/>
      <c r="K132" s="1112">
        <v>20</v>
      </c>
      <c r="L132" s="1112"/>
      <c r="M132" s="1112">
        <f t="shared" si="6"/>
        <v>20</v>
      </c>
      <c r="N132" s="1120">
        <v>900</v>
      </c>
      <c r="O132" s="1113">
        <f t="shared" si="5"/>
        <v>18000</v>
      </c>
      <c r="P132" s="1114">
        <v>20</v>
      </c>
      <c r="Q132" s="1114"/>
      <c r="R132" s="1114"/>
      <c r="S132" s="1114"/>
      <c r="T132" s="1113"/>
      <c r="U132" s="1113"/>
    </row>
    <row r="133" spans="1:21">
      <c r="A133" s="1110">
        <v>127</v>
      </c>
      <c r="B133" s="1111" t="s">
        <v>1253</v>
      </c>
      <c r="C133" s="1112" t="s">
        <v>1257</v>
      </c>
      <c r="D133" s="1110" t="s">
        <v>452</v>
      </c>
      <c r="E133" s="1110" t="s">
        <v>452</v>
      </c>
      <c r="F133" s="1110" t="s">
        <v>452</v>
      </c>
      <c r="G133" s="1112"/>
      <c r="H133" s="1112"/>
      <c r="I133" s="1112"/>
      <c r="J133" s="1112"/>
      <c r="K133" s="1112">
        <v>5</v>
      </c>
      <c r="L133" s="1112"/>
      <c r="M133" s="1112">
        <f t="shared" si="6"/>
        <v>5</v>
      </c>
      <c r="N133" s="1120">
        <v>900</v>
      </c>
      <c r="O133" s="1113">
        <f t="shared" si="5"/>
        <v>4500</v>
      </c>
      <c r="P133" s="1114">
        <v>5</v>
      </c>
      <c r="Q133" s="1114"/>
      <c r="R133" s="1114"/>
      <c r="S133" s="1114"/>
      <c r="T133" s="1113"/>
      <c r="U133" s="1113"/>
    </row>
    <row r="134" spans="1:21">
      <c r="A134" s="1110">
        <v>128</v>
      </c>
      <c r="B134" s="1111" t="s">
        <v>1253</v>
      </c>
      <c r="C134" s="1112" t="s">
        <v>1258</v>
      </c>
      <c r="D134" s="1110" t="s">
        <v>452</v>
      </c>
      <c r="E134" s="1110" t="s">
        <v>452</v>
      </c>
      <c r="F134" s="1110" t="s">
        <v>452</v>
      </c>
      <c r="G134" s="1112"/>
      <c r="H134" s="1112"/>
      <c r="I134" s="1112"/>
      <c r="J134" s="1112"/>
      <c r="K134" s="1112">
        <v>3</v>
      </c>
      <c r="L134" s="1112"/>
      <c r="M134" s="1112">
        <f t="shared" si="6"/>
        <v>3</v>
      </c>
      <c r="N134" s="1120">
        <v>900</v>
      </c>
      <c r="O134" s="1113">
        <f t="shared" si="5"/>
        <v>2700</v>
      </c>
      <c r="P134" s="1114">
        <v>3</v>
      </c>
      <c r="Q134" s="1114"/>
      <c r="R134" s="1114"/>
      <c r="S134" s="1114"/>
      <c r="T134" s="1113"/>
      <c r="U134" s="1113"/>
    </row>
    <row r="135" spans="1:21">
      <c r="A135" s="1110">
        <v>129</v>
      </c>
      <c r="B135" s="1111" t="s">
        <v>1253</v>
      </c>
      <c r="C135" s="1112" t="s">
        <v>1259</v>
      </c>
      <c r="D135" s="1110" t="s">
        <v>452</v>
      </c>
      <c r="E135" s="1110" t="s">
        <v>452</v>
      </c>
      <c r="F135" s="1110" t="s">
        <v>452</v>
      </c>
      <c r="G135" s="1112"/>
      <c r="H135" s="1112"/>
      <c r="I135" s="1112"/>
      <c r="J135" s="1112"/>
      <c r="K135" s="1112">
        <v>16</v>
      </c>
      <c r="L135" s="1112"/>
      <c r="M135" s="1112">
        <f t="shared" si="6"/>
        <v>16</v>
      </c>
      <c r="N135" s="1120">
        <v>900</v>
      </c>
      <c r="O135" s="1113">
        <f t="shared" si="5"/>
        <v>14400</v>
      </c>
      <c r="P135" s="1114">
        <v>16</v>
      </c>
      <c r="Q135" s="1114"/>
      <c r="R135" s="1114"/>
      <c r="S135" s="1114"/>
      <c r="T135" s="1113"/>
      <c r="U135" s="1113"/>
    </row>
    <row r="136" spans="1:21">
      <c r="A136" s="1110">
        <v>130</v>
      </c>
      <c r="B136" s="1111" t="s">
        <v>1253</v>
      </c>
      <c r="C136" s="1115" t="s">
        <v>1260</v>
      </c>
      <c r="D136" s="1110" t="s">
        <v>188</v>
      </c>
      <c r="E136" s="1110" t="s">
        <v>188</v>
      </c>
      <c r="F136" s="1110" t="s">
        <v>188</v>
      </c>
      <c r="G136" s="1112"/>
      <c r="H136" s="1112"/>
      <c r="I136" s="1112"/>
      <c r="J136" s="1112"/>
      <c r="K136" s="1112">
        <v>10</v>
      </c>
      <c r="L136" s="1112"/>
      <c r="M136" s="1112">
        <f t="shared" si="6"/>
        <v>10</v>
      </c>
      <c r="N136" s="1112">
        <v>70</v>
      </c>
      <c r="O136" s="1113">
        <f t="shared" ref="O136:O199" si="7">N136*M136</f>
        <v>700</v>
      </c>
      <c r="P136" s="1114">
        <v>10</v>
      </c>
      <c r="Q136" s="1114"/>
      <c r="R136" s="1114"/>
      <c r="S136" s="1114"/>
      <c r="T136" s="1113"/>
      <c r="U136" s="1113"/>
    </row>
    <row r="137" spans="1:21">
      <c r="A137" s="1110">
        <v>131</v>
      </c>
      <c r="B137" s="1111" t="s">
        <v>1095</v>
      </c>
      <c r="C137" s="1111" t="s">
        <v>1261</v>
      </c>
      <c r="D137" s="1116" t="s">
        <v>1065</v>
      </c>
      <c r="E137" s="1116" t="s">
        <v>1065</v>
      </c>
      <c r="F137" s="1116" t="s">
        <v>1065</v>
      </c>
      <c r="G137" s="1112">
        <v>0</v>
      </c>
      <c r="H137" s="1123">
        <v>0</v>
      </c>
      <c r="I137" s="1123"/>
      <c r="J137" s="1123"/>
      <c r="K137" s="1123"/>
      <c r="L137" s="1123"/>
      <c r="M137" s="1112"/>
      <c r="N137" s="1120">
        <v>0</v>
      </c>
      <c r="O137" s="1113">
        <f t="shared" si="7"/>
        <v>0</v>
      </c>
      <c r="P137" s="1317"/>
      <c r="Q137" s="1118"/>
      <c r="R137" s="1118"/>
      <c r="S137" s="1118"/>
      <c r="T137" s="1118"/>
      <c r="U137" s="1118"/>
    </row>
    <row r="138" spans="1:21">
      <c r="A138" s="1110">
        <v>132</v>
      </c>
      <c r="B138" s="1111" t="s">
        <v>1095</v>
      </c>
      <c r="C138" s="1111" t="s">
        <v>1262</v>
      </c>
      <c r="D138" s="1116" t="s">
        <v>43</v>
      </c>
      <c r="E138" s="1116" t="s">
        <v>43</v>
      </c>
      <c r="F138" s="1116" t="s">
        <v>43</v>
      </c>
      <c r="G138" s="1112">
        <v>0</v>
      </c>
      <c r="H138" s="1114">
        <v>0</v>
      </c>
      <c r="I138" s="1114"/>
      <c r="J138" s="1114"/>
      <c r="K138" s="1114"/>
      <c r="L138" s="1114"/>
      <c r="M138" s="1112"/>
      <c r="N138" s="1120">
        <v>0</v>
      </c>
      <c r="O138" s="1113">
        <f t="shared" si="7"/>
        <v>0</v>
      </c>
      <c r="P138" s="1117"/>
      <c r="Q138" s="1118"/>
      <c r="R138" s="1118"/>
      <c r="S138" s="1118"/>
      <c r="T138" s="1118"/>
      <c r="U138" s="1118"/>
    </row>
    <row r="139" spans="1:21">
      <c r="A139" s="1110">
        <v>133</v>
      </c>
      <c r="B139" s="1111" t="s">
        <v>1263</v>
      </c>
      <c r="C139" s="1111" t="s">
        <v>1264</v>
      </c>
      <c r="D139" s="1116" t="s">
        <v>34</v>
      </c>
      <c r="E139" s="1110">
        <v>100</v>
      </c>
      <c r="F139" s="1116" t="s">
        <v>34</v>
      </c>
      <c r="G139" s="1112">
        <v>42</v>
      </c>
      <c r="H139" s="1114">
        <v>50</v>
      </c>
      <c r="I139" s="1114">
        <v>50</v>
      </c>
      <c r="J139" s="1114">
        <v>65</v>
      </c>
      <c r="K139" s="1114">
        <v>130</v>
      </c>
      <c r="L139" s="1114">
        <v>40</v>
      </c>
      <c r="M139" s="1112">
        <f t="shared" si="6"/>
        <v>90</v>
      </c>
      <c r="N139" s="1120">
        <v>185</v>
      </c>
      <c r="O139" s="1113">
        <f t="shared" si="7"/>
        <v>16650</v>
      </c>
      <c r="P139" s="1121">
        <v>0</v>
      </c>
      <c r="Q139" s="1117">
        <v>45</v>
      </c>
      <c r="R139" s="1117">
        <v>45</v>
      </c>
      <c r="S139" s="1118"/>
      <c r="T139" s="1118"/>
      <c r="U139" s="1118"/>
    </row>
    <row r="140" spans="1:21">
      <c r="A140" s="1110">
        <v>134</v>
      </c>
      <c r="B140" s="1111" t="s">
        <v>1263</v>
      </c>
      <c r="C140" s="1111" t="s">
        <v>1265</v>
      </c>
      <c r="D140" s="1116" t="s">
        <v>34</v>
      </c>
      <c r="E140" s="1110">
        <v>100</v>
      </c>
      <c r="F140" s="1116" t="s">
        <v>34</v>
      </c>
      <c r="G140" s="1112">
        <v>75</v>
      </c>
      <c r="H140" s="1114">
        <v>80</v>
      </c>
      <c r="I140" s="1114">
        <v>63</v>
      </c>
      <c r="J140" s="1114">
        <v>78</v>
      </c>
      <c r="K140" s="1114">
        <v>160</v>
      </c>
      <c r="L140" s="1114">
        <v>50</v>
      </c>
      <c r="M140" s="1112">
        <f t="shared" si="6"/>
        <v>110</v>
      </c>
      <c r="N140" s="1120">
        <v>185</v>
      </c>
      <c r="O140" s="1113">
        <f t="shared" si="7"/>
        <v>20350</v>
      </c>
      <c r="P140" s="1117"/>
      <c r="Q140" s="1117">
        <v>60</v>
      </c>
      <c r="R140" s="1117">
        <v>50</v>
      </c>
      <c r="S140" s="1118"/>
      <c r="T140" s="1118"/>
      <c r="U140" s="1118"/>
    </row>
    <row r="141" spans="1:21">
      <c r="A141" s="1110">
        <v>135</v>
      </c>
      <c r="B141" s="1111" t="s">
        <v>1266</v>
      </c>
      <c r="C141" s="1111" t="s">
        <v>1267</v>
      </c>
      <c r="D141" s="1116" t="s">
        <v>34</v>
      </c>
      <c r="E141" s="1110">
        <v>0</v>
      </c>
      <c r="F141" s="1116" t="s">
        <v>34</v>
      </c>
      <c r="G141" s="1112">
        <v>3</v>
      </c>
      <c r="H141" s="1114">
        <v>0</v>
      </c>
      <c r="I141" s="1114"/>
      <c r="J141" s="1114"/>
      <c r="K141" s="1114">
        <v>1</v>
      </c>
      <c r="L141" s="1114"/>
      <c r="M141" s="1112">
        <f t="shared" si="6"/>
        <v>1</v>
      </c>
      <c r="N141" s="1120">
        <v>1580</v>
      </c>
      <c r="O141" s="1113">
        <f t="shared" si="7"/>
        <v>1580</v>
      </c>
      <c r="P141" s="1117">
        <v>1</v>
      </c>
      <c r="Q141" s="1118"/>
      <c r="R141" s="1118"/>
      <c r="S141" s="1118"/>
      <c r="T141" s="1118"/>
      <c r="U141" s="1118"/>
    </row>
    <row r="142" spans="1:21">
      <c r="A142" s="1110">
        <v>136</v>
      </c>
      <c r="B142" s="1111" t="s">
        <v>1266</v>
      </c>
      <c r="C142" s="1111" t="s">
        <v>1268</v>
      </c>
      <c r="D142" s="1110" t="s">
        <v>725</v>
      </c>
      <c r="E142" s="1110">
        <v>100</v>
      </c>
      <c r="F142" s="1116" t="s">
        <v>34</v>
      </c>
      <c r="G142" s="1112">
        <v>38</v>
      </c>
      <c r="H142" s="1114">
        <v>20</v>
      </c>
      <c r="I142" s="1114"/>
      <c r="J142" s="1114"/>
      <c r="K142" s="1114">
        <v>2</v>
      </c>
      <c r="L142" s="1114"/>
      <c r="M142" s="1112">
        <f t="shared" si="6"/>
        <v>2</v>
      </c>
      <c r="N142" s="1120">
        <v>780</v>
      </c>
      <c r="O142" s="1113">
        <f t="shared" si="7"/>
        <v>1560</v>
      </c>
      <c r="P142" s="1117">
        <v>2</v>
      </c>
      <c r="Q142" s="1118"/>
      <c r="R142" s="1118"/>
      <c r="S142" s="1118"/>
      <c r="T142" s="1118"/>
      <c r="U142" s="1118"/>
    </row>
    <row r="143" spans="1:21">
      <c r="A143" s="1110">
        <v>137</v>
      </c>
      <c r="B143" s="1111" t="s">
        <v>1095</v>
      </c>
      <c r="C143" s="1111" t="s">
        <v>1269</v>
      </c>
      <c r="D143" s="1110">
        <v>0</v>
      </c>
      <c r="E143" s="1110">
        <v>0</v>
      </c>
      <c r="F143" s="1116" t="s">
        <v>214</v>
      </c>
      <c r="G143" s="1112">
        <v>0</v>
      </c>
      <c r="H143" s="1119">
        <v>0</v>
      </c>
      <c r="I143" s="1119"/>
      <c r="J143" s="1119"/>
      <c r="K143" s="1119"/>
      <c r="L143" s="1119"/>
      <c r="M143" s="1112"/>
      <c r="N143" s="1120">
        <v>0</v>
      </c>
      <c r="O143" s="1113">
        <f t="shared" si="7"/>
        <v>0</v>
      </c>
      <c r="P143" s="1117"/>
      <c r="Q143" s="1118"/>
      <c r="R143" s="1118"/>
      <c r="S143" s="1118"/>
      <c r="T143" s="1118"/>
      <c r="U143" s="1118"/>
    </row>
    <row r="144" spans="1:21">
      <c r="A144" s="1110">
        <v>138</v>
      </c>
      <c r="B144" s="1111" t="s">
        <v>1270</v>
      </c>
      <c r="C144" s="1111" t="s">
        <v>1271</v>
      </c>
      <c r="D144" s="1116" t="s">
        <v>452</v>
      </c>
      <c r="E144" s="1110" t="s">
        <v>1145</v>
      </c>
      <c r="F144" s="1116" t="s">
        <v>452</v>
      </c>
      <c r="G144" s="1112">
        <v>0</v>
      </c>
      <c r="H144" s="1122">
        <v>30</v>
      </c>
      <c r="I144" s="1122">
        <v>30</v>
      </c>
      <c r="J144" s="1122"/>
      <c r="K144" s="1122">
        <v>30</v>
      </c>
      <c r="L144" s="1122">
        <v>10</v>
      </c>
      <c r="M144" s="1112">
        <f t="shared" si="6"/>
        <v>20</v>
      </c>
      <c r="N144" s="1120">
        <v>400</v>
      </c>
      <c r="O144" s="1113">
        <f t="shared" si="7"/>
        <v>8000</v>
      </c>
      <c r="P144" s="1117">
        <v>20</v>
      </c>
      <c r="Q144" s="1118"/>
      <c r="R144" s="1118"/>
      <c r="S144" s="1118"/>
      <c r="T144" s="1118"/>
      <c r="U144" s="1118"/>
    </row>
    <row r="145" spans="1:21">
      <c r="A145" s="1110">
        <v>139</v>
      </c>
      <c r="B145" s="1111" t="s">
        <v>1100</v>
      </c>
      <c r="C145" s="1111" t="s">
        <v>1272</v>
      </c>
      <c r="D145" s="1110" t="s">
        <v>34</v>
      </c>
      <c r="E145" s="1110" t="s">
        <v>1273</v>
      </c>
      <c r="F145" s="1116" t="s">
        <v>214</v>
      </c>
      <c r="G145" s="1112">
        <v>0</v>
      </c>
      <c r="H145" s="1122" t="s">
        <v>987</v>
      </c>
      <c r="I145" s="1122"/>
      <c r="J145" s="1122"/>
      <c r="K145" s="1122"/>
      <c r="L145" s="1122"/>
      <c r="M145" s="1112"/>
      <c r="N145" s="1120"/>
      <c r="O145" s="1113">
        <f t="shared" si="7"/>
        <v>0</v>
      </c>
      <c r="P145" s="1117"/>
      <c r="Q145" s="1118"/>
      <c r="R145" s="1118"/>
      <c r="S145" s="1118"/>
      <c r="T145" s="1118"/>
      <c r="U145" s="1118"/>
    </row>
    <row r="146" spans="1:21">
      <c r="A146" s="1110">
        <v>140</v>
      </c>
      <c r="B146" s="1111" t="s">
        <v>1266</v>
      </c>
      <c r="C146" s="1111" t="s">
        <v>1274</v>
      </c>
      <c r="D146" s="1110" t="s">
        <v>34</v>
      </c>
      <c r="E146" s="1110" t="s">
        <v>1273</v>
      </c>
      <c r="F146" s="1116" t="s">
        <v>283</v>
      </c>
      <c r="G146" s="1112">
        <v>2</v>
      </c>
      <c r="H146" s="1122">
        <v>2</v>
      </c>
      <c r="I146" s="1122">
        <v>2</v>
      </c>
      <c r="J146" s="1122"/>
      <c r="K146" s="1122">
        <v>1</v>
      </c>
      <c r="L146" s="1122"/>
      <c r="M146" s="1112">
        <f t="shared" si="6"/>
        <v>1</v>
      </c>
      <c r="N146" s="1120">
        <v>1400</v>
      </c>
      <c r="O146" s="1113">
        <f t="shared" si="7"/>
        <v>1400</v>
      </c>
      <c r="P146" s="1117"/>
      <c r="Q146" s="1117">
        <v>1</v>
      </c>
      <c r="R146" s="1117"/>
      <c r="S146" s="1117"/>
      <c r="T146" s="1118"/>
      <c r="U146" s="1118"/>
    </row>
    <row r="147" spans="1:21">
      <c r="A147" s="1110">
        <v>141</v>
      </c>
      <c r="B147" s="1111" t="s">
        <v>1095</v>
      </c>
      <c r="C147" s="1111" t="s">
        <v>1275</v>
      </c>
      <c r="D147" s="1110">
        <v>0</v>
      </c>
      <c r="E147" s="1110">
        <v>0</v>
      </c>
      <c r="F147" s="1116" t="s">
        <v>1276</v>
      </c>
      <c r="G147" s="1112">
        <v>0</v>
      </c>
      <c r="H147" s="1122">
        <v>0</v>
      </c>
      <c r="I147" s="1122"/>
      <c r="J147" s="1122"/>
      <c r="K147" s="1122">
        <v>10</v>
      </c>
      <c r="L147" s="1122"/>
      <c r="M147" s="1112">
        <f t="shared" si="6"/>
        <v>10</v>
      </c>
      <c r="N147" s="1120">
        <v>720</v>
      </c>
      <c r="O147" s="1113">
        <f t="shared" si="7"/>
        <v>7200</v>
      </c>
      <c r="P147" s="1117"/>
      <c r="Q147" s="1117"/>
      <c r="R147" s="1117">
        <v>10</v>
      </c>
      <c r="S147" s="1117"/>
      <c r="T147" s="1118"/>
      <c r="U147" s="1118"/>
    </row>
    <row r="148" spans="1:21">
      <c r="A148" s="1110">
        <v>142</v>
      </c>
      <c r="B148" s="1111" t="s">
        <v>1138</v>
      </c>
      <c r="C148" s="1111" t="s">
        <v>1277</v>
      </c>
      <c r="D148" s="1116" t="s">
        <v>254</v>
      </c>
      <c r="E148" s="1116" t="s">
        <v>254</v>
      </c>
      <c r="F148" s="1116" t="s">
        <v>254</v>
      </c>
      <c r="G148" s="1112">
        <v>0</v>
      </c>
      <c r="H148" s="1123">
        <v>0</v>
      </c>
      <c r="I148" s="1123"/>
      <c r="J148" s="1123"/>
      <c r="K148" s="1123">
        <v>50</v>
      </c>
      <c r="L148" s="1123"/>
      <c r="M148" s="1112">
        <f t="shared" si="6"/>
        <v>50</v>
      </c>
      <c r="N148" s="1120">
        <v>110</v>
      </c>
      <c r="O148" s="1113">
        <f t="shared" si="7"/>
        <v>5500</v>
      </c>
      <c r="P148" s="1117"/>
      <c r="Q148" s="1117"/>
      <c r="R148" s="1117"/>
      <c r="S148" s="1117">
        <v>50</v>
      </c>
      <c r="T148" s="1118"/>
      <c r="U148" s="1118"/>
    </row>
    <row r="149" spans="1:21">
      <c r="A149" s="1110">
        <v>143</v>
      </c>
      <c r="B149" s="1111" t="s">
        <v>1095</v>
      </c>
      <c r="C149" s="1111" t="s">
        <v>1278</v>
      </c>
      <c r="D149" s="1110">
        <v>0</v>
      </c>
      <c r="E149" s="1110">
        <v>0</v>
      </c>
      <c r="F149" s="1116" t="s">
        <v>34</v>
      </c>
      <c r="G149" s="1112">
        <v>0</v>
      </c>
      <c r="H149" s="1114">
        <v>0</v>
      </c>
      <c r="I149" s="1114"/>
      <c r="J149" s="1114"/>
      <c r="K149" s="1114">
        <v>2</v>
      </c>
      <c r="L149" s="1114"/>
      <c r="M149" s="1112">
        <f t="shared" si="6"/>
        <v>2</v>
      </c>
      <c r="N149" s="1120">
        <v>620</v>
      </c>
      <c r="O149" s="1113">
        <f t="shared" si="7"/>
        <v>1240</v>
      </c>
      <c r="P149" s="1117"/>
      <c r="Q149" s="1117">
        <v>2</v>
      </c>
      <c r="R149" s="1117"/>
      <c r="S149" s="1117"/>
      <c r="T149" s="1118"/>
      <c r="U149" s="1118"/>
    </row>
    <row r="150" spans="1:21">
      <c r="A150" s="1110">
        <v>144</v>
      </c>
      <c r="B150" s="1111" t="s">
        <v>1138</v>
      </c>
      <c r="C150" s="1125" t="s">
        <v>1279</v>
      </c>
      <c r="D150" s="1110" t="s">
        <v>452</v>
      </c>
      <c r="E150" s="1110">
        <v>1</v>
      </c>
      <c r="F150" s="1116" t="s">
        <v>1133</v>
      </c>
      <c r="G150" s="1112"/>
      <c r="H150" s="1112"/>
      <c r="I150" s="1112"/>
      <c r="J150" s="1112"/>
      <c r="K150" s="1112">
        <v>5</v>
      </c>
      <c r="L150" s="1112"/>
      <c r="M150" s="1112">
        <f t="shared" si="6"/>
        <v>5</v>
      </c>
      <c r="N150" s="1112">
        <v>3600</v>
      </c>
      <c r="O150" s="1113">
        <f t="shared" si="7"/>
        <v>18000</v>
      </c>
      <c r="P150" s="1114">
        <v>5</v>
      </c>
      <c r="Q150" s="1114"/>
      <c r="R150" s="1114"/>
      <c r="S150" s="1114">
        <v>0</v>
      </c>
      <c r="T150" s="1113"/>
      <c r="U150" s="1113"/>
    </row>
    <row r="151" spans="1:21">
      <c r="A151" s="1110">
        <v>145</v>
      </c>
      <c r="B151" s="1111" t="s">
        <v>1086</v>
      </c>
      <c r="C151" s="1111" t="s">
        <v>1280</v>
      </c>
      <c r="D151" s="1110">
        <v>0</v>
      </c>
      <c r="E151" s="1110">
        <v>0</v>
      </c>
      <c r="F151" s="1116" t="s">
        <v>43</v>
      </c>
      <c r="G151" s="1112">
        <v>9</v>
      </c>
      <c r="H151" s="1114">
        <v>3</v>
      </c>
      <c r="I151" s="1114">
        <v>6</v>
      </c>
      <c r="J151" s="1114">
        <v>7</v>
      </c>
      <c r="K151" s="1114">
        <v>20</v>
      </c>
      <c r="L151" s="1114">
        <v>6</v>
      </c>
      <c r="M151" s="1112">
        <f t="shared" si="6"/>
        <v>14</v>
      </c>
      <c r="N151" s="1120">
        <v>700</v>
      </c>
      <c r="O151" s="1113">
        <f t="shared" si="7"/>
        <v>9800</v>
      </c>
      <c r="P151" s="1117"/>
      <c r="Q151" s="1117">
        <v>7</v>
      </c>
      <c r="R151" s="1117">
        <v>7</v>
      </c>
      <c r="S151" s="1117"/>
      <c r="T151" s="1118"/>
      <c r="U151" s="1118"/>
    </row>
    <row r="152" spans="1:21">
      <c r="A152" s="1110">
        <v>146</v>
      </c>
      <c r="B152" s="1112" t="s">
        <v>1121</v>
      </c>
      <c r="C152" s="1112" t="s">
        <v>1281</v>
      </c>
      <c r="D152" s="1110" t="s">
        <v>452</v>
      </c>
      <c r="E152" s="1110" t="s">
        <v>1145</v>
      </c>
      <c r="F152" s="1116" t="s">
        <v>1133</v>
      </c>
      <c r="G152" s="1112"/>
      <c r="H152" s="1112"/>
      <c r="I152" s="1112"/>
      <c r="J152" s="1112"/>
      <c r="K152" s="1112">
        <v>10</v>
      </c>
      <c r="L152" s="1112"/>
      <c r="M152" s="1112">
        <f t="shared" si="6"/>
        <v>10</v>
      </c>
      <c r="N152" s="1112">
        <v>100</v>
      </c>
      <c r="O152" s="1113">
        <f t="shared" si="7"/>
        <v>1000</v>
      </c>
      <c r="P152" s="1114"/>
      <c r="Q152" s="1114">
        <v>10</v>
      </c>
      <c r="R152" s="1114"/>
      <c r="S152" s="1114"/>
      <c r="T152" s="1113"/>
      <c r="U152" s="1113"/>
    </row>
    <row r="153" spans="1:21">
      <c r="A153" s="1110">
        <v>147</v>
      </c>
      <c r="B153" s="1111" t="s">
        <v>1107</v>
      </c>
      <c r="C153" s="1111" t="s">
        <v>1282</v>
      </c>
      <c r="D153" s="1116" t="s">
        <v>214</v>
      </c>
      <c r="E153" s="1116" t="s">
        <v>214</v>
      </c>
      <c r="F153" s="1116" t="s">
        <v>214</v>
      </c>
      <c r="G153" s="1112">
        <v>9</v>
      </c>
      <c r="H153" s="1114">
        <v>9</v>
      </c>
      <c r="I153" s="1114"/>
      <c r="J153" s="1114">
        <v>17</v>
      </c>
      <c r="K153" s="1114">
        <v>25</v>
      </c>
      <c r="L153" s="1114">
        <v>12</v>
      </c>
      <c r="M153" s="1112">
        <f t="shared" si="6"/>
        <v>13</v>
      </c>
      <c r="N153" s="1120">
        <v>500</v>
      </c>
      <c r="O153" s="1113">
        <f t="shared" si="7"/>
        <v>6500</v>
      </c>
      <c r="P153" s="1117"/>
      <c r="Q153" s="1117">
        <v>13</v>
      </c>
      <c r="R153" s="1117"/>
      <c r="S153" s="1117"/>
      <c r="T153" s="1118"/>
      <c r="U153" s="1118"/>
    </row>
    <row r="154" spans="1:21">
      <c r="A154" s="1110">
        <v>148</v>
      </c>
      <c r="B154" s="1115" t="s">
        <v>1107</v>
      </c>
      <c r="C154" s="1115" t="s">
        <v>1283</v>
      </c>
      <c r="D154" s="1116" t="s">
        <v>452</v>
      </c>
      <c r="E154" s="1116" t="s">
        <v>452</v>
      </c>
      <c r="F154" s="1116" t="s">
        <v>452</v>
      </c>
      <c r="G154" s="1112">
        <v>0</v>
      </c>
      <c r="H154" s="1112">
        <v>0</v>
      </c>
      <c r="I154" s="1112">
        <v>0</v>
      </c>
      <c r="J154" s="1112"/>
      <c r="K154" s="1110">
        <v>10</v>
      </c>
      <c r="L154" s="1110"/>
      <c r="M154" s="1112">
        <f t="shared" si="6"/>
        <v>10</v>
      </c>
      <c r="N154" s="1110">
        <v>180</v>
      </c>
      <c r="O154" s="1113">
        <f t="shared" si="7"/>
        <v>1800</v>
      </c>
      <c r="P154" s="1117"/>
      <c r="Q154" s="1117">
        <v>10</v>
      </c>
      <c r="R154" s="1117"/>
      <c r="S154" s="1117"/>
      <c r="T154" s="1118"/>
      <c r="U154" s="1118"/>
    </row>
    <row r="155" spans="1:21">
      <c r="A155" s="1110">
        <v>149</v>
      </c>
      <c r="B155" s="1111" t="s">
        <v>1284</v>
      </c>
      <c r="C155" s="1111" t="s">
        <v>1285</v>
      </c>
      <c r="D155" s="1110">
        <v>0</v>
      </c>
      <c r="E155" s="1110">
        <v>0</v>
      </c>
      <c r="F155" s="1116" t="s">
        <v>188</v>
      </c>
      <c r="G155" s="1112">
        <v>0</v>
      </c>
      <c r="H155" s="1122">
        <v>1</v>
      </c>
      <c r="I155" s="1122">
        <v>1</v>
      </c>
      <c r="J155" s="1122"/>
      <c r="K155" s="1122">
        <v>0</v>
      </c>
      <c r="L155" s="1122"/>
      <c r="M155" s="1112">
        <f t="shared" si="6"/>
        <v>0</v>
      </c>
      <c r="N155" s="1120">
        <v>0</v>
      </c>
      <c r="O155" s="1113">
        <f t="shared" si="7"/>
        <v>0</v>
      </c>
      <c r="P155" s="1117"/>
      <c r="Q155" s="1117"/>
      <c r="R155" s="1117"/>
      <c r="S155" s="1117"/>
      <c r="T155" s="1118"/>
      <c r="U155" s="1118"/>
    </row>
    <row r="156" spans="1:21">
      <c r="A156" s="1110">
        <v>150</v>
      </c>
      <c r="B156" s="1115" t="s">
        <v>1107</v>
      </c>
      <c r="C156" s="1111" t="s">
        <v>1286</v>
      </c>
      <c r="D156" s="1116" t="s">
        <v>156</v>
      </c>
      <c r="E156" s="1116" t="s">
        <v>156</v>
      </c>
      <c r="F156" s="1116" t="s">
        <v>156</v>
      </c>
      <c r="G156" s="1112"/>
      <c r="H156" s="1112"/>
      <c r="I156" s="1112"/>
      <c r="J156" s="1112">
        <v>4</v>
      </c>
      <c r="K156" s="1110">
        <v>4</v>
      </c>
      <c r="L156" s="1110"/>
      <c r="M156" s="1112">
        <f t="shared" si="6"/>
        <v>4</v>
      </c>
      <c r="N156" s="1110">
        <v>1198.4000000000001</v>
      </c>
      <c r="O156" s="1113">
        <f t="shared" si="7"/>
        <v>4793.6000000000004</v>
      </c>
      <c r="P156" s="1117"/>
      <c r="Q156" s="1117">
        <v>4</v>
      </c>
      <c r="R156" s="1117"/>
      <c r="S156" s="1117"/>
      <c r="T156" s="1118"/>
      <c r="U156" s="1118"/>
    </row>
    <row r="157" spans="1:21">
      <c r="A157" s="1110">
        <v>151</v>
      </c>
      <c r="B157" s="1111" t="s">
        <v>1086</v>
      </c>
      <c r="C157" s="1111" t="s">
        <v>1287</v>
      </c>
      <c r="D157" s="1110" t="s">
        <v>34</v>
      </c>
      <c r="E157" s="1110">
        <v>0</v>
      </c>
      <c r="F157" s="1116" t="s">
        <v>34</v>
      </c>
      <c r="G157" s="1112">
        <v>0</v>
      </c>
      <c r="H157" s="1114">
        <v>2</v>
      </c>
      <c r="I157" s="1114">
        <v>0</v>
      </c>
      <c r="J157" s="1114"/>
      <c r="K157" s="1114">
        <v>3</v>
      </c>
      <c r="L157" s="1114"/>
      <c r="M157" s="1112">
        <f t="shared" si="6"/>
        <v>3</v>
      </c>
      <c r="N157" s="1120">
        <v>1198.4000000000001</v>
      </c>
      <c r="O157" s="1113">
        <f t="shared" si="7"/>
        <v>3595.2000000000003</v>
      </c>
      <c r="P157" s="1117"/>
      <c r="Q157" s="1117">
        <v>3</v>
      </c>
      <c r="R157" s="1117"/>
      <c r="S157" s="1117"/>
      <c r="T157" s="1118"/>
      <c r="U157" s="1118"/>
    </row>
    <row r="158" spans="1:21">
      <c r="A158" s="1110">
        <v>152</v>
      </c>
      <c r="B158" s="1111" t="s">
        <v>1253</v>
      </c>
      <c r="C158" s="1125" t="s">
        <v>1288</v>
      </c>
      <c r="D158" s="1116" t="s">
        <v>214</v>
      </c>
      <c r="E158" s="1110">
        <v>0</v>
      </c>
      <c r="F158" s="1116" t="s">
        <v>214</v>
      </c>
      <c r="G158" s="1112"/>
      <c r="H158" s="1112"/>
      <c r="I158" s="1112"/>
      <c r="J158" s="1112"/>
      <c r="K158" s="1112"/>
      <c r="L158" s="1112"/>
      <c r="M158" s="1112"/>
      <c r="N158" s="1112"/>
      <c r="O158" s="1113">
        <f t="shared" si="7"/>
        <v>0</v>
      </c>
      <c r="P158" s="1114"/>
      <c r="Q158" s="1114"/>
      <c r="R158" s="1114"/>
      <c r="S158" s="1114"/>
      <c r="T158" s="1113"/>
      <c r="U158" s="1113"/>
    </row>
    <row r="159" spans="1:21">
      <c r="A159" s="1110">
        <v>153</v>
      </c>
      <c r="B159" s="1115" t="s">
        <v>1289</v>
      </c>
      <c r="C159" s="1115" t="s">
        <v>1290</v>
      </c>
      <c r="D159" s="1110" t="s">
        <v>211</v>
      </c>
      <c r="E159" s="1110" t="s">
        <v>1291</v>
      </c>
      <c r="F159" s="1110" t="s">
        <v>211</v>
      </c>
      <c r="G159" s="1112">
        <v>0</v>
      </c>
      <c r="H159" s="1112">
        <v>0</v>
      </c>
      <c r="I159" s="1112">
        <v>0</v>
      </c>
      <c r="J159" s="1112"/>
      <c r="K159" s="1112">
        <v>5</v>
      </c>
      <c r="L159" s="1112"/>
      <c r="M159" s="1112">
        <f t="shared" si="6"/>
        <v>5</v>
      </c>
      <c r="N159" s="1112">
        <v>0</v>
      </c>
      <c r="O159" s="1113">
        <f t="shared" si="7"/>
        <v>0</v>
      </c>
      <c r="P159" s="1117"/>
      <c r="Q159" s="1118"/>
      <c r="R159" s="91">
        <v>0</v>
      </c>
      <c r="S159" s="91">
        <v>0</v>
      </c>
      <c r="T159" s="1118"/>
      <c r="U159" s="1118"/>
    </row>
    <row r="160" spans="1:21">
      <c r="A160" s="1110">
        <v>154</v>
      </c>
      <c r="B160" s="1111" t="s">
        <v>1086</v>
      </c>
      <c r="C160" s="1111" t="s">
        <v>1292</v>
      </c>
      <c r="D160" s="1116" t="s">
        <v>211</v>
      </c>
      <c r="E160" s="1110">
        <v>0</v>
      </c>
      <c r="F160" s="1116" t="s">
        <v>211</v>
      </c>
      <c r="G160" s="1112">
        <v>20</v>
      </c>
      <c r="H160" s="1114">
        <v>22</v>
      </c>
      <c r="I160" s="1114">
        <v>11</v>
      </c>
      <c r="J160" s="1114">
        <v>45</v>
      </c>
      <c r="K160" s="1114">
        <v>100</v>
      </c>
      <c r="L160" s="1114">
        <v>54</v>
      </c>
      <c r="M160" s="1112">
        <f t="shared" si="6"/>
        <v>46</v>
      </c>
      <c r="N160" s="1120">
        <v>1050</v>
      </c>
      <c r="O160" s="1113">
        <f t="shared" si="7"/>
        <v>48300</v>
      </c>
      <c r="P160" s="1117"/>
      <c r="Q160" s="1117">
        <v>23</v>
      </c>
      <c r="R160" s="1117">
        <v>0</v>
      </c>
      <c r="S160" s="1117">
        <v>23</v>
      </c>
      <c r="T160" s="1118"/>
      <c r="U160" s="1118"/>
    </row>
    <row r="161" spans="1:21">
      <c r="A161" s="1110">
        <v>155</v>
      </c>
      <c r="B161" s="1112" t="s">
        <v>1125</v>
      </c>
      <c r="C161" s="1112" t="s">
        <v>1293</v>
      </c>
      <c r="D161" s="1110" t="s">
        <v>43</v>
      </c>
      <c r="E161" s="1110">
        <v>0</v>
      </c>
      <c r="F161" s="1110" t="s">
        <v>43</v>
      </c>
      <c r="G161" s="1112">
        <v>0</v>
      </c>
      <c r="H161" s="1112">
        <v>0</v>
      </c>
      <c r="I161" s="1112">
        <v>0</v>
      </c>
      <c r="J161" s="1112">
        <v>142</v>
      </c>
      <c r="K161" s="1126">
        <v>25</v>
      </c>
      <c r="L161" s="1110">
        <v>15</v>
      </c>
      <c r="M161" s="1112">
        <f t="shared" si="6"/>
        <v>10</v>
      </c>
      <c r="N161" s="1113">
        <v>490</v>
      </c>
      <c r="O161" s="1113">
        <f t="shared" si="7"/>
        <v>4900</v>
      </c>
      <c r="P161" s="1117"/>
      <c r="Q161" s="1117"/>
      <c r="R161" s="1117"/>
      <c r="S161" s="1117">
        <v>10</v>
      </c>
      <c r="T161" s="1118"/>
      <c r="U161" s="1118"/>
    </row>
    <row r="162" spans="1:21">
      <c r="A162" s="1110">
        <v>156</v>
      </c>
      <c r="B162" s="1112" t="s">
        <v>1125</v>
      </c>
      <c r="C162" s="1112" t="s">
        <v>1294</v>
      </c>
      <c r="D162" s="1110" t="s">
        <v>725</v>
      </c>
      <c r="E162" s="1110">
        <v>1</v>
      </c>
      <c r="F162" s="1110" t="s">
        <v>725</v>
      </c>
      <c r="G162" s="1112">
        <v>0</v>
      </c>
      <c r="H162" s="1112">
        <v>0</v>
      </c>
      <c r="I162" s="1112">
        <v>0</v>
      </c>
      <c r="J162" s="1112">
        <v>2</v>
      </c>
      <c r="K162" s="1126">
        <v>25</v>
      </c>
      <c r="L162" s="1110">
        <v>15</v>
      </c>
      <c r="M162" s="1112">
        <f t="shared" si="6"/>
        <v>10</v>
      </c>
      <c r="N162" s="1113">
        <v>110</v>
      </c>
      <c r="O162" s="1113">
        <f t="shared" si="7"/>
        <v>1100</v>
      </c>
      <c r="P162" s="1117"/>
      <c r="Q162" s="1117"/>
      <c r="R162" s="1117"/>
      <c r="S162" s="1117">
        <v>10</v>
      </c>
      <c r="T162" s="1118"/>
      <c r="U162" s="1118"/>
    </row>
    <row r="163" spans="1:21">
      <c r="A163" s="1110">
        <v>157</v>
      </c>
      <c r="B163" s="1111" t="s">
        <v>1138</v>
      </c>
      <c r="C163" s="1125" t="s">
        <v>1295</v>
      </c>
      <c r="D163" s="1110" t="s">
        <v>43</v>
      </c>
      <c r="E163" s="1110" t="s">
        <v>43</v>
      </c>
      <c r="F163" s="1110" t="s">
        <v>43</v>
      </c>
      <c r="G163" s="1112">
        <v>0</v>
      </c>
      <c r="H163" s="1112">
        <v>0</v>
      </c>
      <c r="I163" s="1112">
        <v>0</v>
      </c>
      <c r="J163" s="1112"/>
      <c r="K163" s="1112"/>
      <c r="L163" s="1112"/>
      <c r="M163" s="1112"/>
      <c r="N163" s="1112"/>
      <c r="O163" s="1113"/>
      <c r="P163" s="1117"/>
      <c r="Q163" s="1117"/>
      <c r="R163" s="1117"/>
      <c r="S163" s="1117"/>
      <c r="T163" s="1118"/>
      <c r="U163" s="1118"/>
    </row>
    <row r="164" spans="1:21">
      <c r="A164" s="1110">
        <v>158</v>
      </c>
      <c r="B164" s="1115" t="s">
        <v>1289</v>
      </c>
      <c r="C164" s="1115" t="s">
        <v>1296</v>
      </c>
      <c r="D164" s="1112"/>
      <c r="E164" s="1112"/>
      <c r="F164" s="1112"/>
      <c r="G164" s="1112">
        <v>0</v>
      </c>
      <c r="H164" s="1112">
        <v>0</v>
      </c>
      <c r="I164" s="1112">
        <v>0</v>
      </c>
      <c r="J164" s="1112"/>
      <c r="K164" s="1112"/>
      <c r="L164" s="1112"/>
      <c r="M164" s="1112"/>
      <c r="N164" s="1112"/>
      <c r="O164" s="1113"/>
      <c r="P164" s="1117"/>
      <c r="Q164" s="1117"/>
      <c r="R164" s="1117"/>
      <c r="S164" s="1117"/>
      <c r="T164" s="1118"/>
      <c r="U164" s="1118"/>
    </row>
    <row r="165" spans="1:21">
      <c r="A165" s="1110">
        <v>159</v>
      </c>
      <c r="B165" s="1115" t="s">
        <v>1253</v>
      </c>
      <c r="C165" s="1115" t="s">
        <v>1297</v>
      </c>
      <c r="D165" s="1110" t="s">
        <v>452</v>
      </c>
      <c r="E165" s="1110" t="s">
        <v>1092</v>
      </c>
      <c r="F165" s="1116" t="s">
        <v>452</v>
      </c>
      <c r="G165" s="1112">
        <v>0</v>
      </c>
      <c r="H165" s="1112">
        <v>0</v>
      </c>
      <c r="I165" s="1112">
        <v>0</v>
      </c>
      <c r="J165" s="1112"/>
      <c r="K165" s="1112"/>
      <c r="L165" s="1112"/>
      <c r="M165" s="1112"/>
      <c r="N165" s="1112"/>
      <c r="O165" s="1113"/>
      <c r="P165" s="1117"/>
      <c r="Q165" s="1117"/>
      <c r="R165" s="1117"/>
      <c r="S165" s="1117"/>
      <c r="T165" s="1118"/>
      <c r="U165" s="1118"/>
    </row>
    <row r="166" spans="1:21">
      <c r="A166" s="1110">
        <v>160</v>
      </c>
      <c r="B166" s="1127" t="s">
        <v>1266</v>
      </c>
      <c r="C166" s="1111" t="s">
        <v>1298</v>
      </c>
      <c r="D166" s="1110">
        <v>0</v>
      </c>
      <c r="E166" s="1110">
        <v>0</v>
      </c>
      <c r="F166" s="1116" t="s">
        <v>283</v>
      </c>
      <c r="G166" s="1112">
        <v>1</v>
      </c>
      <c r="H166" s="1114">
        <v>2</v>
      </c>
      <c r="I166" s="1114">
        <v>1</v>
      </c>
      <c r="J166" s="1114"/>
      <c r="K166" s="1114">
        <v>1</v>
      </c>
      <c r="L166" s="1114"/>
      <c r="M166" s="1112">
        <f t="shared" si="6"/>
        <v>1</v>
      </c>
      <c r="N166" s="1120">
        <v>1400</v>
      </c>
      <c r="O166" s="1113">
        <f t="shared" si="7"/>
        <v>1400</v>
      </c>
      <c r="P166" s="1117">
        <v>1</v>
      </c>
      <c r="Q166" s="1117"/>
      <c r="R166" s="1117"/>
      <c r="S166" s="1117"/>
      <c r="T166" s="1118"/>
      <c r="U166" s="1118"/>
    </row>
    <row r="167" spans="1:21">
      <c r="A167" s="1110">
        <v>161</v>
      </c>
      <c r="B167" s="1127" t="s">
        <v>1289</v>
      </c>
      <c r="C167" s="1111" t="s">
        <v>1299</v>
      </c>
      <c r="D167" s="1110" t="s">
        <v>34</v>
      </c>
      <c r="E167" s="1110">
        <v>0</v>
      </c>
      <c r="F167" s="1116" t="s">
        <v>214</v>
      </c>
      <c r="G167" s="1112">
        <v>13</v>
      </c>
      <c r="H167" s="1114">
        <v>18</v>
      </c>
      <c r="I167" s="1114">
        <v>11</v>
      </c>
      <c r="J167" s="1114">
        <v>17</v>
      </c>
      <c r="K167" s="1114">
        <v>30</v>
      </c>
      <c r="L167" s="1114">
        <v>10</v>
      </c>
      <c r="M167" s="1112">
        <f t="shared" si="6"/>
        <v>20</v>
      </c>
      <c r="N167" s="1120">
        <v>490</v>
      </c>
      <c r="O167" s="1113">
        <f t="shared" si="7"/>
        <v>9800</v>
      </c>
      <c r="P167" s="1117">
        <v>10</v>
      </c>
      <c r="Q167" s="1117"/>
      <c r="R167" s="1117">
        <v>10</v>
      </c>
      <c r="S167" s="1117"/>
      <c r="T167" s="1118"/>
      <c r="U167" s="1118"/>
    </row>
    <row r="168" spans="1:21">
      <c r="A168" s="1110">
        <v>162</v>
      </c>
      <c r="B168" s="1127" t="s">
        <v>1289</v>
      </c>
      <c r="C168" s="1111" t="s">
        <v>1300</v>
      </c>
      <c r="D168" s="1116" t="s">
        <v>211</v>
      </c>
      <c r="E168" s="1110">
        <v>0</v>
      </c>
      <c r="F168" s="1116" t="s">
        <v>211</v>
      </c>
      <c r="G168" s="1112">
        <v>121</v>
      </c>
      <c r="H168" s="1114">
        <v>85</v>
      </c>
      <c r="I168" s="1114">
        <v>44</v>
      </c>
      <c r="J168" s="1114">
        <v>65</v>
      </c>
      <c r="K168" s="1114">
        <v>100</v>
      </c>
      <c r="L168" s="1114">
        <v>0</v>
      </c>
      <c r="M168" s="1112">
        <f t="shared" si="6"/>
        <v>100</v>
      </c>
      <c r="N168" s="1120">
        <v>670</v>
      </c>
      <c r="O168" s="1113">
        <f t="shared" si="7"/>
        <v>67000</v>
      </c>
      <c r="P168" s="1117"/>
      <c r="Q168" s="1117"/>
      <c r="R168" s="1117"/>
      <c r="S168" s="1117">
        <v>100</v>
      </c>
      <c r="T168" s="1118"/>
      <c r="U168" s="1118"/>
    </row>
    <row r="169" spans="1:21">
      <c r="A169" s="1110">
        <v>163</v>
      </c>
      <c r="B169" s="1115" t="s">
        <v>1121</v>
      </c>
      <c r="C169" s="1111" t="s">
        <v>1301</v>
      </c>
      <c r="D169" s="1116" t="s">
        <v>452</v>
      </c>
      <c r="E169" s="1116" t="s">
        <v>452</v>
      </c>
      <c r="F169" s="1116" t="s">
        <v>452</v>
      </c>
      <c r="G169" s="1112"/>
      <c r="H169" s="1114"/>
      <c r="I169" s="1114"/>
      <c r="J169" s="1114"/>
      <c r="K169" s="1114">
        <v>5</v>
      </c>
      <c r="L169" s="1114"/>
      <c r="M169" s="1112">
        <f t="shared" si="6"/>
        <v>5</v>
      </c>
      <c r="N169" s="1120">
        <v>535</v>
      </c>
      <c r="O169" s="1113">
        <f t="shared" si="7"/>
        <v>2675</v>
      </c>
      <c r="P169" s="1117">
        <v>5</v>
      </c>
      <c r="Q169" s="1117"/>
      <c r="R169" s="1117"/>
      <c r="S169" s="1117"/>
      <c r="T169" s="1118"/>
      <c r="U169" s="1118"/>
    </row>
    <row r="170" spans="1:21">
      <c r="A170" s="1110">
        <v>164</v>
      </c>
      <c r="B170" s="1115" t="s">
        <v>1121</v>
      </c>
      <c r="C170" s="1111" t="s">
        <v>1302</v>
      </c>
      <c r="D170" s="1116" t="s">
        <v>452</v>
      </c>
      <c r="E170" s="1116" t="s">
        <v>452</v>
      </c>
      <c r="F170" s="1116" t="s">
        <v>452</v>
      </c>
      <c r="G170" s="1112"/>
      <c r="H170" s="1114"/>
      <c r="I170" s="1114"/>
      <c r="J170" s="1114"/>
      <c r="K170" s="1114">
        <v>5</v>
      </c>
      <c r="L170" s="1114"/>
      <c r="M170" s="1112">
        <f t="shared" si="6"/>
        <v>5</v>
      </c>
      <c r="N170" s="1120">
        <v>535</v>
      </c>
      <c r="O170" s="1113">
        <f t="shared" si="7"/>
        <v>2675</v>
      </c>
      <c r="P170" s="1117">
        <v>5</v>
      </c>
      <c r="Q170" s="1117"/>
      <c r="R170" s="1117"/>
      <c r="S170" s="1117"/>
      <c r="T170" s="1118"/>
      <c r="U170" s="1118"/>
    </row>
    <row r="171" spans="1:21">
      <c r="A171" s="1110">
        <v>165</v>
      </c>
      <c r="B171" s="1115" t="s">
        <v>1121</v>
      </c>
      <c r="C171" s="1111" t="s">
        <v>1303</v>
      </c>
      <c r="D171" s="1116" t="s">
        <v>452</v>
      </c>
      <c r="E171" s="1116" t="s">
        <v>452</v>
      </c>
      <c r="F171" s="1116" t="s">
        <v>452</v>
      </c>
      <c r="G171" s="1112">
        <v>0</v>
      </c>
      <c r="H171" s="1112">
        <v>0</v>
      </c>
      <c r="I171" s="1112">
        <v>0</v>
      </c>
      <c r="J171" s="1112"/>
      <c r="K171" s="1119">
        <v>5</v>
      </c>
      <c r="L171" s="1110"/>
      <c r="M171" s="1112">
        <f t="shared" si="6"/>
        <v>5</v>
      </c>
      <c r="N171" s="1112">
        <v>670</v>
      </c>
      <c r="O171" s="1113">
        <f t="shared" si="7"/>
        <v>3350</v>
      </c>
      <c r="P171" s="1117"/>
      <c r="Q171" s="1117">
        <v>5</v>
      </c>
      <c r="R171" s="1117"/>
      <c r="S171" s="1117"/>
      <c r="T171" s="1118"/>
      <c r="U171" s="1118"/>
    </row>
    <row r="172" spans="1:21">
      <c r="A172" s="1110">
        <v>166</v>
      </c>
      <c r="B172" s="1111" t="s">
        <v>1121</v>
      </c>
      <c r="C172" s="1112" t="s">
        <v>1304</v>
      </c>
      <c r="D172" s="1110" t="s">
        <v>452</v>
      </c>
      <c r="E172" s="1110" t="s">
        <v>1092</v>
      </c>
      <c r="F172" s="1116" t="s">
        <v>452</v>
      </c>
      <c r="G172" s="1112"/>
      <c r="H172" s="1112"/>
      <c r="I172" s="1112"/>
      <c r="J172" s="1112"/>
      <c r="K172" s="1112"/>
      <c r="L172" s="1112"/>
      <c r="M172" s="1112"/>
      <c r="N172" s="1112"/>
      <c r="O172" s="1113"/>
      <c r="P172" s="1114"/>
      <c r="Q172" s="1114"/>
      <c r="R172" s="1114"/>
      <c r="S172" s="1114"/>
      <c r="T172" s="1113"/>
      <c r="U172" s="1113"/>
    </row>
    <row r="173" spans="1:21">
      <c r="A173" s="1110">
        <v>167</v>
      </c>
      <c r="B173" s="1115" t="s">
        <v>1121</v>
      </c>
      <c r="C173" s="1111" t="s">
        <v>1305</v>
      </c>
      <c r="D173" s="1116" t="s">
        <v>452</v>
      </c>
      <c r="E173" s="1116" t="s">
        <v>452</v>
      </c>
      <c r="F173" s="1116" t="s">
        <v>452</v>
      </c>
      <c r="G173" s="1112">
        <v>0</v>
      </c>
      <c r="H173" s="1112">
        <v>0</v>
      </c>
      <c r="I173" s="1112">
        <v>0</v>
      </c>
      <c r="J173" s="1112"/>
      <c r="K173" s="1119">
        <v>5</v>
      </c>
      <c r="L173" s="1110"/>
      <c r="M173" s="1112">
        <f t="shared" ref="M173:M235" si="8">K173-L173</f>
        <v>5</v>
      </c>
      <c r="N173" s="1113">
        <v>4500</v>
      </c>
      <c r="O173" s="1113">
        <f t="shared" si="7"/>
        <v>22500</v>
      </c>
      <c r="P173" s="1117"/>
      <c r="Q173" s="1117">
        <v>5</v>
      </c>
      <c r="R173" s="1117"/>
      <c r="S173" s="1117"/>
      <c r="T173" s="1118"/>
      <c r="U173" s="1118"/>
    </row>
    <row r="174" spans="1:21">
      <c r="A174" s="1110">
        <v>168</v>
      </c>
      <c r="B174" s="1111" t="s">
        <v>1289</v>
      </c>
      <c r="C174" s="1111" t="s">
        <v>1306</v>
      </c>
      <c r="D174" s="1116" t="s">
        <v>214</v>
      </c>
      <c r="E174" s="1110" t="s">
        <v>1098</v>
      </c>
      <c r="F174" s="1116" t="s">
        <v>214</v>
      </c>
      <c r="G174" s="1112">
        <v>0</v>
      </c>
      <c r="H174" s="1114">
        <v>1</v>
      </c>
      <c r="I174" s="1114">
        <v>1</v>
      </c>
      <c r="J174" s="1114">
        <v>2</v>
      </c>
      <c r="K174" s="1114">
        <v>2</v>
      </c>
      <c r="L174" s="1114"/>
      <c r="M174" s="1112">
        <f t="shared" si="8"/>
        <v>2</v>
      </c>
      <c r="N174" s="1120">
        <v>85</v>
      </c>
      <c r="O174" s="1113">
        <f t="shared" si="7"/>
        <v>170</v>
      </c>
      <c r="P174" s="1117"/>
      <c r="Q174" s="1117"/>
      <c r="R174" s="1117"/>
      <c r="S174" s="1117">
        <v>2</v>
      </c>
      <c r="T174" s="1118"/>
      <c r="U174" s="1118"/>
    </row>
    <row r="175" spans="1:21">
      <c r="A175" s="1110">
        <v>169</v>
      </c>
      <c r="B175" s="1111" t="s">
        <v>1138</v>
      </c>
      <c r="C175" s="1111" t="s">
        <v>1307</v>
      </c>
      <c r="D175" s="1110" t="s">
        <v>43</v>
      </c>
      <c r="E175" s="1110" t="s">
        <v>43</v>
      </c>
      <c r="F175" s="1110" t="s">
        <v>43</v>
      </c>
      <c r="G175" s="1112">
        <v>0</v>
      </c>
      <c r="H175" s="1112">
        <v>0</v>
      </c>
      <c r="I175" s="1112">
        <v>0</v>
      </c>
      <c r="J175" s="1112"/>
      <c r="K175" s="1114">
        <v>5</v>
      </c>
      <c r="L175" s="1110"/>
      <c r="M175" s="1112">
        <f t="shared" si="8"/>
        <v>5</v>
      </c>
      <c r="N175" s="1120">
        <v>2218.6</v>
      </c>
      <c r="O175" s="1113">
        <f t="shared" si="7"/>
        <v>11093</v>
      </c>
      <c r="P175" s="1117"/>
      <c r="Q175" s="1117">
        <v>5</v>
      </c>
      <c r="R175" s="1117"/>
      <c r="S175" s="1117"/>
      <c r="T175" s="1118"/>
      <c r="U175" s="1118"/>
    </row>
    <row r="176" spans="1:21">
      <c r="A176" s="1110">
        <v>170</v>
      </c>
      <c r="B176" s="1111" t="s">
        <v>1138</v>
      </c>
      <c r="C176" s="1111" t="s">
        <v>1308</v>
      </c>
      <c r="D176" s="1110" t="s">
        <v>43</v>
      </c>
      <c r="E176" s="1110" t="s">
        <v>43</v>
      </c>
      <c r="F176" s="1110" t="s">
        <v>43</v>
      </c>
      <c r="G176" s="1112">
        <v>0</v>
      </c>
      <c r="H176" s="1112">
        <v>0</v>
      </c>
      <c r="I176" s="1112">
        <v>0</v>
      </c>
      <c r="J176" s="1112"/>
      <c r="K176" s="1114">
        <v>5</v>
      </c>
      <c r="L176" s="1110"/>
      <c r="M176" s="1112">
        <f t="shared" si="8"/>
        <v>5</v>
      </c>
      <c r="N176" s="1120">
        <v>2218.6</v>
      </c>
      <c r="O176" s="1113">
        <f t="shared" si="7"/>
        <v>11093</v>
      </c>
      <c r="P176" s="1117"/>
      <c r="Q176" s="1117">
        <v>5</v>
      </c>
      <c r="R176" s="1117"/>
      <c r="S176" s="1117"/>
      <c r="T176" s="1118"/>
      <c r="U176" s="1118"/>
    </row>
    <row r="177" spans="1:21">
      <c r="A177" s="1110">
        <v>171</v>
      </c>
      <c r="B177" s="1111" t="s">
        <v>1138</v>
      </c>
      <c r="C177" s="1111" t="s">
        <v>1309</v>
      </c>
      <c r="D177" s="1110" t="s">
        <v>43</v>
      </c>
      <c r="E177" s="1110" t="s">
        <v>43</v>
      </c>
      <c r="F177" s="1110" t="s">
        <v>43</v>
      </c>
      <c r="G177" s="1112">
        <v>0</v>
      </c>
      <c r="H177" s="1112">
        <v>0</v>
      </c>
      <c r="I177" s="1112">
        <v>0</v>
      </c>
      <c r="J177" s="1112"/>
      <c r="K177" s="1114">
        <v>5</v>
      </c>
      <c r="L177" s="1110"/>
      <c r="M177" s="1112">
        <f t="shared" si="8"/>
        <v>5</v>
      </c>
      <c r="N177" s="1120">
        <v>2218.6</v>
      </c>
      <c r="O177" s="1113">
        <f t="shared" si="7"/>
        <v>11093</v>
      </c>
      <c r="P177" s="1117"/>
      <c r="Q177" s="1117">
        <v>5</v>
      </c>
      <c r="R177" s="1117"/>
      <c r="S177" s="1117"/>
      <c r="T177" s="1118"/>
      <c r="U177" s="1118"/>
    </row>
    <row r="178" spans="1:21">
      <c r="A178" s="1110">
        <v>172</v>
      </c>
      <c r="B178" s="1111" t="s">
        <v>1086</v>
      </c>
      <c r="C178" s="1111" t="s">
        <v>1310</v>
      </c>
      <c r="D178" s="1110" t="s">
        <v>452</v>
      </c>
      <c r="E178" s="1110" t="s">
        <v>1092</v>
      </c>
      <c r="F178" s="1116" t="s">
        <v>43</v>
      </c>
      <c r="G178" s="1112">
        <v>1</v>
      </c>
      <c r="H178" s="1123">
        <v>0</v>
      </c>
      <c r="I178" s="1123">
        <v>0</v>
      </c>
      <c r="J178" s="1123"/>
      <c r="K178" s="1123">
        <v>1</v>
      </c>
      <c r="L178" s="1123"/>
      <c r="M178" s="1112">
        <f t="shared" si="8"/>
        <v>1</v>
      </c>
      <c r="N178" s="1120">
        <v>5530</v>
      </c>
      <c r="O178" s="1113">
        <f t="shared" si="7"/>
        <v>5530</v>
      </c>
      <c r="P178" s="1117"/>
      <c r="Q178" s="1117">
        <v>1</v>
      </c>
      <c r="R178" s="1117"/>
      <c r="S178" s="1117"/>
      <c r="T178" s="1118"/>
      <c r="U178" s="1118"/>
    </row>
    <row r="179" spans="1:21">
      <c r="A179" s="1110">
        <v>173</v>
      </c>
      <c r="B179" s="1111" t="s">
        <v>1131</v>
      </c>
      <c r="C179" s="1111" t="s">
        <v>1311</v>
      </c>
      <c r="D179" s="1110" t="s">
        <v>452</v>
      </c>
      <c r="E179" s="1110" t="s">
        <v>1092</v>
      </c>
      <c r="F179" s="1116" t="s">
        <v>452</v>
      </c>
      <c r="G179" s="1112">
        <v>0</v>
      </c>
      <c r="H179" s="1123">
        <v>0</v>
      </c>
      <c r="I179" s="1123">
        <v>0</v>
      </c>
      <c r="J179" s="1123"/>
      <c r="K179" s="1123">
        <v>2</v>
      </c>
      <c r="L179" s="1123"/>
      <c r="M179" s="1112">
        <f t="shared" si="8"/>
        <v>2</v>
      </c>
      <c r="N179" s="1120">
        <v>1700</v>
      </c>
      <c r="O179" s="1113">
        <f t="shared" si="7"/>
        <v>3400</v>
      </c>
      <c r="P179" s="1117"/>
      <c r="Q179" s="1117">
        <v>2</v>
      </c>
      <c r="R179" s="1117"/>
      <c r="S179" s="1117"/>
      <c r="T179" s="1118"/>
      <c r="U179" s="1118"/>
    </row>
    <row r="180" spans="1:21">
      <c r="A180" s="1110">
        <v>174</v>
      </c>
      <c r="B180" s="1111" t="s">
        <v>1167</v>
      </c>
      <c r="C180" s="1111" t="s">
        <v>1312</v>
      </c>
      <c r="D180" s="1116" t="s">
        <v>34</v>
      </c>
      <c r="E180" s="1110" t="s">
        <v>1313</v>
      </c>
      <c r="F180" s="1116" t="s">
        <v>34</v>
      </c>
      <c r="G180" s="1112">
        <v>0</v>
      </c>
      <c r="H180" s="1112">
        <v>0</v>
      </c>
      <c r="I180" s="1112">
        <v>0</v>
      </c>
      <c r="J180" s="1112"/>
      <c r="K180" s="1123">
        <v>5</v>
      </c>
      <c r="L180" s="1123">
        <v>5</v>
      </c>
      <c r="M180" s="1112">
        <f t="shared" si="8"/>
        <v>0</v>
      </c>
      <c r="N180" s="1120">
        <v>285</v>
      </c>
      <c r="O180" s="1113">
        <f t="shared" si="7"/>
        <v>0</v>
      </c>
      <c r="P180" s="1117"/>
      <c r="Q180" s="1117"/>
      <c r="R180" s="1117"/>
      <c r="S180" s="1117"/>
      <c r="T180" s="1118"/>
      <c r="U180" s="1118"/>
    </row>
    <row r="181" spans="1:21">
      <c r="A181" s="1110">
        <v>175</v>
      </c>
      <c r="B181" s="1111" t="s">
        <v>1167</v>
      </c>
      <c r="C181" s="1111" t="s">
        <v>1314</v>
      </c>
      <c r="D181" s="1116" t="s">
        <v>34</v>
      </c>
      <c r="E181" s="1110" t="s">
        <v>1313</v>
      </c>
      <c r="F181" s="1116" t="s">
        <v>34</v>
      </c>
      <c r="G181" s="1112">
        <v>0</v>
      </c>
      <c r="H181" s="1112">
        <v>0</v>
      </c>
      <c r="I181" s="1112">
        <v>0</v>
      </c>
      <c r="J181" s="1112"/>
      <c r="K181" s="1123">
        <v>5</v>
      </c>
      <c r="L181" s="1123">
        <v>5</v>
      </c>
      <c r="M181" s="1112">
        <f t="shared" si="8"/>
        <v>0</v>
      </c>
      <c r="N181" s="1120">
        <v>285</v>
      </c>
      <c r="O181" s="1113">
        <f t="shared" si="7"/>
        <v>0</v>
      </c>
      <c r="P181" s="1117"/>
      <c r="Q181" s="1117"/>
      <c r="R181" s="1117"/>
      <c r="S181" s="1117"/>
      <c r="T181" s="1118"/>
      <c r="U181" s="1118"/>
    </row>
    <row r="182" spans="1:21">
      <c r="A182" s="1110">
        <v>176</v>
      </c>
      <c r="B182" s="1111" t="s">
        <v>1167</v>
      </c>
      <c r="C182" s="1111" t="s">
        <v>1315</v>
      </c>
      <c r="D182" s="1116" t="s">
        <v>34</v>
      </c>
      <c r="E182" s="1110" t="s">
        <v>1313</v>
      </c>
      <c r="F182" s="1116" t="s">
        <v>34</v>
      </c>
      <c r="G182" s="1112">
        <v>0</v>
      </c>
      <c r="H182" s="1112">
        <v>0</v>
      </c>
      <c r="I182" s="1112">
        <v>0</v>
      </c>
      <c r="J182" s="1112"/>
      <c r="K182" s="1123">
        <v>5</v>
      </c>
      <c r="L182" s="1123">
        <v>5</v>
      </c>
      <c r="M182" s="1112">
        <f t="shared" si="8"/>
        <v>0</v>
      </c>
      <c r="N182" s="1120">
        <v>285</v>
      </c>
      <c r="O182" s="1113">
        <f t="shared" si="7"/>
        <v>0</v>
      </c>
      <c r="P182" s="1117"/>
      <c r="Q182" s="1117"/>
      <c r="R182" s="1117"/>
      <c r="S182" s="1117"/>
      <c r="T182" s="1118"/>
      <c r="U182" s="1118"/>
    </row>
    <row r="183" spans="1:21">
      <c r="A183" s="1110">
        <v>177</v>
      </c>
      <c r="B183" s="1111" t="s">
        <v>1167</v>
      </c>
      <c r="C183" s="1111" t="s">
        <v>1316</v>
      </c>
      <c r="D183" s="1116" t="s">
        <v>34</v>
      </c>
      <c r="E183" s="1110" t="s">
        <v>1313</v>
      </c>
      <c r="F183" s="1116" t="s">
        <v>34</v>
      </c>
      <c r="G183" s="1112">
        <v>0</v>
      </c>
      <c r="H183" s="1114">
        <v>12</v>
      </c>
      <c r="I183" s="1114">
        <v>0</v>
      </c>
      <c r="J183" s="1114"/>
      <c r="K183" s="1114">
        <v>4</v>
      </c>
      <c r="L183" s="1114">
        <v>4</v>
      </c>
      <c r="M183" s="1112">
        <f t="shared" si="8"/>
        <v>0</v>
      </c>
      <c r="N183" s="1120">
        <v>285</v>
      </c>
      <c r="O183" s="1113">
        <f t="shared" si="7"/>
        <v>0</v>
      </c>
      <c r="P183" s="1117"/>
      <c r="Q183" s="1117"/>
      <c r="R183" s="1117"/>
      <c r="S183" s="1117"/>
      <c r="T183" s="1118"/>
      <c r="U183" s="1118"/>
    </row>
    <row r="184" spans="1:21">
      <c r="A184" s="1110">
        <v>178</v>
      </c>
      <c r="B184" s="1115" t="s">
        <v>1244</v>
      </c>
      <c r="C184" s="1115" t="s">
        <v>1317</v>
      </c>
      <c r="D184" s="1110" t="s">
        <v>452</v>
      </c>
      <c r="E184" s="1110" t="s">
        <v>1092</v>
      </c>
      <c r="F184" s="1116" t="s">
        <v>452</v>
      </c>
      <c r="G184" s="1112">
        <v>0</v>
      </c>
      <c r="H184" s="1112">
        <v>0</v>
      </c>
      <c r="I184" s="1112">
        <v>0</v>
      </c>
      <c r="J184" s="1112"/>
      <c r="K184" s="1112">
        <v>2</v>
      </c>
      <c r="L184" s="1112"/>
      <c r="M184" s="1112">
        <f t="shared" si="8"/>
        <v>2</v>
      </c>
      <c r="N184" s="1113">
        <v>1860</v>
      </c>
      <c r="O184" s="1113">
        <f t="shared" si="7"/>
        <v>3720</v>
      </c>
      <c r="P184" s="1117"/>
      <c r="Q184" s="1117">
        <v>2</v>
      </c>
      <c r="R184" s="1117"/>
      <c r="S184" s="1117"/>
      <c r="T184" s="1118"/>
      <c r="U184" s="1118"/>
    </row>
    <row r="185" spans="1:21">
      <c r="A185" s="1110">
        <v>179</v>
      </c>
      <c r="B185" s="1111" t="s">
        <v>1113</v>
      </c>
      <c r="C185" s="1111" t="s">
        <v>1318</v>
      </c>
      <c r="D185" s="1110" t="s">
        <v>188</v>
      </c>
      <c r="E185" s="1110" t="s">
        <v>960</v>
      </c>
      <c r="F185" s="1116" t="s">
        <v>188</v>
      </c>
      <c r="G185" s="1112">
        <v>2</v>
      </c>
      <c r="H185" s="1114">
        <v>2</v>
      </c>
      <c r="I185" s="1114">
        <v>0</v>
      </c>
      <c r="J185" s="1114"/>
      <c r="K185" s="1114">
        <v>4</v>
      </c>
      <c r="L185" s="1114"/>
      <c r="M185" s="1112">
        <f t="shared" si="8"/>
        <v>4</v>
      </c>
      <c r="N185" s="1120">
        <v>7800</v>
      </c>
      <c r="O185" s="1113">
        <f t="shared" si="7"/>
        <v>31200</v>
      </c>
      <c r="P185" s="1117"/>
      <c r="Q185" s="1117"/>
      <c r="R185" s="1117">
        <v>4</v>
      </c>
      <c r="S185" s="1117"/>
      <c r="T185" s="1118"/>
      <c r="U185" s="1118"/>
    </row>
    <row r="186" spans="1:21">
      <c r="A186" s="1110">
        <v>180</v>
      </c>
      <c r="B186" s="1111" t="s">
        <v>1086</v>
      </c>
      <c r="C186" s="1111" t="s">
        <v>1319</v>
      </c>
      <c r="D186" s="1110" t="s">
        <v>34</v>
      </c>
      <c r="E186" s="1110" t="s">
        <v>1088</v>
      </c>
      <c r="F186" s="1116" t="s">
        <v>34</v>
      </c>
      <c r="G186" s="1112">
        <v>20</v>
      </c>
      <c r="H186" s="1114">
        <v>10</v>
      </c>
      <c r="I186" s="1114">
        <v>18</v>
      </c>
      <c r="J186" s="1114">
        <v>19</v>
      </c>
      <c r="K186" s="1114">
        <v>35</v>
      </c>
      <c r="L186" s="1114">
        <v>15</v>
      </c>
      <c r="M186" s="1112">
        <f t="shared" si="8"/>
        <v>20</v>
      </c>
      <c r="N186" s="1120">
        <v>2000</v>
      </c>
      <c r="O186" s="1113">
        <f t="shared" si="7"/>
        <v>40000</v>
      </c>
      <c r="P186" s="1117"/>
      <c r="Q186" s="1117">
        <v>20</v>
      </c>
      <c r="R186" s="1117"/>
      <c r="S186" s="1117"/>
      <c r="T186" s="1118"/>
      <c r="U186" s="1118"/>
    </row>
    <row r="187" spans="1:21">
      <c r="A187" s="1110">
        <v>181</v>
      </c>
      <c r="B187" s="1111" t="s">
        <v>1086</v>
      </c>
      <c r="C187" s="1111" t="s">
        <v>1320</v>
      </c>
      <c r="D187" s="1110" t="s">
        <v>452</v>
      </c>
      <c r="E187" s="1110" t="s">
        <v>1321</v>
      </c>
      <c r="F187" s="1116" t="s">
        <v>43</v>
      </c>
      <c r="G187" s="1112">
        <v>0</v>
      </c>
      <c r="H187" s="1122">
        <v>0</v>
      </c>
      <c r="I187" s="1122"/>
      <c r="J187" s="1122"/>
      <c r="K187" s="1122"/>
      <c r="L187" s="1122"/>
      <c r="M187" s="1112"/>
      <c r="N187" s="1120"/>
      <c r="O187" s="1113"/>
      <c r="P187" s="1117"/>
      <c r="Q187" s="1117"/>
      <c r="R187" s="1117"/>
      <c r="S187" s="1117"/>
      <c r="T187" s="1118"/>
      <c r="U187" s="1118"/>
    </row>
    <row r="188" spans="1:21">
      <c r="A188" s="1110">
        <v>182</v>
      </c>
      <c r="B188" s="1111" t="s">
        <v>1086</v>
      </c>
      <c r="C188" s="1111" t="s">
        <v>1322</v>
      </c>
      <c r="D188" s="1116" t="s">
        <v>34</v>
      </c>
      <c r="E188" s="1110" t="s">
        <v>987</v>
      </c>
      <c r="F188" s="1116" t="s">
        <v>34</v>
      </c>
      <c r="G188" s="1112">
        <v>6</v>
      </c>
      <c r="H188" s="1122">
        <v>8</v>
      </c>
      <c r="I188" s="1122">
        <v>14</v>
      </c>
      <c r="J188" s="1122">
        <v>8</v>
      </c>
      <c r="K188" s="1122">
        <v>25</v>
      </c>
      <c r="L188" s="1122">
        <v>16</v>
      </c>
      <c r="M188" s="1112">
        <f t="shared" si="8"/>
        <v>9</v>
      </c>
      <c r="N188" s="1120">
        <v>3600</v>
      </c>
      <c r="O188" s="1113">
        <f t="shared" si="7"/>
        <v>32400</v>
      </c>
      <c r="P188" s="1117"/>
      <c r="Q188" s="1117"/>
      <c r="R188" s="1117">
        <v>9</v>
      </c>
      <c r="S188" s="1117"/>
      <c r="T188" s="1118"/>
      <c r="U188" s="1118"/>
    </row>
    <row r="189" spans="1:21">
      <c r="A189" s="1110">
        <v>183</v>
      </c>
      <c r="B189" s="1115" t="s">
        <v>1121</v>
      </c>
      <c r="C189" s="1111" t="s">
        <v>1323</v>
      </c>
      <c r="D189" s="1110" t="s">
        <v>188</v>
      </c>
      <c r="E189" s="1110" t="s">
        <v>960</v>
      </c>
      <c r="F189" s="1110" t="s">
        <v>188</v>
      </c>
      <c r="G189" s="1112">
        <v>0</v>
      </c>
      <c r="H189" s="1112">
        <v>0</v>
      </c>
      <c r="I189" s="1112">
        <v>0</v>
      </c>
      <c r="J189" s="1112"/>
      <c r="K189" s="1119"/>
      <c r="L189" s="1110"/>
      <c r="M189" s="1112"/>
      <c r="N189" s="1112"/>
      <c r="O189" s="1113"/>
      <c r="P189" s="1117"/>
      <c r="Q189" s="1117"/>
      <c r="R189" s="1117"/>
      <c r="S189" s="1117"/>
      <c r="T189" s="1118"/>
      <c r="U189" s="1118"/>
    </row>
    <row r="190" spans="1:21">
      <c r="A190" s="1110">
        <v>184</v>
      </c>
      <c r="B190" s="1111" t="s">
        <v>1100</v>
      </c>
      <c r="C190" s="1111" t="s">
        <v>1324</v>
      </c>
      <c r="D190" s="1110" t="s">
        <v>1109</v>
      </c>
      <c r="E190" s="1110" t="s">
        <v>1325</v>
      </c>
      <c r="F190" s="1116" t="s">
        <v>34</v>
      </c>
      <c r="G190" s="1112">
        <v>16</v>
      </c>
      <c r="H190" s="1114">
        <v>7</v>
      </c>
      <c r="I190" s="1114">
        <v>4</v>
      </c>
      <c r="J190" s="1114">
        <v>3</v>
      </c>
      <c r="K190" s="1114">
        <v>10</v>
      </c>
      <c r="L190" s="1114">
        <v>3</v>
      </c>
      <c r="M190" s="1112">
        <f t="shared" si="8"/>
        <v>7</v>
      </c>
      <c r="N190" s="1120">
        <v>750</v>
      </c>
      <c r="O190" s="1113">
        <f t="shared" si="7"/>
        <v>5250</v>
      </c>
      <c r="P190" s="1117">
        <v>7</v>
      </c>
      <c r="Q190" s="1117"/>
      <c r="R190" s="1117"/>
      <c r="S190" s="1117"/>
      <c r="T190" s="1118"/>
      <c r="U190" s="1118"/>
    </row>
    <row r="191" spans="1:21">
      <c r="A191" s="1110">
        <v>185</v>
      </c>
      <c r="B191" s="1111" t="s">
        <v>1326</v>
      </c>
      <c r="C191" s="1111" t="s">
        <v>1327</v>
      </c>
      <c r="D191" s="1110" t="s">
        <v>188</v>
      </c>
      <c r="E191" s="1110" t="s">
        <v>960</v>
      </c>
      <c r="F191" s="1116" t="s">
        <v>452</v>
      </c>
      <c r="G191" s="1112">
        <v>0</v>
      </c>
      <c r="H191" s="1114">
        <v>10</v>
      </c>
      <c r="I191" s="1114">
        <v>0</v>
      </c>
      <c r="J191" s="1114"/>
      <c r="K191" s="1114"/>
      <c r="L191" s="1114"/>
      <c r="M191" s="1112"/>
      <c r="N191" s="1120"/>
      <c r="O191" s="1113"/>
      <c r="P191" s="1117"/>
      <c r="Q191" s="1117"/>
      <c r="R191" s="1117"/>
      <c r="S191" s="1117"/>
      <c r="T191" s="1118"/>
      <c r="U191" s="1118"/>
    </row>
    <row r="192" spans="1:21">
      <c r="A192" s="1110">
        <v>186</v>
      </c>
      <c r="B192" s="1111" t="s">
        <v>1328</v>
      </c>
      <c r="C192" s="1112" t="s">
        <v>1329</v>
      </c>
      <c r="D192" s="1110" t="s">
        <v>452</v>
      </c>
      <c r="E192" s="1110" t="s">
        <v>1092</v>
      </c>
      <c r="F192" s="1116" t="s">
        <v>452</v>
      </c>
      <c r="G192" s="1112"/>
      <c r="H192" s="1112"/>
      <c r="I192" s="1116"/>
      <c r="J192" s="1112"/>
      <c r="K192" s="1112">
        <v>12</v>
      </c>
      <c r="L192" s="1112"/>
      <c r="M192" s="1112">
        <f t="shared" si="8"/>
        <v>12</v>
      </c>
      <c r="N192" s="1112">
        <v>4390</v>
      </c>
      <c r="O192" s="1113">
        <f t="shared" si="7"/>
        <v>52680</v>
      </c>
      <c r="P192" s="1114">
        <v>3</v>
      </c>
      <c r="Q192" s="1114">
        <v>3</v>
      </c>
      <c r="R192" s="1114">
        <v>3</v>
      </c>
      <c r="S192" s="1114">
        <v>3</v>
      </c>
      <c r="T192" s="1113"/>
      <c r="U192" s="1113"/>
    </row>
    <row r="193" spans="1:21">
      <c r="A193" s="1110">
        <v>187</v>
      </c>
      <c r="B193" s="1111" t="s">
        <v>1328</v>
      </c>
      <c r="C193" s="1112" t="s">
        <v>1330</v>
      </c>
      <c r="D193" s="1110" t="s">
        <v>452</v>
      </c>
      <c r="E193" s="1110" t="s">
        <v>1092</v>
      </c>
      <c r="F193" s="1116" t="s">
        <v>452</v>
      </c>
      <c r="G193" s="1112"/>
      <c r="H193" s="1112"/>
      <c r="I193" s="1116"/>
      <c r="J193" s="1112"/>
      <c r="K193" s="1112">
        <v>12</v>
      </c>
      <c r="L193" s="1112"/>
      <c r="M193" s="1112">
        <f t="shared" si="8"/>
        <v>12</v>
      </c>
      <c r="N193" s="1112">
        <v>818.09</v>
      </c>
      <c r="O193" s="1113">
        <f t="shared" si="7"/>
        <v>9817.08</v>
      </c>
      <c r="P193" s="1114">
        <v>3</v>
      </c>
      <c r="Q193" s="1114">
        <v>3</v>
      </c>
      <c r="R193" s="1114">
        <v>3</v>
      </c>
      <c r="S193" s="1114">
        <v>3</v>
      </c>
      <c r="T193" s="1113"/>
      <c r="U193" s="1113"/>
    </row>
    <row r="194" spans="1:21">
      <c r="A194" s="1110">
        <v>188</v>
      </c>
      <c r="B194" s="1111" t="s">
        <v>1328</v>
      </c>
      <c r="C194" s="1112" t="s">
        <v>1331</v>
      </c>
      <c r="D194" s="1110" t="s">
        <v>452</v>
      </c>
      <c r="E194" s="1110" t="s">
        <v>1092</v>
      </c>
      <c r="F194" s="1116" t="s">
        <v>452</v>
      </c>
      <c r="G194" s="1112"/>
      <c r="H194" s="1112"/>
      <c r="I194" s="1116"/>
      <c r="J194" s="1112"/>
      <c r="K194" s="1112">
        <v>12</v>
      </c>
      <c r="L194" s="1112"/>
      <c r="M194" s="1112">
        <f t="shared" si="8"/>
        <v>12</v>
      </c>
      <c r="N194" s="1112">
        <v>3150</v>
      </c>
      <c r="O194" s="1113">
        <f t="shared" si="7"/>
        <v>37800</v>
      </c>
      <c r="P194" s="1114">
        <v>3</v>
      </c>
      <c r="Q194" s="1114">
        <v>3</v>
      </c>
      <c r="R194" s="1114">
        <v>3</v>
      </c>
      <c r="S194" s="1114">
        <v>3</v>
      </c>
      <c r="T194" s="1113"/>
      <c r="U194" s="1113"/>
    </row>
    <row r="195" spans="1:21">
      <c r="A195" s="1110">
        <v>189</v>
      </c>
      <c r="B195" s="1111" t="s">
        <v>1328</v>
      </c>
      <c r="C195" s="1112" t="s">
        <v>1332</v>
      </c>
      <c r="D195" s="1110" t="s">
        <v>452</v>
      </c>
      <c r="E195" s="1110" t="s">
        <v>1092</v>
      </c>
      <c r="F195" s="1116" t="s">
        <v>452</v>
      </c>
      <c r="G195" s="1112"/>
      <c r="H195" s="1112"/>
      <c r="I195" s="1116"/>
      <c r="J195" s="1112"/>
      <c r="K195" s="1112">
        <v>12</v>
      </c>
      <c r="L195" s="1112"/>
      <c r="M195" s="1112">
        <f t="shared" si="8"/>
        <v>12</v>
      </c>
      <c r="N195" s="1112">
        <v>4840</v>
      </c>
      <c r="O195" s="1113">
        <f t="shared" si="7"/>
        <v>58080</v>
      </c>
      <c r="P195" s="1114">
        <v>3</v>
      </c>
      <c r="Q195" s="1114">
        <v>3</v>
      </c>
      <c r="R195" s="1114">
        <v>3</v>
      </c>
      <c r="S195" s="1114">
        <v>3</v>
      </c>
      <c r="T195" s="1113"/>
      <c r="U195" s="1113"/>
    </row>
    <row r="196" spans="1:21">
      <c r="A196" s="1110">
        <v>190</v>
      </c>
      <c r="B196" s="1111" t="s">
        <v>1107</v>
      </c>
      <c r="C196" s="1111" t="s">
        <v>1333</v>
      </c>
      <c r="D196" s="1110" t="s">
        <v>34</v>
      </c>
      <c r="E196" s="1110" t="s">
        <v>1088</v>
      </c>
      <c r="F196" s="1116" t="s">
        <v>34</v>
      </c>
      <c r="G196" s="1112">
        <v>9</v>
      </c>
      <c r="H196" s="1122">
        <v>7</v>
      </c>
      <c r="I196" s="1122"/>
      <c r="J196" s="1122">
        <v>5</v>
      </c>
      <c r="K196" s="1122">
        <v>30</v>
      </c>
      <c r="L196" s="1122">
        <v>22</v>
      </c>
      <c r="M196" s="1112">
        <f t="shared" si="8"/>
        <v>8</v>
      </c>
      <c r="N196" s="1120">
        <v>180</v>
      </c>
      <c r="O196" s="1113">
        <f t="shared" si="7"/>
        <v>1440</v>
      </c>
      <c r="P196" s="1117"/>
      <c r="Q196" s="1117"/>
      <c r="R196" s="1117"/>
      <c r="S196" s="1117">
        <v>8</v>
      </c>
      <c r="T196" s="1118"/>
      <c r="U196" s="1118"/>
    </row>
    <row r="197" spans="1:21">
      <c r="A197" s="1110">
        <v>191</v>
      </c>
      <c r="B197" s="1111" t="s">
        <v>1107</v>
      </c>
      <c r="C197" s="1111" t="s">
        <v>1334</v>
      </c>
      <c r="D197" s="1110" t="s">
        <v>34</v>
      </c>
      <c r="E197" s="1110" t="s">
        <v>34</v>
      </c>
      <c r="F197" s="1110" t="s">
        <v>34</v>
      </c>
      <c r="G197" s="1112"/>
      <c r="H197" s="1122"/>
      <c r="I197" s="1122"/>
      <c r="J197" s="1122">
        <v>17</v>
      </c>
      <c r="K197" s="1122">
        <v>25</v>
      </c>
      <c r="L197" s="1122"/>
      <c r="M197" s="1112">
        <f t="shared" si="8"/>
        <v>25</v>
      </c>
      <c r="N197" s="1120">
        <v>180</v>
      </c>
      <c r="O197" s="1113">
        <f t="shared" si="7"/>
        <v>4500</v>
      </c>
      <c r="P197" s="1117">
        <v>25</v>
      </c>
      <c r="Q197" s="1117"/>
      <c r="R197" s="1117"/>
      <c r="S197" s="1117"/>
      <c r="T197" s="1118"/>
      <c r="U197" s="1118"/>
    </row>
    <row r="198" spans="1:21">
      <c r="A198" s="1110">
        <v>192</v>
      </c>
      <c r="B198" s="1111" t="s">
        <v>1107</v>
      </c>
      <c r="C198" s="1111" t="s">
        <v>1335</v>
      </c>
      <c r="D198" s="1110" t="s">
        <v>34</v>
      </c>
      <c r="E198" s="1110" t="s">
        <v>34</v>
      </c>
      <c r="F198" s="1110" t="s">
        <v>34</v>
      </c>
      <c r="G198" s="1112"/>
      <c r="H198" s="1122"/>
      <c r="I198" s="1122"/>
      <c r="J198" s="1112">
        <v>18</v>
      </c>
      <c r="K198" s="1112">
        <v>25</v>
      </c>
      <c r="L198" s="1122">
        <v>10</v>
      </c>
      <c r="M198" s="1112">
        <f t="shared" si="8"/>
        <v>15</v>
      </c>
      <c r="N198" s="1120">
        <v>180</v>
      </c>
      <c r="O198" s="1113">
        <f t="shared" si="7"/>
        <v>2700</v>
      </c>
      <c r="P198" s="1117"/>
      <c r="Q198" s="1117"/>
      <c r="R198" s="1117">
        <v>15</v>
      </c>
      <c r="S198" s="1117"/>
      <c r="T198" s="1118"/>
      <c r="U198" s="1118"/>
    </row>
    <row r="199" spans="1:21">
      <c r="A199" s="1110">
        <v>193</v>
      </c>
      <c r="B199" s="1111" t="s">
        <v>1107</v>
      </c>
      <c r="C199" s="1124" t="s">
        <v>1336</v>
      </c>
      <c r="D199" s="1110" t="s">
        <v>34</v>
      </c>
      <c r="E199" s="1110" t="s">
        <v>34</v>
      </c>
      <c r="F199" s="1110" t="s">
        <v>34</v>
      </c>
      <c r="G199" s="1112"/>
      <c r="H199" s="1122"/>
      <c r="I199" s="1122"/>
      <c r="J199" s="1122">
        <v>4</v>
      </c>
      <c r="K199" s="1122">
        <v>20</v>
      </c>
      <c r="L199" s="1122"/>
      <c r="M199" s="1112">
        <f t="shared" si="8"/>
        <v>20</v>
      </c>
      <c r="N199" s="1120">
        <v>481.5</v>
      </c>
      <c r="O199" s="1113">
        <f t="shared" si="7"/>
        <v>9630</v>
      </c>
      <c r="P199" s="1117">
        <v>20</v>
      </c>
      <c r="Q199" s="1117"/>
      <c r="R199" s="1117"/>
      <c r="S199" s="1117"/>
      <c r="T199" s="1118"/>
      <c r="U199" s="1118"/>
    </row>
    <row r="200" spans="1:21">
      <c r="A200" s="1110">
        <v>194</v>
      </c>
      <c r="B200" s="1111" t="s">
        <v>1107</v>
      </c>
      <c r="C200" s="1124" t="s">
        <v>1337</v>
      </c>
      <c r="D200" s="1110" t="s">
        <v>34</v>
      </c>
      <c r="E200" s="1110" t="s">
        <v>34</v>
      </c>
      <c r="F200" s="1110" t="s">
        <v>34</v>
      </c>
      <c r="G200" s="1112"/>
      <c r="H200" s="1122"/>
      <c r="I200" s="1122"/>
      <c r="J200" s="1122">
        <v>6</v>
      </c>
      <c r="K200" s="1122">
        <v>15</v>
      </c>
      <c r="L200" s="1122"/>
      <c r="M200" s="1112">
        <f t="shared" si="8"/>
        <v>15</v>
      </c>
      <c r="N200" s="1120">
        <v>481.5</v>
      </c>
      <c r="O200" s="1113">
        <f t="shared" ref="O200:O263" si="9">N200*M200</f>
        <v>7222.5</v>
      </c>
      <c r="P200" s="1117"/>
      <c r="Q200" s="1117">
        <v>15</v>
      </c>
      <c r="R200" s="1117"/>
      <c r="S200" s="1117"/>
      <c r="T200" s="1118"/>
      <c r="U200" s="1118"/>
    </row>
    <row r="201" spans="1:21">
      <c r="A201" s="1110">
        <v>195</v>
      </c>
      <c r="B201" s="1111" t="s">
        <v>1107</v>
      </c>
      <c r="C201" s="1124" t="s">
        <v>1338</v>
      </c>
      <c r="D201" s="1110" t="s">
        <v>34</v>
      </c>
      <c r="E201" s="1110" t="s">
        <v>34</v>
      </c>
      <c r="F201" s="1110" t="s">
        <v>34</v>
      </c>
      <c r="G201" s="1112"/>
      <c r="H201" s="1122"/>
      <c r="I201" s="1122"/>
      <c r="J201" s="1122"/>
      <c r="K201" s="1122">
        <v>12</v>
      </c>
      <c r="L201" s="1122">
        <v>12</v>
      </c>
      <c r="M201" s="1112">
        <f t="shared" si="8"/>
        <v>0</v>
      </c>
      <c r="N201" s="1120">
        <v>481.5</v>
      </c>
      <c r="O201" s="1113">
        <f t="shared" si="9"/>
        <v>0</v>
      </c>
      <c r="P201" s="1117"/>
      <c r="Q201" s="1117"/>
      <c r="R201" s="1117"/>
      <c r="S201" s="1117"/>
      <c r="T201" s="1118"/>
      <c r="U201" s="1118"/>
    </row>
    <row r="202" spans="1:21">
      <c r="A202" s="1110">
        <v>196</v>
      </c>
      <c r="B202" s="1115" t="s">
        <v>1107</v>
      </c>
      <c r="C202" s="1115" t="s">
        <v>1339</v>
      </c>
      <c r="D202" s="1110" t="s">
        <v>34</v>
      </c>
      <c r="E202" s="1110" t="s">
        <v>34</v>
      </c>
      <c r="F202" s="1110" t="s">
        <v>34</v>
      </c>
      <c r="G202" s="1112">
        <v>0</v>
      </c>
      <c r="H202" s="1112">
        <v>0</v>
      </c>
      <c r="I202" s="1112">
        <v>0</v>
      </c>
      <c r="J202" s="1112"/>
      <c r="K202" s="1112">
        <v>20</v>
      </c>
      <c r="L202" s="1112"/>
      <c r="M202" s="1112">
        <f t="shared" si="8"/>
        <v>20</v>
      </c>
      <c r="N202" s="1112">
        <v>695.5</v>
      </c>
      <c r="O202" s="1113">
        <f t="shared" si="9"/>
        <v>13910</v>
      </c>
      <c r="P202" s="1117">
        <v>20</v>
      </c>
      <c r="Q202" s="1117"/>
      <c r="R202" s="1117"/>
      <c r="S202" s="1117"/>
      <c r="T202" s="1118"/>
      <c r="U202" s="1118"/>
    </row>
    <row r="203" spans="1:21">
      <c r="A203" s="1110">
        <v>197</v>
      </c>
      <c r="B203" s="1111" t="s">
        <v>1107</v>
      </c>
      <c r="C203" s="1111" t="s">
        <v>1340</v>
      </c>
      <c r="D203" s="1110" t="s">
        <v>452</v>
      </c>
      <c r="E203" s="1110" t="s">
        <v>1341</v>
      </c>
      <c r="F203" s="1116" t="s">
        <v>34</v>
      </c>
      <c r="G203" s="1112">
        <v>5</v>
      </c>
      <c r="H203" s="1114">
        <v>2</v>
      </c>
      <c r="I203" s="1114">
        <v>0</v>
      </c>
      <c r="J203" s="1114">
        <v>54</v>
      </c>
      <c r="K203" s="1114">
        <v>15</v>
      </c>
      <c r="L203" s="1114"/>
      <c r="M203" s="1112">
        <f t="shared" si="8"/>
        <v>15</v>
      </c>
      <c r="N203" s="1120">
        <v>250</v>
      </c>
      <c r="O203" s="1113">
        <f t="shared" si="9"/>
        <v>3750</v>
      </c>
      <c r="P203" s="1117"/>
      <c r="Q203" s="1117"/>
      <c r="R203" s="1117"/>
      <c r="S203" s="1117">
        <v>15</v>
      </c>
      <c r="T203" s="1118"/>
      <c r="U203" s="1118"/>
    </row>
    <row r="204" spans="1:21">
      <c r="A204" s="1110">
        <v>198</v>
      </c>
      <c r="B204" s="1111" t="s">
        <v>1138</v>
      </c>
      <c r="C204" s="1125" t="s">
        <v>1342</v>
      </c>
      <c r="D204" s="1110" t="s">
        <v>452</v>
      </c>
      <c r="E204" s="1110" t="s">
        <v>1092</v>
      </c>
      <c r="F204" s="1116" t="s">
        <v>452</v>
      </c>
      <c r="G204" s="1112"/>
      <c r="H204" s="1112"/>
      <c r="I204" s="1112"/>
      <c r="J204" s="1112"/>
      <c r="K204" s="1112"/>
      <c r="L204" s="1112"/>
      <c r="M204" s="1112">
        <f t="shared" si="8"/>
        <v>0</v>
      </c>
      <c r="N204" s="1112"/>
      <c r="O204" s="1113">
        <f t="shared" si="9"/>
        <v>0</v>
      </c>
      <c r="P204" s="1114"/>
      <c r="Q204" s="1114"/>
      <c r="R204" s="1114"/>
      <c r="S204" s="1114"/>
      <c r="T204" s="1113"/>
      <c r="U204" s="1113"/>
    </row>
    <row r="205" spans="1:21">
      <c r="A205" s="1110">
        <v>199</v>
      </c>
      <c r="B205" s="1111" t="s">
        <v>1138</v>
      </c>
      <c r="C205" s="1112" t="s">
        <v>1343</v>
      </c>
      <c r="D205" s="1110" t="s">
        <v>452</v>
      </c>
      <c r="E205" s="1110" t="s">
        <v>1092</v>
      </c>
      <c r="F205" s="1116" t="s">
        <v>452</v>
      </c>
      <c r="G205" s="1112"/>
      <c r="H205" s="1112"/>
      <c r="I205" s="1112"/>
      <c r="J205" s="1112"/>
      <c r="K205" s="1112"/>
      <c r="L205" s="1112"/>
      <c r="M205" s="1112"/>
      <c r="N205" s="1112"/>
      <c r="O205" s="1113"/>
      <c r="P205" s="1114"/>
      <c r="Q205" s="1114"/>
      <c r="R205" s="1114"/>
      <c r="S205" s="1114"/>
      <c r="T205" s="1113"/>
      <c r="U205" s="1113"/>
    </row>
    <row r="206" spans="1:21">
      <c r="A206" s="1110">
        <v>200</v>
      </c>
      <c r="B206" s="1111" t="s">
        <v>1138</v>
      </c>
      <c r="C206" s="1125" t="s">
        <v>1344</v>
      </c>
      <c r="D206" s="1110" t="s">
        <v>43</v>
      </c>
      <c r="E206" s="1110" t="s">
        <v>43</v>
      </c>
      <c r="F206" s="1110" t="s">
        <v>43</v>
      </c>
      <c r="G206" s="1112">
        <v>0</v>
      </c>
      <c r="H206" s="1112">
        <v>0</v>
      </c>
      <c r="I206" s="1112">
        <v>0</v>
      </c>
      <c r="J206" s="1112"/>
      <c r="K206" s="1112"/>
      <c r="L206" s="1112"/>
      <c r="M206" s="1112"/>
      <c r="N206" s="1112"/>
      <c r="O206" s="1113"/>
      <c r="P206" s="1117"/>
      <c r="Q206" s="1117"/>
      <c r="R206" s="1117"/>
      <c r="S206" s="1117"/>
      <c r="T206" s="1118"/>
      <c r="U206" s="1118"/>
    </row>
    <row r="207" spans="1:21">
      <c r="A207" s="1110">
        <v>201</v>
      </c>
      <c r="B207" s="1111" t="s">
        <v>1095</v>
      </c>
      <c r="C207" s="1111" t="s">
        <v>1345</v>
      </c>
      <c r="D207" s="1116" t="s">
        <v>1346</v>
      </c>
      <c r="E207" s="1116" t="s">
        <v>1346</v>
      </c>
      <c r="F207" s="1116" t="s">
        <v>1346</v>
      </c>
      <c r="G207" s="1112">
        <v>0</v>
      </c>
      <c r="H207" s="1114">
        <v>5</v>
      </c>
      <c r="I207" s="1114">
        <v>0</v>
      </c>
      <c r="J207" s="1114"/>
      <c r="K207" s="1114">
        <v>2</v>
      </c>
      <c r="L207" s="1114"/>
      <c r="M207" s="1112">
        <f t="shared" si="8"/>
        <v>2</v>
      </c>
      <c r="N207" s="1120">
        <v>650</v>
      </c>
      <c r="O207" s="1113">
        <f t="shared" si="9"/>
        <v>1300</v>
      </c>
      <c r="P207" s="1117"/>
      <c r="Q207" s="1117"/>
      <c r="R207" s="1117">
        <v>2</v>
      </c>
      <c r="S207" s="1117"/>
      <c r="T207" s="1118"/>
      <c r="U207" s="1118"/>
    </row>
    <row r="208" spans="1:21">
      <c r="A208" s="1110">
        <v>202</v>
      </c>
      <c r="B208" s="1111" t="s">
        <v>1095</v>
      </c>
      <c r="C208" s="1111" t="s">
        <v>1347</v>
      </c>
      <c r="D208" s="1116" t="s">
        <v>1229</v>
      </c>
      <c r="E208" s="1116" t="s">
        <v>1229</v>
      </c>
      <c r="F208" s="1116" t="s">
        <v>1229</v>
      </c>
      <c r="G208" s="1112">
        <v>0</v>
      </c>
      <c r="H208" s="1123">
        <v>10</v>
      </c>
      <c r="I208" s="1123">
        <v>0</v>
      </c>
      <c r="J208" s="1123"/>
      <c r="K208" s="1123">
        <v>4</v>
      </c>
      <c r="L208" s="1123"/>
      <c r="M208" s="1112">
        <f t="shared" si="8"/>
        <v>4</v>
      </c>
      <c r="N208" s="1120">
        <v>240</v>
      </c>
      <c r="O208" s="1113">
        <f t="shared" si="9"/>
        <v>960</v>
      </c>
      <c r="P208" s="1117"/>
      <c r="Q208" s="1117"/>
      <c r="R208" s="1117">
        <v>4</v>
      </c>
      <c r="S208" s="1117"/>
      <c r="T208" s="1118"/>
      <c r="U208" s="1118"/>
    </row>
    <row r="209" spans="1:21">
      <c r="A209" s="1110">
        <v>203</v>
      </c>
      <c r="B209" s="1111" t="s">
        <v>1095</v>
      </c>
      <c r="C209" s="1111" t="s">
        <v>1348</v>
      </c>
      <c r="D209" s="1110" t="s">
        <v>34</v>
      </c>
      <c r="E209" s="1110" t="s">
        <v>34</v>
      </c>
      <c r="F209" s="1110" t="s">
        <v>34</v>
      </c>
      <c r="G209" s="1112">
        <v>6</v>
      </c>
      <c r="H209" s="1114">
        <v>6</v>
      </c>
      <c r="I209" s="1114">
        <v>5</v>
      </c>
      <c r="J209" s="1114">
        <v>17</v>
      </c>
      <c r="K209" s="1114">
        <v>20</v>
      </c>
      <c r="L209" s="1114"/>
      <c r="M209" s="1112">
        <f t="shared" si="8"/>
        <v>20</v>
      </c>
      <c r="N209" s="1120">
        <v>400</v>
      </c>
      <c r="O209" s="1113">
        <f t="shared" si="9"/>
        <v>8000</v>
      </c>
      <c r="P209" s="1117"/>
      <c r="Q209" s="1117">
        <v>20</v>
      </c>
      <c r="R209" s="1117"/>
      <c r="S209" s="1117"/>
      <c r="T209" s="1118"/>
      <c r="U209" s="1118"/>
    </row>
    <row r="210" spans="1:21">
      <c r="A210" s="1110">
        <v>204</v>
      </c>
      <c r="B210" s="1111" t="s">
        <v>1095</v>
      </c>
      <c r="C210" s="1111" t="s">
        <v>1349</v>
      </c>
      <c r="D210" s="1110" t="s">
        <v>34</v>
      </c>
      <c r="E210" s="1110" t="s">
        <v>34</v>
      </c>
      <c r="F210" s="1110" t="s">
        <v>34</v>
      </c>
      <c r="G210" s="1112">
        <v>6</v>
      </c>
      <c r="H210" s="1114">
        <v>7</v>
      </c>
      <c r="I210" s="1114">
        <v>5</v>
      </c>
      <c r="J210" s="1114">
        <v>18</v>
      </c>
      <c r="K210" s="1114">
        <v>20</v>
      </c>
      <c r="L210" s="1114"/>
      <c r="M210" s="1112">
        <f t="shared" si="8"/>
        <v>20</v>
      </c>
      <c r="N210" s="1120">
        <v>1500</v>
      </c>
      <c r="O210" s="1113">
        <f t="shared" si="9"/>
        <v>30000</v>
      </c>
      <c r="P210" s="1117"/>
      <c r="Q210" s="1117">
        <v>20</v>
      </c>
      <c r="R210" s="1117"/>
      <c r="S210" s="1117"/>
      <c r="T210" s="1118"/>
      <c r="U210" s="1118"/>
    </row>
    <row r="211" spans="1:21">
      <c r="A211" s="1110">
        <v>205</v>
      </c>
      <c r="B211" s="1111" t="s">
        <v>1095</v>
      </c>
      <c r="C211" s="1112" t="s">
        <v>1350</v>
      </c>
      <c r="D211" s="1112"/>
      <c r="E211" s="1112"/>
      <c r="F211" s="1112"/>
      <c r="G211" s="1112"/>
      <c r="H211" s="1112"/>
      <c r="I211" s="1112"/>
      <c r="J211" s="1112"/>
      <c r="K211" s="1112"/>
      <c r="L211" s="1112"/>
      <c r="M211" s="1112">
        <f t="shared" si="8"/>
        <v>0</v>
      </c>
      <c r="N211" s="1112"/>
      <c r="O211" s="1113">
        <f t="shared" si="9"/>
        <v>0</v>
      </c>
      <c r="P211" s="1114"/>
      <c r="Q211" s="1114"/>
      <c r="R211" s="1114"/>
      <c r="S211" s="1114"/>
      <c r="T211" s="1113"/>
      <c r="U211" s="1113"/>
    </row>
    <row r="212" spans="1:21">
      <c r="A212" s="1110">
        <v>206</v>
      </c>
      <c r="B212" s="1111" t="s">
        <v>1100</v>
      </c>
      <c r="C212" s="1111" t="s">
        <v>1351</v>
      </c>
      <c r="D212" s="1110">
        <v>0</v>
      </c>
      <c r="E212" s="1110">
        <v>0</v>
      </c>
      <c r="F212" s="1116" t="s">
        <v>211</v>
      </c>
      <c r="G212" s="1112">
        <v>0</v>
      </c>
      <c r="H212" s="1119">
        <v>1</v>
      </c>
      <c r="I212" s="1119">
        <v>0</v>
      </c>
      <c r="J212" s="1119">
        <v>1</v>
      </c>
      <c r="K212" s="1119">
        <v>2</v>
      </c>
      <c r="L212" s="1119">
        <v>1</v>
      </c>
      <c r="M212" s="1112">
        <f t="shared" si="8"/>
        <v>1</v>
      </c>
      <c r="N212" s="1120">
        <v>1325</v>
      </c>
      <c r="O212" s="1113">
        <f t="shared" si="9"/>
        <v>1325</v>
      </c>
      <c r="P212" s="1117"/>
      <c r="Q212" s="1117"/>
      <c r="R212" s="1117"/>
      <c r="S212" s="1117">
        <v>1</v>
      </c>
      <c r="T212" s="1118"/>
      <c r="U212" s="1118"/>
    </row>
    <row r="213" spans="1:21">
      <c r="A213" s="1110">
        <v>207</v>
      </c>
      <c r="B213" s="1115" t="s">
        <v>1352</v>
      </c>
      <c r="C213" s="1111" t="s">
        <v>1353</v>
      </c>
      <c r="D213" s="1110" t="s">
        <v>188</v>
      </c>
      <c r="E213" s="1110" t="s">
        <v>960</v>
      </c>
      <c r="F213" s="1110" t="s">
        <v>188</v>
      </c>
      <c r="G213" s="1112">
        <v>0</v>
      </c>
      <c r="H213" s="1112">
        <v>0</v>
      </c>
      <c r="I213" s="1112">
        <v>0</v>
      </c>
      <c r="J213" s="1112">
        <v>2</v>
      </c>
      <c r="K213" s="1119">
        <v>4</v>
      </c>
      <c r="L213" s="1110">
        <v>2</v>
      </c>
      <c r="M213" s="1112">
        <f t="shared" si="8"/>
        <v>2</v>
      </c>
      <c r="N213" s="1113">
        <v>6490</v>
      </c>
      <c r="O213" s="1113">
        <f t="shared" si="9"/>
        <v>12980</v>
      </c>
      <c r="P213" s="1117"/>
      <c r="Q213" s="1117"/>
      <c r="R213" s="1117"/>
      <c r="S213" s="1117">
        <v>2</v>
      </c>
      <c r="T213" s="1118"/>
      <c r="U213" s="1118"/>
    </row>
    <row r="214" spans="1:21">
      <c r="A214" s="1110">
        <v>208</v>
      </c>
      <c r="B214" s="1111" t="s">
        <v>1095</v>
      </c>
      <c r="C214" s="1111" t="s">
        <v>1354</v>
      </c>
      <c r="D214" s="1116" t="s">
        <v>43</v>
      </c>
      <c r="E214" s="1116" t="s">
        <v>43</v>
      </c>
      <c r="F214" s="1116" t="s">
        <v>43</v>
      </c>
      <c r="G214" s="1112">
        <v>10</v>
      </c>
      <c r="H214" s="1123">
        <v>20</v>
      </c>
      <c r="I214" s="1123">
        <v>25</v>
      </c>
      <c r="J214" s="1123">
        <v>30</v>
      </c>
      <c r="K214" s="1123">
        <v>30</v>
      </c>
      <c r="L214" s="1123"/>
      <c r="M214" s="1112">
        <f t="shared" si="8"/>
        <v>30</v>
      </c>
      <c r="N214" s="1120">
        <v>1100</v>
      </c>
      <c r="O214" s="1113">
        <f t="shared" si="9"/>
        <v>33000</v>
      </c>
      <c r="P214" s="1117"/>
      <c r="Q214" s="1117">
        <v>15</v>
      </c>
      <c r="R214" s="1117"/>
      <c r="S214" s="1117">
        <v>15</v>
      </c>
      <c r="T214" s="1118"/>
      <c r="U214" s="1118"/>
    </row>
    <row r="215" spans="1:21">
      <c r="A215" s="1110">
        <v>209</v>
      </c>
      <c r="B215" s="1112" t="s">
        <v>1355</v>
      </c>
      <c r="C215" s="1112" t="s">
        <v>1356</v>
      </c>
      <c r="D215" s="1110" t="s">
        <v>452</v>
      </c>
      <c r="E215" s="1110">
        <v>0</v>
      </c>
      <c r="F215" s="1110" t="s">
        <v>452</v>
      </c>
      <c r="G215" s="1112">
        <v>0</v>
      </c>
      <c r="H215" s="1112">
        <v>0</v>
      </c>
      <c r="I215" s="1112">
        <v>0</v>
      </c>
      <c r="J215" s="1112"/>
      <c r="K215" s="1110">
        <v>100</v>
      </c>
      <c r="L215" s="1110"/>
      <c r="M215" s="1112">
        <f t="shared" si="8"/>
        <v>100</v>
      </c>
      <c r="N215" s="1113">
        <v>310</v>
      </c>
      <c r="O215" s="1113">
        <f t="shared" si="9"/>
        <v>31000</v>
      </c>
      <c r="P215" s="1117"/>
      <c r="Q215" s="1117"/>
      <c r="R215" s="1117">
        <v>100</v>
      </c>
      <c r="S215" s="1117"/>
      <c r="T215" s="1118"/>
      <c r="U215" s="1118"/>
    </row>
    <row r="216" spans="1:21">
      <c r="A216" s="1110">
        <v>210</v>
      </c>
      <c r="B216" s="1111" t="s">
        <v>1138</v>
      </c>
      <c r="C216" s="1125" t="s">
        <v>1357</v>
      </c>
      <c r="D216" s="1110" t="s">
        <v>34</v>
      </c>
      <c r="E216" s="1110" t="s">
        <v>34</v>
      </c>
      <c r="F216" s="1110" t="s">
        <v>34</v>
      </c>
      <c r="G216" s="1112"/>
      <c r="H216" s="1112"/>
      <c r="I216" s="1112"/>
      <c r="J216" s="1112"/>
      <c r="K216" s="1112"/>
      <c r="L216" s="1112"/>
      <c r="M216" s="1112"/>
      <c r="N216" s="1112"/>
      <c r="O216" s="1113"/>
      <c r="P216" s="1114"/>
      <c r="Q216" s="1114"/>
      <c r="R216" s="1114"/>
      <c r="S216" s="1114"/>
      <c r="T216" s="1113"/>
      <c r="U216" s="1113"/>
    </row>
    <row r="217" spans="1:21">
      <c r="A217" s="1110">
        <v>211</v>
      </c>
      <c r="B217" s="1111" t="s">
        <v>1326</v>
      </c>
      <c r="C217" s="1111" t="s">
        <v>1358</v>
      </c>
      <c r="D217" s="1116" t="s">
        <v>452</v>
      </c>
      <c r="E217" s="1110" t="s">
        <v>1145</v>
      </c>
      <c r="F217" s="1116" t="s">
        <v>1133</v>
      </c>
      <c r="G217" s="1112">
        <v>0</v>
      </c>
      <c r="H217" s="1119">
        <v>10</v>
      </c>
      <c r="I217" s="1112">
        <v>0</v>
      </c>
      <c r="J217" s="1112"/>
      <c r="K217" s="1119">
        <v>20</v>
      </c>
      <c r="L217" s="1119">
        <v>20</v>
      </c>
      <c r="M217" s="1112">
        <f t="shared" si="8"/>
        <v>0</v>
      </c>
      <c r="N217" s="1120">
        <v>800</v>
      </c>
      <c r="O217" s="1113">
        <f t="shared" si="9"/>
        <v>0</v>
      </c>
      <c r="P217" s="1117"/>
      <c r="Q217" s="1117"/>
      <c r="R217" s="1117"/>
      <c r="S217" s="1117"/>
      <c r="T217" s="1118"/>
      <c r="U217" s="1118"/>
    </row>
    <row r="218" spans="1:21">
      <c r="A218" s="1110">
        <v>212</v>
      </c>
      <c r="B218" s="1111" t="s">
        <v>1100</v>
      </c>
      <c r="C218" s="1111" t="s">
        <v>1359</v>
      </c>
      <c r="D218" s="1110">
        <v>0</v>
      </c>
      <c r="E218" s="1110">
        <v>0</v>
      </c>
      <c r="F218" s="1116" t="s">
        <v>254</v>
      </c>
      <c r="G218" s="1112">
        <v>5</v>
      </c>
      <c r="H218" s="1119">
        <v>3</v>
      </c>
      <c r="I218" s="1112">
        <v>0</v>
      </c>
      <c r="J218" s="1112">
        <v>3</v>
      </c>
      <c r="K218" s="1119">
        <v>10</v>
      </c>
      <c r="L218" s="1119">
        <v>6</v>
      </c>
      <c r="M218" s="1112">
        <f t="shared" si="8"/>
        <v>4</v>
      </c>
      <c r="N218" s="1120">
        <v>300</v>
      </c>
      <c r="O218" s="1113">
        <f t="shared" si="9"/>
        <v>1200</v>
      </c>
      <c r="P218" s="1117"/>
      <c r="Q218" s="1117">
        <v>4</v>
      </c>
      <c r="R218" s="1117"/>
      <c r="S218" s="1117"/>
      <c r="T218" s="1118"/>
      <c r="U218" s="1118"/>
    </row>
    <row r="219" spans="1:21">
      <c r="A219" s="1110">
        <v>213</v>
      </c>
      <c r="B219" s="1111" t="s">
        <v>1107</v>
      </c>
      <c r="C219" s="1111" t="s">
        <v>1360</v>
      </c>
      <c r="D219" s="1110">
        <v>0</v>
      </c>
      <c r="E219" s="1110">
        <v>0</v>
      </c>
      <c r="F219" s="1116" t="s">
        <v>43</v>
      </c>
      <c r="G219" s="1112">
        <v>14</v>
      </c>
      <c r="H219" s="1123">
        <v>6</v>
      </c>
      <c r="I219" s="1112">
        <v>0</v>
      </c>
      <c r="J219" s="1112"/>
      <c r="K219" s="1123">
        <v>15</v>
      </c>
      <c r="L219" s="1123">
        <v>3</v>
      </c>
      <c r="M219" s="1112">
        <f t="shared" si="8"/>
        <v>12</v>
      </c>
      <c r="N219" s="1120">
        <v>1710</v>
      </c>
      <c r="O219" s="1113">
        <f t="shared" si="9"/>
        <v>20520</v>
      </c>
      <c r="P219" s="1117"/>
      <c r="Q219" s="1117">
        <v>12</v>
      </c>
      <c r="R219" s="1117"/>
      <c r="S219" s="1117"/>
      <c r="T219" s="1118"/>
      <c r="U219" s="1118"/>
    </row>
    <row r="220" spans="1:21">
      <c r="A220" s="1110">
        <v>214</v>
      </c>
      <c r="B220" s="1111" t="s">
        <v>1125</v>
      </c>
      <c r="C220" s="1112" t="s">
        <v>1361</v>
      </c>
      <c r="D220" s="1110" t="s">
        <v>34</v>
      </c>
      <c r="E220" s="1110" t="s">
        <v>34</v>
      </c>
      <c r="F220" s="1110" t="s">
        <v>34</v>
      </c>
      <c r="G220" s="1112"/>
      <c r="H220" s="1112"/>
      <c r="I220" s="1112"/>
      <c r="J220" s="1112"/>
      <c r="K220" s="1112"/>
      <c r="L220" s="1112"/>
      <c r="M220" s="1112"/>
      <c r="N220" s="1112"/>
      <c r="O220" s="1113"/>
      <c r="P220" s="1114"/>
      <c r="Q220" s="1114"/>
      <c r="R220" s="1114"/>
      <c r="S220" s="1114"/>
      <c r="T220" s="1113"/>
      <c r="U220" s="1113"/>
    </row>
    <row r="221" spans="1:21">
      <c r="A221" s="1110">
        <v>215</v>
      </c>
      <c r="B221" s="1111" t="s">
        <v>1326</v>
      </c>
      <c r="C221" s="1111" t="s">
        <v>1362</v>
      </c>
      <c r="D221" s="1116" t="s">
        <v>188</v>
      </c>
      <c r="E221" s="1110">
        <v>0</v>
      </c>
      <c r="F221" s="1116" t="s">
        <v>188</v>
      </c>
      <c r="G221" s="1112">
        <v>20</v>
      </c>
      <c r="H221" s="1114">
        <v>20</v>
      </c>
      <c r="I221" s="1112">
        <v>0</v>
      </c>
      <c r="J221" s="1112"/>
      <c r="K221" s="1114">
        <v>20</v>
      </c>
      <c r="L221" s="1114">
        <v>10</v>
      </c>
      <c r="M221" s="1112">
        <f t="shared" si="8"/>
        <v>10</v>
      </c>
      <c r="N221" s="1120">
        <v>500</v>
      </c>
      <c r="O221" s="1113">
        <f t="shared" si="9"/>
        <v>5000</v>
      </c>
      <c r="P221" s="1117"/>
      <c r="Q221" s="1117"/>
      <c r="R221" s="1117"/>
      <c r="S221" s="1117">
        <v>10</v>
      </c>
      <c r="T221" s="1118"/>
      <c r="U221" s="1118"/>
    </row>
    <row r="222" spans="1:21" ht="22.5" customHeight="1">
      <c r="A222" s="1110">
        <v>216</v>
      </c>
      <c r="B222" s="1111" t="s">
        <v>1363</v>
      </c>
      <c r="C222" s="1111" t="s">
        <v>1364</v>
      </c>
      <c r="D222" s="1116" t="s">
        <v>34</v>
      </c>
      <c r="E222" s="1116" t="s">
        <v>34</v>
      </c>
      <c r="F222" s="1116" t="s">
        <v>34</v>
      </c>
      <c r="G222" s="1112">
        <v>14</v>
      </c>
      <c r="H222" s="1114">
        <v>2</v>
      </c>
      <c r="I222" s="1112">
        <v>0</v>
      </c>
      <c r="J222" s="1112"/>
      <c r="K222" s="1114"/>
      <c r="L222" s="1114"/>
      <c r="M222" s="1112"/>
      <c r="N222" s="1120"/>
      <c r="O222" s="1113"/>
      <c r="P222" s="1117"/>
      <c r="Q222" s="1117"/>
      <c r="R222" s="1117"/>
      <c r="S222" s="1117"/>
      <c r="T222" s="1118"/>
      <c r="U222" s="1118"/>
    </row>
    <row r="223" spans="1:21">
      <c r="A223" s="1110">
        <v>217</v>
      </c>
      <c r="B223" s="1111" t="s">
        <v>1095</v>
      </c>
      <c r="C223" s="1125" t="s">
        <v>1365</v>
      </c>
      <c r="D223" s="1110" t="s">
        <v>34</v>
      </c>
      <c r="E223" s="1110" t="s">
        <v>34</v>
      </c>
      <c r="F223" s="1110" t="s">
        <v>34</v>
      </c>
      <c r="G223" s="1112"/>
      <c r="H223" s="1112"/>
      <c r="I223" s="1112"/>
      <c r="J223" s="1112"/>
      <c r="K223" s="1112"/>
      <c r="L223" s="1112"/>
      <c r="M223" s="1112"/>
      <c r="N223" s="1112"/>
      <c r="O223" s="1113"/>
      <c r="P223" s="1114"/>
      <c r="Q223" s="1114"/>
      <c r="R223" s="1114"/>
      <c r="S223" s="1114"/>
      <c r="T223" s="1113"/>
      <c r="U223" s="1113"/>
    </row>
    <row r="224" spans="1:21">
      <c r="A224" s="1110">
        <v>218</v>
      </c>
      <c r="B224" s="1111" t="s">
        <v>1107</v>
      </c>
      <c r="C224" s="1111" t="s">
        <v>1366</v>
      </c>
      <c r="D224" s="1116" t="s">
        <v>34</v>
      </c>
      <c r="E224" s="1116" t="s">
        <v>1367</v>
      </c>
      <c r="F224" s="1116" t="s">
        <v>34</v>
      </c>
      <c r="G224" s="1112">
        <v>41</v>
      </c>
      <c r="H224" s="1114">
        <v>56</v>
      </c>
      <c r="I224" s="1114">
        <v>20</v>
      </c>
      <c r="J224" s="1114">
        <v>83</v>
      </c>
      <c r="K224" s="1114">
        <v>50</v>
      </c>
      <c r="L224" s="1114"/>
      <c r="M224" s="1112">
        <f t="shared" si="8"/>
        <v>50</v>
      </c>
      <c r="N224" s="1120">
        <v>250</v>
      </c>
      <c r="O224" s="1113">
        <f t="shared" si="9"/>
        <v>12500</v>
      </c>
      <c r="P224" s="1117">
        <v>50</v>
      </c>
      <c r="Q224" s="1117"/>
      <c r="R224" s="1117"/>
      <c r="S224" s="1117"/>
      <c r="T224" s="1118"/>
      <c r="U224" s="1118"/>
    </row>
    <row r="225" spans="1:21">
      <c r="A225" s="1110">
        <v>219</v>
      </c>
      <c r="B225" s="1111" t="s">
        <v>1107</v>
      </c>
      <c r="C225" s="1111" t="s">
        <v>1368</v>
      </c>
      <c r="D225" s="1116" t="s">
        <v>34</v>
      </c>
      <c r="E225" s="1116" t="s">
        <v>1367</v>
      </c>
      <c r="F225" s="1116" t="s">
        <v>34</v>
      </c>
      <c r="G225" s="1112">
        <v>1</v>
      </c>
      <c r="H225" s="1114">
        <v>24</v>
      </c>
      <c r="I225" s="1114">
        <v>0</v>
      </c>
      <c r="J225" s="1114">
        <v>76</v>
      </c>
      <c r="K225" s="1114">
        <v>5</v>
      </c>
      <c r="L225" s="1114"/>
      <c r="M225" s="1112">
        <f t="shared" si="8"/>
        <v>5</v>
      </c>
      <c r="N225" s="1120">
        <v>250</v>
      </c>
      <c r="O225" s="1113">
        <f t="shared" si="9"/>
        <v>1250</v>
      </c>
      <c r="P225" s="1117"/>
      <c r="Q225" s="1117">
        <v>5</v>
      </c>
      <c r="R225" s="1117"/>
      <c r="S225" s="1117"/>
      <c r="T225" s="1118"/>
      <c r="U225" s="1118"/>
    </row>
    <row r="226" spans="1:21">
      <c r="A226" s="1110">
        <v>220</v>
      </c>
      <c r="B226" s="1111" t="s">
        <v>1107</v>
      </c>
      <c r="C226" s="1111" t="s">
        <v>1369</v>
      </c>
      <c r="D226" s="1110" t="s">
        <v>1109</v>
      </c>
      <c r="E226" s="1116" t="s">
        <v>1367</v>
      </c>
      <c r="F226" s="1116" t="s">
        <v>34</v>
      </c>
      <c r="G226" s="1112">
        <v>0</v>
      </c>
      <c r="H226" s="1122">
        <v>0</v>
      </c>
      <c r="I226" s="1112">
        <v>0</v>
      </c>
      <c r="J226" s="1112"/>
      <c r="K226" s="1122">
        <v>5</v>
      </c>
      <c r="L226" s="1122">
        <v>5</v>
      </c>
      <c r="M226" s="1112">
        <f t="shared" si="8"/>
        <v>0</v>
      </c>
      <c r="N226" s="1120">
        <v>250</v>
      </c>
      <c r="O226" s="1113">
        <f t="shared" si="9"/>
        <v>0</v>
      </c>
      <c r="P226" s="1117"/>
      <c r="Q226" s="1117"/>
      <c r="R226" s="1117"/>
      <c r="S226" s="1117"/>
      <c r="T226" s="1118"/>
      <c r="U226" s="1118"/>
    </row>
    <row r="227" spans="1:21">
      <c r="A227" s="1110">
        <v>221</v>
      </c>
      <c r="B227" s="1111" t="s">
        <v>1138</v>
      </c>
      <c r="C227" s="1111" t="s">
        <v>1370</v>
      </c>
      <c r="D227" s="1116" t="s">
        <v>43</v>
      </c>
      <c r="E227" s="1116" t="s">
        <v>43</v>
      </c>
      <c r="F227" s="1116" t="s">
        <v>43</v>
      </c>
      <c r="G227" s="1112">
        <v>2</v>
      </c>
      <c r="H227" s="1122">
        <v>2</v>
      </c>
      <c r="I227" s="1112">
        <v>0</v>
      </c>
      <c r="J227" s="1112"/>
      <c r="K227" s="1122">
        <v>2</v>
      </c>
      <c r="L227" s="1122"/>
      <c r="M227" s="1112">
        <f t="shared" si="8"/>
        <v>2</v>
      </c>
      <c r="N227" s="1120">
        <v>900</v>
      </c>
      <c r="O227" s="1113">
        <f t="shared" si="9"/>
        <v>1800</v>
      </c>
      <c r="P227" s="1117">
        <v>2</v>
      </c>
      <c r="Q227" s="1118"/>
      <c r="R227" s="1118"/>
      <c r="S227" s="1118"/>
      <c r="T227" s="1118"/>
      <c r="U227" s="1118"/>
    </row>
    <row r="228" spans="1:21">
      <c r="A228" s="1110">
        <v>222</v>
      </c>
      <c r="B228" s="1111" t="s">
        <v>1253</v>
      </c>
      <c r="C228" s="1112" t="s">
        <v>1371</v>
      </c>
      <c r="D228" s="1110" t="s">
        <v>452</v>
      </c>
      <c r="E228" s="1110" t="s">
        <v>1092</v>
      </c>
      <c r="F228" s="1116" t="s">
        <v>452</v>
      </c>
      <c r="G228" s="1112"/>
      <c r="H228" s="1112"/>
      <c r="I228" s="1112"/>
      <c r="J228" s="1112"/>
      <c r="K228" s="1112"/>
      <c r="L228" s="1112"/>
      <c r="M228" s="1112"/>
      <c r="N228" s="1112"/>
      <c r="O228" s="1113"/>
      <c r="P228" s="1114"/>
      <c r="Q228" s="1113"/>
      <c r="R228" s="1113"/>
      <c r="S228" s="1114">
        <v>3</v>
      </c>
      <c r="T228" s="1113"/>
      <c r="U228" s="1113"/>
    </row>
    <row r="229" spans="1:21">
      <c r="A229" s="1110">
        <v>223</v>
      </c>
      <c r="B229" s="1111" t="s">
        <v>1107</v>
      </c>
      <c r="C229" s="1111" t="s">
        <v>1372</v>
      </c>
      <c r="D229" s="1110" t="s">
        <v>34</v>
      </c>
      <c r="E229" s="1110" t="s">
        <v>1325</v>
      </c>
      <c r="F229" s="1116" t="s">
        <v>34</v>
      </c>
      <c r="G229" s="1112">
        <v>3</v>
      </c>
      <c r="H229" s="1122">
        <v>13</v>
      </c>
      <c r="I229" s="1122">
        <v>3</v>
      </c>
      <c r="J229" s="1122">
        <v>10</v>
      </c>
      <c r="K229" s="1122">
        <v>25</v>
      </c>
      <c r="L229" s="1122">
        <v>15</v>
      </c>
      <c r="M229" s="1112">
        <f t="shared" si="8"/>
        <v>10</v>
      </c>
      <c r="N229" s="1120">
        <v>374.5</v>
      </c>
      <c r="O229" s="1113">
        <f t="shared" si="9"/>
        <v>3745</v>
      </c>
      <c r="P229" s="1117"/>
      <c r="Q229" s="1117"/>
      <c r="R229" s="1117"/>
      <c r="S229" s="1117">
        <v>10</v>
      </c>
      <c r="T229" s="1118"/>
      <c r="U229" s="1118"/>
    </row>
    <row r="230" spans="1:21">
      <c r="A230" s="1110">
        <v>224</v>
      </c>
      <c r="B230" s="1111" t="s">
        <v>1107</v>
      </c>
      <c r="C230" s="1111" t="s">
        <v>1373</v>
      </c>
      <c r="D230" s="1110" t="s">
        <v>34</v>
      </c>
      <c r="E230" s="1110" t="s">
        <v>1325</v>
      </c>
      <c r="F230" s="1116" t="s">
        <v>34</v>
      </c>
      <c r="G230" s="1112">
        <v>0</v>
      </c>
      <c r="H230" s="1114">
        <v>7</v>
      </c>
      <c r="I230" s="1114">
        <v>3</v>
      </c>
      <c r="J230" s="1114">
        <v>7</v>
      </c>
      <c r="K230" s="1114">
        <v>20</v>
      </c>
      <c r="L230" s="1114">
        <v>10</v>
      </c>
      <c r="M230" s="1112">
        <f t="shared" si="8"/>
        <v>10</v>
      </c>
      <c r="N230" s="1120">
        <v>210</v>
      </c>
      <c r="O230" s="1113">
        <f t="shared" si="9"/>
        <v>2100</v>
      </c>
      <c r="P230" s="1117"/>
      <c r="Q230" s="1117"/>
      <c r="R230" s="1117"/>
      <c r="S230" s="1117">
        <v>10</v>
      </c>
      <c r="T230" s="1118"/>
      <c r="U230" s="1118"/>
    </row>
    <row r="231" spans="1:21">
      <c r="A231" s="1110">
        <v>225</v>
      </c>
      <c r="B231" s="1111" t="s">
        <v>1138</v>
      </c>
      <c r="C231" s="1125" t="s">
        <v>1374</v>
      </c>
      <c r="D231" s="1116" t="s">
        <v>452</v>
      </c>
      <c r="E231" s="1110" t="s">
        <v>1145</v>
      </c>
      <c r="F231" s="1116" t="s">
        <v>1133</v>
      </c>
      <c r="G231" s="1112"/>
      <c r="H231" s="1112"/>
      <c r="I231" s="1112"/>
      <c r="J231" s="1112">
        <v>5</v>
      </c>
      <c r="K231" s="1112"/>
      <c r="L231" s="1112"/>
      <c r="M231" s="1112"/>
      <c r="N231" s="1112"/>
      <c r="O231" s="1113"/>
      <c r="P231" s="1114"/>
      <c r="Q231" s="1114"/>
      <c r="R231" s="1114"/>
      <c r="S231" s="1114"/>
      <c r="T231" s="1113"/>
      <c r="U231" s="1113"/>
    </row>
    <row r="232" spans="1:21">
      <c r="A232" s="1110">
        <v>226</v>
      </c>
      <c r="B232" s="1111" t="s">
        <v>1138</v>
      </c>
      <c r="C232" s="1125" t="s">
        <v>1375</v>
      </c>
      <c r="D232" s="1110" t="s">
        <v>46</v>
      </c>
      <c r="E232" s="1110" t="s">
        <v>46</v>
      </c>
      <c r="F232" s="1110" t="s">
        <v>46</v>
      </c>
      <c r="G232" s="1112"/>
      <c r="H232" s="1112"/>
      <c r="I232" s="1112"/>
      <c r="J232" s="1112">
        <v>2</v>
      </c>
      <c r="K232" s="1112"/>
      <c r="L232" s="1112"/>
      <c r="M232" s="1112"/>
      <c r="N232" s="1112"/>
      <c r="O232" s="1113"/>
      <c r="P232" s="1114"/>
      <c r="Q232" s="1114"/>
      <c r="R232" s="1114"/>
      <c r="S232" s="1114"/>
      <c r="T232" s="1113"/>
      <c r="U232" s="1113"/>
    </row>
    <row r="233" spans="1:21">
      <c r="A233" s="1110">
        <v>227</v>
      </c>
      <c r="B233" s="1111" t="s">
        <v>1095</v>
      </c>
      <c r="C233" s="1111" t="s">
        <v>1376</v>
      </c>
      <c r="D233" s="1116" t="s">
        <v>43</v>
      </c>
      <c r="E233" s="1116" t="s">
        <v>43</v>
      </c>
      <c r="F233" s="1116" t="s">
        <v>43</v>
      </c>
      <c r="G233" s="1112">
        <v>24</v>
      </c>
      <c r="H233" s="1122">
        <v>10</v>
      </c>
      <c r="I233" s="1112">
        <v>0</v>
      </c>
      <c r="J233" s="1112"/>
      <c r="K233" s="1122"/>
      <c r="L233" s="1122"/>
      <c r="M233" s="1112"/>
      <c r="N233" s="1120"/>
      <c r="O233" s="1113"/>
      <c r="P233" s="1117"/>
      <c r="Q233" s="1118"/>
      <c r="R233" s="1117"/>
      <c r="S233" s="1118"/>
      <c r="T233" s="1118"/>
      <c r="U233" s="1118"/>
    </row>
    <row r="234" spans="1:21">
      <c r="A234" s="1110">
        <v>228</v>
      </c>
      <c r="B234" s="1115" t="s">
        <v>1244</v>
      </c>
      <c r="C234" s="1115" t="s">
        <v>1377</v>
      </c>
      <c r="D234" s="1110" t="s">
        <v>452</v>
      </c>
      <c r="E234" s="1110" t="s">
        <v>1092</v>
      </c>
      <c r="F234" s="1116" t="s">
        <v>452</v>
      </c>
      <c r="G234" s="1112">
        <v>0</v>
      </c>
      <c r="H234" s="1112">
        <v>0</v>
      </c>
      <c r="I234" s="1112">
        <v>0</v>
      </c>
      <c r="J234" s="1112"/>
      <c r="K234" s="1112">
        <v>30</v>
      </c>
      <c r="L234" s="1112"/>
      <c r="M234" s="1112">
        <f t="shared" si="8"/>
        <v>30</v>
      </c>
      <c r="N234" s="1113">
        <v>1700</v>
      </c>
      <c r="O234" s="1113">
        <f t="shared" si="9"/>
        <v>51000</v>
      </c>
      <c r="P234" s="1117"/>
      <c r="Q234" s="1117"/>
      <c r="R234" s="1117">
        <v>15</v>
      </c>
      <c r="S234" s="1117">
        <v>15</v>
      </c>
      <c r="T234" s="1118"/>
      <c r="U234" s="1118"/>
    </row>
    <row r="235" spans="1:21">
      <c r="A235" s="1110">
        <v>229</v>
      </c>
      <c r="B235" s="1111" t="s">
        <v>1095</v>
      </c>
      <c r="C235" s="1111" t="s">
        <v>1378</v>
      </c>
      <c r="D235" s="1116" t="s">
        <v>1059</v>
      </c>
      <c r="E235" s="1110" t="s">
        <v>1379</v>
      </c>
      <c r="F235" s="1116" t="s">
        <v>1059</v>
      </c>
      <c r="G235" s="1112">
        <v>469</v>
      </c>
      <c r="H235" s="1122">
        <v>143</v>
      </c>
      <c r="I235" s="1122">
        <v>800</v>
      </c>
      <c r="J235" s="1122">
        <v>2500</v>
      </c>
      <c r="K235" s="1122">
        <v>2500</v>
      </c>
      <c r="L235" s="1122"/>
      <c r="M235" s="1112">
        <f t="shared" si="8"/>
        <v>2500</v>
      </c>
      <c r="N235" s="1120">
        <v>140</v>
      </c>
      <c r="O235" s="1113">
        <f t="shared" si="9"/>
        <v>350000</v>
      </c>
      <c r="P235" s="1117"/>
      <c r="Q235" s="1117">
        <v>2500</v>
      </c>
      <c r="R235" s="1117"/>
      <c r="S235" s="1117"/>
      <c r="T235" s="1118"/>
      <c r="U235" s="1118"/>
    </row>
    <row r="236" spans="1:21">
      <c r="A236" s="1110">
        <v>230</v>
      </c>
      <c r="B236" s="1111" t="s">
        <v>1095</v>
      </c>
      <c r="C236" s="1111" t="s">
        <v>1380</v>
      </c>
      <c r="D236" s="1110" t="s">
        <v>452</v>
      </c>
      <c r="E236" s="1110" t="s">
        <v>1092</v>
      </c>
      <c r="F236" s="1116" t="s">
        <v>452</v>
      </c>
      <c r="G236" s="1112"/>
      <c r="H236" s="1122">
        <v>0</v>
      </c>
      <c r="I236" s="1112">
        <v>0</v>
      </c>
      <c r="J236" s="1112">
        <v>10</v>
      </c>
      <c r="K236" s="1122">
        <v>10</v>
      </c>
      <c r="L236" s="1122"/>
      <c r="M236" s="1112">
        <f t="shared" ref="M236:M292" si="10">K236-L236</f>
        <v>10</v>
      </c>
      <c r="N236" s="1120">
        <v>20</v>
      </c>
      <c r="O236" s="1113">
        <f t="shared" si="9"/>
        <v>200</v>
      </c>
      <c r="P236" s="1117"/>
      <c r="Q236" s="1117"/>
      <c r="R236" s="1117"/>
      <c r="S236" s="1117">
        <v>10</v>
      </c>
      <c r="T236" s="1118"/>
      <c r="U236" s="1118"/>
    </row>
    <row r="237" spans="1:21">
      <c r="A237" s="1110">
        <v>231</v>
      </c>
      <c r="B237" s="1111" t="s">
        <v>1095</v>
      </c>
      <c r="C237" s="1111" t="s">
        <v>1381</v>
      </c>
      <c r="D237" s="1110" t="s">
        <v>452</v>
      </c>
      <c r="E237" s="1110" t="s">
        <v>1092</v>
      </c>
      <c r="F237" s="1116" t="s">
        <v>452</v>
      </c>
      <c r="G237" s="1112">
        <v>0</v>
      </c>
      <c r="H237" s="1122">
        <v>0</v>
      </c>
      <c r="I237" s="1112">
        <v>0</v>
      </c>
      <c r="J237" s="1112">
        <v>10</v>
      </c>
      <c r="K237" s="1122">
        <v>10</v>
      </c>
      <c r="L237" s="1122"/>
      <c r="M237" s="1112">
        <f t="shared" si="10"/>
        <v>10</v>
      </c>
      <c r="N237" s="1120">
        <v>25</v>
      </c>
      <c r="O237" s="1113">
        <f t="shared" si="9"/>
        <v>250</v>
      </c>
      <c r="P237" s="1117"/>
      <c r="Q237" s="1117"/>
      <c r="R237" s="1117"/>
      <c r="S237" s="1117">
        <v>10</v>
      </c>
      <c r="T237" s="1118"/>
      <c r="U237" s="1118"/>
    </row>
    <row r="238" spans="1:21">
      <c r="A238" s="1110">
        <v>232</v>
      </c>
      <c r="B238" s="1111" t="s">
        <v>1086</v>
      </c>
      <c r="C238" s="1115" t="s">
        <v>1382</v>
      </c>
      <c r="D238" s="1116" t="s">
        <v>411</v>
      </c>
      <c r="E238" s="1110" t="s">
        <v>1383</v>
      </c>
      <c r="F238" s="1116" t="s">
        <v>411</v>
      </c>
      <c r="G238" s="1112"/>
      <c r="H238" s="1112"/>
      <c r="I238" s="1112"/>
      <c r="J238" s="1112">
        <v>5</v>
      </c>
      <c r="K238" s="1119">
        <v>15</v>
      </c>
      <c r="L238" s="1119">
        <v>10</v>
      </c>
      <c r="M238" s="1112">
        <f t="shared" si="10"/>
        <v>5</v>
      </c>
      <c r="N238" s="1112">
        <v>80</v>
      </c>
      <c r="O238" s="1113">
        <f t="shared" si="9"/>
        <v>400</v>
      </c>
      <c r="P238" s="1117"/>
      <c r="Q238" s="1117"/>
      <c r="R238" s="1117"/>
      <c r="S238" s="1117">
        <v>5</v>
      </c>
      <c r="T238" s="1118"/>
      <c r="U238" s="1118"/>
    </row>
    <row r="239" spans="1:21">
      <c r="A239" s="1110">
        <v>233</v>
      </c>
      <c r="B239" s="1111" t="s">
        <v>1086</v>
      </c>
      <c r="C239" s="1115" t="s">
        <v>1384</v>
      </c>
      <c r="D239" s="1116" t="s">
        <v>411</v>
      </c>
      <c r="E239" s="1110" t="s">
        <v>1383</v>
      </c>
      <c r="F239" s="1116" t="s">
        <v>411</v>
      </c>
      <c r="G239" s="1112"/>
      <c r="H239" s="1112"/>
      <c r="I239" s="1112"/>
      <c r="J239" s="1112">
        <v>12</v>
      </c>
      <c r="K239" s="1119">
        <v>15</v>
      </c>
      <c r="L239" s="1119">
        <v>13</v>
      </c>
      <c r="M239" s="1112">
        <f t="shared" si="10"/>
        <v>2</v>
      </c>
      <c r="N239" s="1112">
        <v>80</v>
      </c>
      <c r="O239" s="1113">
        <f t="shared" si="9"/>
        <v>160</v>
      </c>
      <c r="P239" s="1117"/>
      <c r="Q239" s="1117"/>
      <c r="R239" s="1117"/>
      <c r="S239" s="1117">
        <v>2</v>
      </c>
      <c r="T239" s="1118"/>
      <c r="U239" s="1118"/>
    </row>
    <row r="240" spans="1:21">
      <c r="A240" s="1110">
        <v>234</v>
      </c>
      <c r="B240" s="1111" t="s">
        <v>1086</v>
      </c>
      <c r="C240" s="1115" t="s">
        <v>1385</v>
      </c>
      <c r="D240" s="1116" t="s">
        <v>411</v>
      </c>
      <c r="E240" s="1110" t="s">
        <v>1383</v>
      </c>
      <c r="F240" s="1116" t="s">
        <v>411</v>
      </c>
      <c r="G240" s="1112"/>
      <c r="H240" s="1112"/>
      <c r="I240" s="1112"/>
      <c r="J240" s="1112">
        <v>5</v>
      </c>
      <c r="K240" s="1119">
        <v>5</v>
      </c>
      <c r="L240" s="1119"/>
      <c r="M240" s="1112">
        <f t="shared" si="10"/>
        <v>5</v>
      </c>
      <c r="N240" s="1112">
        <v>80</v>
      </c>
      <c r="O240" s="1113">
        <f t="shared" si="9"/>
        <v>400</v>
      </c>
      <c r="P240" s="1117"/>
      <c r="Q240" s="1117"/>
      <c r="R240" s="1117"/>
      <c r="S240" s="1117">
        <v>5</v>
      </c>
      <c r="T240" s="1118"/>
      <c r="U240" s="1118"/>
    </row>
    <row r="241" spans="1:21">
      <c r="A241" s="1110">
        <v>235</v>
      </c>
      <c r="B241" s="1111" t="s">
        <v>1086</v>
      </c>
      <c r="C241" s="1115" t="s">
        <v>1386</v>
      </c>
      <c r="D241" s="1116" t="s">
        <v>411</v>
      </c>
      <c r="E241" s="1110" t="s">
        <v>1383</v>
      </c>
      <c r="F241" s="1116" t="s">
        <v>411</v>
      </c>
      <c r="G241" s="1112"/>
      <c r="H241" s="1112"/>
      <c r="I241" s="1112"/>
      <c r="J241" s="1112">
        <v>4</v>
      </c>
      <c r="K241" s="1119">
        <v>20</v>
      </c>
      <c r="L241" s="1119">
        <v>16</v>
      </c>
      <c r="M241" s="1112">
        <f t="shared" si="10"/>
        <v>4</v>
      </c>
      <c r="N241" s="1112">
        <v>80</v>
      </c>
      <c r="O241" s="1113">
        <f t="shared" si="9"/>
        <v>320</v>
      </c>
      <c r="P241" s="1117"/>
      <c r="Q241" s="1117"/>
      <c r="R241" s="1117"/>
      <c r="S241" s="1117">
        <v>4</v>
      </c>
      <c r="T241" s="1118"/>
      <c r="U241" s="1118"/>
    </row>
    <row r="242" spans="1:21">
      <c r="A242" s="1110">
        <v>236</v>
      </c>
      <c r="B242" s="1111" t="s">
        <v>1086</v>
      </c>
      <c r="C242" s="1115" t="s">
        <v>1387</v>
      </c>
      <c r="D242" s="1116" t="s">
        <v>411</v>
      </c>
      <c r="E242" s="1110" t="s">
        <v>1383</v>
      </c>
      <c r="F242" s="1116" t="s">
        <v>411</v>
      </c>
      <c r="G242" s="1112"/>
      <c r="H242" s="1112"/>
      <c r="I242" s="1112"/>
      <c r="J242" s="1112">
        <v>4</v>
      </c>
      <c r="K242" s="1119">
        <v>20</v>
      </c>
      <c r="L242" s="1119">
        <v>16</v>
      </c>
      <c r="M242" s="1112">
        <f t="shared" si="10"/>
        <v>4</v>
      </c>
      <c r="N242" s="1112">
        <v>80</v>
      </c>
      <c r="O242" s="1113">
        <f t="shared" si="9"/>
        <v>320</v>
      </c>
      <c r="P242" s="1117"/>
      <c r="Q242" s="1117"/>
      <c r="R242" s="1117"/>
      <c r="S242" s="1117">
        <v>4</v>
      </c>
      <c r="T242" s="1118"/>
      <c r="U242" s="1118"/>
    </row>
    <row r="243" spans="1:21">
      <c r="A243" s="1110">
        <v>237</v>
      </c>
      <c r="B243" s="1111" t="s">
        <v>1086</v>
      </c>
      <c r="C243" s="1111" t="s">
        <v>1388</v>
      </c>
      <c r="D243" s="1110" t="s">
        <v>411</v>
      </c>
      <c r="E243" s="1110" t="s">
        <v>1383</v>
      </c>
      <c r="F243" s="1116" t="s">
        <v>411</v>
      </c>
      <c r="G243" s="1112"/>
      <c r="H243" s="1119"/>
      <c r="I243" s="1119"/>
      <c r="J243" s="1119">
        <v>8</v>
      </c>
      <c r="K243" s="1119">
        <v>20</v>
      </c>
      <c r="L243" s="1119">
        <v>12</v>
      </c>
      <c r="M243" s="1112">
        <f t="shared" si="10"/>
        <v>8</v>
      </c>
      <c r="N243" s="1120">
        <v>140</v>
      </c>
      <c r="O243" s="1113">
        <f t="shared" si="9"/>
        <v>1120</v>
      </c>
      <c r="P243" s="1117"/>
      <c r="Q243" s="1117"/>
      <c r="R243" s="1117"/>
      <c r="S243" s="1117">
        <v>8</v>
      </c>
      <c r="T243" s="1118"/>
      <c r="U243" s="1118"/>
    </row>
    <row r="244" spans="1:21">
      <c r="A244" s="1110">
        <v>238</v>
      </c>
      <c r="B244" s="1111" t="s">
        <v>1086</v>
      </c>
      <c r="C244" s="1111" t="s">
        <v>1389</v>
      </c>
      <c r="D244" s="1110" t="s">
        <v>411</v>
      </c>
      <c r="E244" s="1110" t="s">
        <v>1383</v>
      </c>
      <c r="F244" s="1116" t="s">
        <v>411</v>
      </c>
      <c r="G244" s="1112"/>
      <c r="H244" s="1119"/>
      <c r="I244" s="1119"/>
      <c r="J244" s="1119">
        <v>16</v>
      </c>
      <c r="K244" s="1119">
        <v>20</v>
      </c>
      <c r="L244" s="1119">
        <v>4</v>
      </c>
      <c r="M244" s="1112">
        <f t="shared" si="10"/>
        <v>16</v>
      </c>
      <c r="N244" s="1120">
        <v>140</v>
      </c>
      <c r="O244" s="1113">
        <f t="shared" si="9"/>
        <v>2240</v>
      </c>
      <c r="P244" s="1117">
        <v>16</v>
      </c>
      <c r="Q244" s="1118"/>
      <c r="R244" s="1118"/>
      <c r="S244" s="91">
        <v>0</v>
      </c>
      <c r="T244" s="1118"/>
      <c r="U244" s="1118"/>
    </row>
    <row r="245" spans="1:21">
      <c r="A245" s="1110">
        <v>239</v>
      </c>
      <c r="B245" s="1111" t="s">
        <v>1326</v>
      </c>
      <c r="C245" s="1111" t="s">
        <v>1390</v>
      </c>
      <c r="D245" s="1116" t="s">
        <v>452</v>
      </c>
      <c r="E245" s="1110" t="s">
        <v>1145</v>
      </c>
      <c r="F245" s="1116" t="s">
        <v>1133</v>
      </c>
      <c r="G245" s="1112">
        <v>20</v>
      </c>
      <c r="H245" s="1114">
        <v>0</v>
      </c>
      <c r="I245" s="1112">
        <v>0</v>
      </c>
      <c r="J245" s="1112"/>
      <c r="K245" s="1114">
        <v>10</v>
      </c>
      <c r="L245" s="1114">
        <v>3</v>
      </c>
      <c r="M245" s="1112">
        <f t="shared" si="10"/>
        <v>7</v>
      </c>
      <c r="N245" s="1120">
        <v>260</v>
      </c>
      <c r="O245" s="1113">
        <f t="shared" si="9"/>
        <v>1820</v>
      </c>
      <c r="P245" s="1117"/>
      <c r="Q245" s="1118"/>
      <c r="R245" s="1117">
        <v>7</v>
      </c>
      <c r="S245" s="1118"/>
      <c r="T245" s="1118"/>
      <c r="U245" s="1118"/>
    </row>
    <row r="246" spans="1:21">
      <c r="A246" s="1110">
        <v>240</v>
      </c>
      <c r="B246" s="1127" t="s">
        <v>1167</v>
      </c>
      <c r="C246" s="1127" t="s">
        <v>1391</v>
      </c>
      <c r="D246" s="1116" t="s">
        <v>452</v>
      </c>
      <c r="E246" s="1110" t="s">
        <v>1145</v>
      </c>
      <c r="F246" s="1116" t="s">
        <v>1133</v>
      </c>
      <c r="G246" s="1112">
        <v>0</v>
      </c>
      <c r="H246" s="1114">
        <v>0</v>
      </c>
      <c r="I246" s="1114">
        <v>40</v>
      </c>
      <c r="J246" s="1114">
        <v>20</v>
      </c>
      <c r="K246" s="1114">
        <v>40</v>
      </c>
      <c r="L246" s="1114">
        <v>40</v>
      </c>
      <c r="M246" s="1112">
        <f t="shared" si="10"/>
        <v>0</v>
      </c>
      <c r="N246" s="1120">
        <v>145</v>
      </c>
      <c r="O246" s="1113">
        <f t="shared" si="9"/>
        <v>0</v>
      </c>
      <c r="P246" s="1117"/>
      <c r="Q246" s="1118"/>
      <c r="R246" s="1118"/>
      <c r="S246" s="1118"/>
      <c r="T246" s="1118"/>
      <c r="U246" s="1118"/>
    </row>
    <row r="247" spans="1:21">
      <c r="A247" s="1110">
        <v>241</v>
      </c>
      <c r="B247" s="1111" t="s">
        <v>1289</v>
      </c>
      <c r="C247" s="1111" t="s">
        <v>1392</v>
      </c>
      <c r="D247" s="1116" t="s">
        <v>43</v>
      </c>
      <c r="E247" s="1110">
        <v>0</v>
      </c>
      <c r="F247" s="1116" t="s">
        <v>43</v>
      </c>
      <c r="G247" s="1114">
        <v>0</v>
      </c>
      <c r="H247" s="1123">
        <v>1</v>
      </c>
      <c r="I247" s="1123"/>
      <c r="J247" s="1123"/>
      <c r="K247" s="1123">
        <v>2</v>
      </c>
      <c r="L247" s="1123">
        <v>1</v>
      </c>
      <c r="M247" s="1112">
        <f t="shared" si="10"/>
        <v>1</v>
      </c>
      <c r="N247" s="1120">
        <v>1400</v>
      </c>
      <c r="O247" s="1113">
        <f t="shared" si="9"/>
        <v>1400</v>
      </c>
      <c r="P247" s="1117"/>
      <c r="Q247" s="1117">
        <v>1</v>
      </c>
      <c r="R247" s="1118"/>
      <c r="S247" s="1318"/>
      <c r="T247" s="1118"/>
      <c r="U247" s="1118"/>
    </row>
    <row r="248" spans="1:21">
      <c r="A248" s="1110">
        <v>242</v>
      </c>
      <c r="B248" s="1111" t="s">
        <v>1100</v>
      </c>
      <c r="C248" s="1111" t="s">
        <v>1393</v>
      </c>
      <c r="D248" s="1116" t="s">
        <v>34</v>
      </c>
      <c r="E248" s="1110">
        <v>0</v>
      </c>
      <c r="F248" s="1116" t="s">
        <v>34</v>
      </c>
      <c r="G248" s="1112">
        <v>1</v>
      </c>
      <c r="H248" s="1114">
        <v>2</v>
      </c>
      <c r="I248" s="1114"/>
      <c r="J248" s="1114"/>
      <c r="K248" s="1114">
        <v>10</v>
      </c>
      <c r="L248" s="1114"/>
      <c r="M248" s="1112">
        <f t="shared" si="10"/>
        <v>10</v>
      </c>
      <c r="N248" s="1120">
        <v>140</v>
      </c>
      <c r="O248" s="1113">
        <f t="shared" si="9"/>
        <v>1400</v>
      </c>
      <c r="P248" s="1117">
        <v>10</v>
      </c>
      <c r="Q248" s="1118"/>
      <c r="R248" s="1118"/>
      <c r="S248" s="1118"/>
      <c r="T248" s="1118"/>
      <c r="U248" s="1118"/>
    </row>
    <row r="249" spans="1:21">
      <c r="A249" s="1110">
        <v>243</v>
      </c>
      <c r="B249" s="1115" t="s">
        <v>1090</v>
      </c>
      <c r="C249" s="1115" t="s">
        <v>1394</v>
      </c>
      <c r="D249" s="1110" t="s">
        <v>452</v>
      </c>
      <c r="E249" s="1110" t="s">
        <v>1092</v>
      </c>
      <c r="F249" s="1116" t="s">
        <v>452</v>
      </c>
      <c r="G249" s="1112">
        <v>0</v>
      </c>
      <c r="H249" s="1112">
        <v>0</v>
      </c>
      <c r="I249" s="1112">
        <v>0</v>
      </c>
      <c r="J249" s="1112"/>
      <c r="K249" s="1112">
        <v>1</v>
      </c>
      <c r="L249" s="1112"/>
      <c r="M249" s="1112">
        <f t="shared" si="10"/>
        <v>1</v>
      </c>
      <c r="N249" s="1112">
        <v>990</v>
      </c>
      <c r="O249" s="1113">
        <f t="shared" si="9"/>
        <v>990</v>
      </c>
      <c r="P249" s="1117"/>
      <c r="Q249" s="1117">
        <v>1</v>
      </c>
      <c r="R249" s="1117"/>
      <c r="S249" s="1118"/>
      <c r="T249" s="1118"/>
      <c r="U249" s="1118"/>
    </row>
    <row r="250" spans="1:21">
      <c r="A250" s="1110">
        <v>244</v>
      </c>
      <c r="B250" s="1115" t="s">
        <v>1090</v>
      </c>
      <c r="C250" s="1115" t="s">
        <v>1395</v>
      </c>
      <c r="D250" s="1110" t="s">
        <v>452</v>
      </c>
      <c r="E250" s="1110" t="s">
        <v>1092</v>
      </c>
      <c r="F250" s="1116" t="s">
        <v>452</v>
      </c>
      <c r="G250" s="1112">
        <v>0</v>
      </c>
      <c r="H250" s="1112">
        <v>0</v>
      </c>
      <c r="I250" s="1112">
        <v>0</v>
      </c>
      <c r="J250" s="1112"/>
      <c r="K250" s="1112">
        <v>1</v>
      </c>
      <c r="L250" s="1112"/>
      <c r="M250" s="1112">
        <f t="shared" si="10"/>
        <v>1</v>
      </c>
      <c r="N250" s="1112">
        <v>2370</v>
      </c>
      <c r="O250" s="1113">
        <f t="shared" si="9"/>
        <v>2370</v>
      </c>
      <c r="P250" s="1117"/>
      <c r="Q250" s="1117">
        <v>1</v>
      </c>
      <c r="R250" s="1117"/>
      <c r="S250" s="1118"/>
      <c r="T250" s="1118"/>
      <c r="U250" s="1118"/>
    </row>
    <row r="251" spans="1:21">
      <c r="A251" s="1110">
        <v>245</v>
      </c>
      <c r="B251" s="1115" t="s">
        <v>1090</v>
      </c>
      <c r="C251" s="1115" t="s">
        <v>1396</v>
      </c>
      <c r="D251" s="1110" t="s">
        <v>452</v>
      </c>
      <c r="E251" s="1110" t="s">
        <v>1092</v>
      </c>
      <c r="F251" s="1116" t="s">
        <v>452</v>
      </c>
      <c r="G251" s="1112">
        <v>0</v>
      </c>
      <c r="H251" s="1112">
        <v>0</v>
      </c>
      <c r="I251" s="1112">
        <v>0</v>
      </c>
      <c r="J251" s="1112"/>
      <c r="K251" s="1112">
        <v>1</v>
      </c>
      <c r="L251" s="1112"/>
      <c r="M251" s="1112">
        <f t="shared" si="10"/>
        <v>1</v>
      </c>
      <c r="N251" s="1112">
        <v>990</v>
      </c>
      <c r="O251" s="1113">
        <f t="shared" si="9"/>
        <v>990</v>
      </c>
      <c r="P251" s="1117"/>
      <c r="Q251" s="1117">
        <v>1</v>
      </c>
      <c r="R251" s="1117"/>
      <c r="S251" s="1118"/>
      <c r="T251" s="1118"/>
      <c r="U251" s="1118"/>
    </row>
    <row r="252" spans="1:21">
      <c r="A252" s="1110">
        <v>246</v>
      </c>
      <c r="B252" s="1115" t="s">
        <v>1090</v>
      </c>
      <c r="C252" s="1115" t="s">
        <v>1397</v>
      </c>
      <c r="D252" s="1110" t="s">
        <v>452</v>
      </c>
      <c r="E252" s="1110" t="s">
        <v>1092</v>
      </c>
      <c r="F252" s="1116" t="s">
        <v>452</v>
      </c>
      <c r="G252" s="1112">
        <v>0</v>
      </c>
      <c r="H252" s="1112">
        <v>0</v>
      </c>
      <c r="I252" s="1112">
        <v>0</v>
      </c>
      <c r="J252" s="1112"/>
      <c r="K252" s="1112">
        <v>1</v>
      </c>
      <c r="L252" s="1112"/>
      <c r="M252" s="1112">
        <f t="shared" si="10"/>
        <v>1</v>
      </c>
      <c r="N252" s="1112">
        <v>990</v>
      </c>
      <c r="O252" s="1113">
        <f t="shared" si="9"/>
        <v>990</v>
      </c>
      <c r="P252" s="1117"/>
      <c r="Q252" s="1117">
        <v>1</v>
      </c>
      <c r="R252" s="1117"/>
      <c r="S252" s="1118"/>
      <c r="T252" s="1118"/>
      <c r="U252" s="1118"/>
    </row>
    <row r="253" spans="1:21">
      <c r="A253" s="1110">
        <v>247</v>
      </c>
      <c r="B253" s="1111" t="s">
        <v>1086</v>
      </c>
      <c r="C253" s="1111" t="s">
        <v>1398</v>
      </c>
      <c r="D253" s="1116" t="s">
        <v>211</v>
      </c>
      <c r="E253" s="1110">
        <v>0</v>
      </c>
      <c r="F253" s="1116" t="s">
        <v>211</v>
      </c>
      <c r="G253" s="1112">
        <v>42</v>
      </c>
      <c r="H253" s="1114">
        <v>46</v>
      </c>
      <c r="I253" s="1114">
        <v>55</v>
      </c>
      <c r="J253" s="1114">
        <v>12</v>
      </c>
      <c r="K253" s="1114">
        <v>30</v>
      </c>
      <c r="L253" s="1114">
        <v>10</v>
      </c>
      <c r="M253" s="1112">
        <f t="shared" si="10"/>
        <v>20</v>
      </c>
      <c r="N253" s="1120">
        <v>70</v>
      </c>
      <c r="O253" s="1113">
        <f t="shared" si="9"/>
        <v>1400</v>
      </c>
      <c r="P253" s="1117"/>
      <c r="Q253" s="1117">
        <v>20</v>
      </c>
      <c r="R253" s="1117"/>
      <c r="S253" s="1118"/>
      <c r="T253" s="1118"/>
      <c r="U253" s="1118"/>
    </row>
    <row r="254" spans="1:21">
      <c r="A254" s="1110">
        <v>248</v>
      </c>
      <c r="B254" s="1111" t="s">
        <v>1086</v>
      </c>
      <c r="C254" s="1111" t="s">
        <v>1399</v>
      </c>
      <c r="D254" s="1116" t="s">
        <v>211</v>
      </c>
      <c r="E254" s="1110"/>
      <c r="F254" s="1116" t="s">
        <v>211</v>
      </c>
      <c r="G254" s="1112"/>
      <c r="H254" s="1114"/>
      <c r="I254" s="1114"/>
      <c r="J254" s="1114">
        <v>61</v>
      </c>
      <c r="K254" s="1114">
        <v>80</v>
      </c>
      <c r="L254" s="1114"/>
      <c r="M254" s="1112">
        <f t="shared" si="10"/>
        <v>80</v>
      </c>
      <c r="N254" s="1120">
        <v>70</v>
      </c>
      <c r="O254" s="1113">
        <f t="shared" si="9"/>
        <v>5600</v>
      </c>
      <c r="P254" s="1117">
        <v>40</v>
      </c>
      <c r="Q254" s="1117"/>
      <c r="R254" s="1117">
        <v>40</v>
      </c>
      <c r="S254" s="1118"/>
      <c r="T254" s="1118"/>
      <c r="U254" s="1118"/>
    </row>
    <row r="255" spans="1:21">
      <c r="A255" s="1110">
        <v>249</v>
      </c>
      <c r="B255" s="1111" t="s">
        <v>1400</v>
      </c>
      <c r="C255" s="1111" t="s">
        <v>1401</v>
      </c>
      <c r="D255" s="1116" t="s">
        <v>188</v>
      </c>
      <c r="E255" s="1116" t="s">
        <v>188</v>
      </c>
      <c r="F255" s="1116" t="s">
        <v>188</v>
      </c>
      <c r="G255" s="1112">
        <v>0</v>
      </c>
      <c r="H255" s="1114">
        <v>0</v>
      </c>
      <c r="I255" s="1114"/>
      <c r="J255" s="1114"/>
      <c r="K255" s="1114">
        <v>2</v>
      </c>
      <c r="L255" s="1114">
        <v>1</v>
      </c>
      <c r="M255" s="1112">
        <f t="shared" si="10"/>
        <v>1</v>
      </c>
      <c r="N255" s="1120">
        <v>0</v>
      </c>
      <c r="O255" s="1113">
        <f t="shared" si="9"/>
        <v>0</v>
      </c>
      <c r="P255" s="1117"/>
      <c r="Q255" s="1117"/>
      <c r="R255" s="1117"/>
      <c r="S255" s="1118"/>
      <c r="T255" s="1118"/>
      <c r="U255" s="1118"/>
    </row>
    <row r="256" spans="1:21">
      <c r="A256" s="1110">
        <v>250</v>
      </c>
      <c r="B256" s="1111" t="s">
        <v>1400</v>
      </c>
      <c r="C256" s="1111" t="s">
        <v>1402</v>
      </c>
      <c r="D256" s="1116" t="s">
        <v>188</v>
      </c>
      <c r="E256" s="1116" t="s">
        <v>188</v>
      </c>
      <c r="F256" s="1116" t="s">
        <v>188</v>
      </c>
      <c r="G256" s="1112">
        <v>0</v>
      </c>
      <c r="H256" s="1122">
        <v>0</v>
      </c>
      <c r="I256" s="1122"/>
      <c r="J256" s="1122"/>
      <c r="K256" s="1122">
        <v>2</v>
      </c>
      <c r="L256" s="1122">
        <v>1</v>
      </c>
      <c r="M256" s="1112">
        <f t="shared" si="10"/>
        <v>1</v>
      </c>
      <c r="N256" s="1120">
        <v>0</v>
      </c>
      <c r="O256" s="1113">
        <f t="shared" si="9"/>
        <v>0</v>
      </c>
      <c r="P256" s="1117"/>
      <c r="Q256" s="1117"/>
      <c r="R256" s="1117"/>
      <c r="S256" s="1118"/>
      <c r="T256" s="1118"/>
      <c r="U256" s="1118"/>
    </row>
    <row r="257" spans="1:21">
      <c r="A257" s="1110">
        <v>251</v>
      </c>
      <c r="B257" s="1111" t="s">
        <v>1266</v>
      </c>
      <c r="C257" s="1111" t="s">
        <v>1403</v>
      </c>
      <c r="D257" s="1110" t="s">
        <v>34</v>
      </c>
      <c r="E257" s="1110">
        <v>0</v>
      </c>
      <c r="F257" s="1110" t="s">
        <v>1404</v>
      </c>
      <c r="G257" s="1112">
        <v>7</v>
      </c>
      <c r="H257" s="1122">
        <v>7</v>
      </c>
      <c r="I257" s="1122">
        <v>1</v>
      </c>
      <c r="J257" s="1122">
        <v>10</v>
      </c>
      <c r="K257" s="1122">
        <v>30</v>
      </c>
      <c r="L257" s="1122">
        <v>6</v>
      </c>
      <c r="M257" s="1112">
        <f t="shared" si="10"/>
        <v>24</v>
      </c>
      <c r="N257" s="1120">
        <v>450</v>
      </c>
      <c r="O257" s="1113">
        <f t="shared" si="9"/>
        <v>10800</v>
      </c>
      <c r="P257" s="1117"/>
      <c r="Q257" s="1117"/>
      <c r="R257" s="1117">
        <v>24</v>
      </c>
      <c r="S257" s="1118"/>
      <c r="T257" s="1118"/>
      <c r="U257" s="1118"/>
    </row>
    <row r="258" spans="1:21">
      <c r="A258" s="1110">
        <v>252</v>
      </c>
      <c r="B258" s="1111" t="s">
        <v>1289</v>
      </c>
      <c r="C258" s="1111" t="s">
        <v>1405</v>
      </c>
      <c r="D258" s="1110">
        <v>0</v>
      </c>
      <c r="E258" s="1110">
        <v>0</v>
      </c>
      <c r="F258" s="1116" t="s">
        <v>452</v>
      </c>
      <c r="G258" s="1112">
        <v>0</v>
      </c>
      <c r="H258" s="1122">
        <v>0</v>
      </c>
      <c r="I258" s="1122">
        <v>60</v>
      </c>
      <c r="J258" s="1122"/>
      <c r="K258" s="1122">
        <v>60</v>
      </c>
      <c r="L258" s="1122"/>
      <c r="M258" s="1112">
        <f t="shared" si="10"/>
        <v>60</v>
      </c>
      <c r="N258" s="1120">
        <v>60</v>
      </c>
      <c r="O258" s="1113">
        <f t="shared" si="9"/>
        <v>3600</v>
      </c>
      <c r="P258" s="1117"/>
      <c r="Q258" s="1117"/>
      <c r="R258" s="1117"/>
      <c r="S258" s="1117">
        <v>60</v>
      </c>
      <c r="T258" s="1118"/>
      <c r="U258" s="1118"/>
    </row>
    <row r="259" spans="1:21">
      <c r="A259" s="1110">
        <v>253</v>
      </c>
      <c r="B259" s="1115" t="s">
        <v>1244</v>
      </c>
      <c r="C259" s="1115" t="s">
        <v>1406</v>
      </c>
      <c r="D259" s="1110" t="s">
        <v>452</v>
      </c>
      <c r="E259" s="1110" t="s">
        <v>1092</v>
      </c>
      <c r="F259" s="1116" t="s">
        <v>452</v>
      </c>
      <c r="G259" s="1112">
        <v>0</v>
      </c>
      <c r="H259" s="1112">
        <v>0</v>
      </c>
      <c r="I259" s="1112">
        <v>0</v>
      </c>
      <c r="J259" s="1112"/>
      <c r="K259" s="1112">
        <v>2</v>
      </c>
      <c r="L259" s="1112"/>
      <c r="M259" s="1112">
        <f t="shared" si="10"/>
        <v>2</v>
      </c>
      <c r="N259" s="1112">
        <v>1450</v>
      </c>
      <c r="O259" s="1113">
        <f t="shared" si="9"/>
        <v>2900</v>
      </c>
      <c r="P259" s="1117"/>
      <c r="Q259" s="1117"/>
      <c r="R259" s="1117"/>
      <c r="S259" s="1117">
        <v>2</v>
      </c>
      <c r="T259" s="1118"/>
      <c r="U259" s="1118"/>
    </row>
    <row r="260" spans="1:21">
      <c r="A260" s="1110">
        <v>254</v>
      </c>
      <c r="B260" s="1115" t="s">
        <v>1244</v>
      </c>
      <c r="C260" s="1115" t="s">
        <v>1407</v>
      </c>
      <c r="D260" s="1110" t="s">
        <v>452</v>
      </c>
      <c r="E260" s="1110" t="s">
        <v>1092</v>
      </c>
      <c r="F260" s="1116" t="s">
        <v>452</v>
      </c>
      <c r="G260" s="1112">
        <v>0</v>
      </c>
      <c r="H260" s="1112">
        <v>0</v>
      </c>
      <c r="I260" s="1112">
        <v>0</v>
      </c>
      <c r="J260" s="1112"/>
      <c r="K260" s="1112">
        <v>2</v>
      </c>
      <c r="L260" s="1112"/>
      <c r="M260" s="1112">
        <f t="shared" si="10"/>
        <v>2</v>
      </c>
      <c r="N260" s="1112">
        <v>1450</v>
      </c>
      <c r="O260" s="1113">
        <f t="shared" si="9"/>
        <v>2900</v>
      </c>
      <c r="P260" s="1117"/>
      <c r="Q260" s="1117"/>
      <c r="R260" s="1117"/>
      <c r="S260" s="1117">
        <v>2</v>
      </c>
      <c r="T260" s="1118"/>
      <c r="U260" s="1118"/>
    </row>
    <row r="261" spans="1:21">
      <c r="A261" s="1110">
        <v>255</v>
      </c>
      <c r="B261" s="1111" t="s">
        <v>1095</v>
      </c>
      <c r="C261" s="1111" t="s">
        <v>1408</v>
      </c>
      <c r="D261" s="1110">
        <v>0</v>
      </c>
      <c r="E261" s="1110">
        <v>0</v>
      </c>
      <c r="F261" s="1116" t="s">
        <v>214</v>
      </c>
      <c r="G261" s="1112">
        <v>0</v>
      </c>
      <c r="H261" s="1114">
        <v>0</v>
      </c>
      <c r="I261" s="1114"/>
      <c r="J261" s="1114"/>
      <c r="K261" s="1114">
        <v>10</v>
      </c>
      <c r="L261" s="1114"/>
      <c r="M261" s="1112">
        <f t="shared" si="10"/>
        <v>10</v>
      </c>
      <c r="N261" s="1120">
        <v>700</v>
      </c>
      <c r="O261" s="1113">
        <f t="shared" si="9"/>
        <v>7000</v>
      </c>
      <c r="P261" s="1117"/>
      <c r="Q261" s="1118"/>
      <c r="R261" s="1118"/>
      <c r="S261" s="1117">
        <v>10</v>
      </c>
      <c r="T261" s="1118"/>
      <c r="U261" s="1118"/>
    </row>
    <row r="262" spans="1:21">
      <c r="A262" s="1110">
        <v>256</v>
      </c>
      <c r="B262" s="1115" t="s">
        <v>1121</v>
      </c>
      <c r="C262" s="1111" t="s">
        <v>1409</v>
      </c>
      <c r="D262" s="1116" t="s">
        <v>452</v>
      </c>
      <c r="E262" s="1116" t="s">
        <v>452</v>
      </c>
      <c r="F262" s="1116" t="s">
        <v>452</v>
      </c>
      <c r="G262" s="1112">
        <v>0</v>
      </c>
      <c r="H262" s="1112">
        <v>0</v>
      </c>
      <c r="I262" s="1112">
        <v>0</v>
      </c>
      <c r="J262" s="1112"/>
      <c r="K262" s="1119">
        <v>20</v>
      </c>
      <c r="L262" s="1110"/>
      <c r="M262" s="1112">
        <f t="shared" si="10"/>
        <v>20</v>
      </c>
      <c r="N262" s="1113">
        <v>850</v>
      </c>
      <c r="O262" s="1113">
        <f t="shared" si="9"/>
        <v>17000</v>
      </c>
      <c r="P262" s="1117">
        <v>20</v>
      </c>
      <c r="Q262" s="1118"/>
      <c r="R262" s="1118"/>
      <c r="S262" s="1118"/>
      <c r="T262" s="1118"/>
      <c r="U262" s="1118"/>
    </row>
    <row r="263" spans="1:21">
      <c r="A263" s="1110">
        <v>257</v>
      </c>
      <c r="B263" s="1111" t="s">
        <v>1266</v>
      </c>
      <c r="C263" s="1111" t="s">
        <v>1410</v>
      </c>
      <c r="D263" s="1110">
        <v>0</v>
      </c>
      <c r="E263" s="1110">
        <v>0</v>
      </c>
      <c r="F263" s="1116" t="s">
        <v>411</v>
      </c>
      <c r="G263" s="1112">
        <v>0</v>
      </c>
      <c r="H263" s="1114">
        <v>16</v>
      </c>
      <c r="I263" s="1114">
        <v>10</v>
      </c>
      <c r="J263" s="1114">
        <v>30</v>
      </c>
      <c r="K263" s="1114">
        <v>30</v>
      </c>
      <c r="L263" s="1114">
        <v>3</v>
      </c>
      <c r="M263" s="1112">
        <f t="shared" si="10"/>
        <v>27</v>
      </c>
      <c r="N263" s="1120">
        <v>160</v>
      </c>
      <c r="O263" s="1113">
        <f t="shared" si="9"/>
        <v>4320</v>
      </c>
      <c r="P263" s="1118">
        <v>27</v>
      </c>
      <c r="Q263" s="1118"/>
      <c r="R263" s="91">
        <v>0</v>
      </c>
      <c r="S263" s="1118"/>
      <c r="T263" s="1118"/>
      <c r="U263" s="1118"/>
    </row>
    <row r="264" spans="1:21">
      <c r="A264" s="1110">
        <v>258</v>
      </c>
      <c r="B264" s="1111" t="s">
        <v>1266</v>
      </c>
      <c r="C264" s="1111" t="s">
        <v>1411</v>
      </c>
      <c r="D264" s="1110">
        <v>0</v>
      </c>
      <c r="E264" s="1110">
        <v>0</v>
      </c>
      <c r="F264" s="1116" t="s">
        <v>411</v>
      </c>
      <c r="G264" s="1112">
        <v>1</v>
      </c>
      <c r="H264" s="1114">
        <v>2</v>
      </c>
      <c r="I264" s="1114">
        <v>6</v>
      </c>
      <c r="J264" s="1114">
        <v>6</v>
      </c>
      <c r="K264" s="1114">
        <v>6</v>
      </c>
      <c r="L264" s="1114">
        <v>0</v>
      </c>
      <c r="M264" s="1112">
        <f t="shared" si="10"/>
        <v>6</v>
      </c>
      <c r="N264" s="1120">
        <v>400</v>
      </c>
      <c r="O264" s="1113">
        <f t="shared" ref="O264:O327" si="11">N264*M264</f>
        <v>2400</v>
      </c>
      <c r="P264" s="1117">
        <v>6</v>
      </c>
      <c r="Q264" s="1118"/>
      <c r="R264" s="1118"/>
      <c r="S264" s="1118"/>
      <c r="T264" s="1118"/>
      <c r="U264" s="1118"/>
    </row>
    <row r="265" spans="1:21">
      <c r="A265" s="1110">
        <v>259</v>
      </c>
      <c r="B265" s="1111" t="s">
        <v>1266</v>
      </c>
      <c r="C265" s="1111" t="s">
        <v>1412</v>
      </c>
      <c r="D265" s="1116" t="s">
        <v>188</v>
      </c>
      <c r="E265" s="1116" t="s">
        <v>188</v>
      </c>
      <c r="F265" s="1116" t="s">
        <v>188</v>
      </c>
      <c r="G265" s="1112"/>
      <c r="H265" s="1114"/>
      <c r="I265" s="1114"/>
      <c r="J265" s="1114"/>
      <c r="K265" s="1114">
        <v>30</v>
      </c>
      <c r="L265" s="1114"/>
      <c r="M265" s="1112">
        <f t="shared" si="10"/>
        <v>30</v>
      </c>
      <c r="N265" s="1120">
        <v>45</v>
      </c>
      <c r="O265" s="1113">
        <f t="shared" si="11"/>
        <v>1350</v>
      </c>
      <c r="P265" s="1117"/>
      <c r="Q265" s="1118"/>
      <c r="R265" s="1117">
        <v>30</v>
      </c>
      <c r="S265" s="1118"/>
      <c r="T265" s="1118"/>
      <c r="U265" s="1118"/>
    </row>
    <row r="266" spans="1:21">
      <c r="A266" s="1110">
        <v>260</v>
      </c>
      <c r="B266" s="1115" t="s">
        <v>1244</v>
      </c>
      <c r="C266" s="1115" t="s">
        <v>1413</v>
      </c>
      <c r="D266" s="1110" t="s">
        <v>452</v>
      </c>
      <c r="E266" s="1110" t="s">
        <v>1092</v>
      </c>
      <c r="F266" s="1116" t="s">
        <v>452</v>
      </c>
      <c r="G266" s="1112">
        <v>0</v>
      </c>
      <c r="H266" s="1112">
        <v>0</v>
      </c>
      <c r="I266" s="1112">
        <v>0</v>
      </c>
      <c r="J266" s="1112"/>
      <c r="K266" s="1112">
        <v>2</v>
      </c>
      <c r="L266" s="1112">
        <v>0</v>
      </c>
      <c r="M266" s="1112">
        <f t="shared" si="10"/>
        <v>2</v>
      </c>
      <c r="N266" s="1112">
        <v>990</v>
      </c>
      <c r="O266" s="1113">
        <f t="shared" si="11"/>
        <v>1980</v>
      </c>
      <c r="P266" s="1117"/>
      <c r="Q266" s="1118"/>
      <c r="R266" s="1118"/>
      <c r="S266" s="1117">
        <v>2</v>
      </c>
      <c r="T266" s="1118"/>
      <c r="U266" s="1118"/>
    </row>
    <row r="267" spans="1:21">
      <c r="A267" s="1110">
        <v>261</v>
      </c>
      <c r="B267" s="1111" t="s">
        <v>1107</v>
      </c>
      <c r="C267" s="1111" t="s">
        <v>1414</v>
      </c>
      <c r="D267" s="1110">
        <v>0</v>
      </c>
      <c r="E267" s="1110">
        <v>0</v>
      </c>
      <c r="F267" s="1116" t="s">
        <v>227</v>
      </c>
      <c r="G267" s="1112">
        <v>0</v>
      </c>
      <c r="H267" s="1114">
        <v>0</v>
      </c>
      <c r="I267" s="1114">
        <v>0</v>
      </c>
      <c r="J267" s="1114"/>
      <c r="K267" s="1114">
        <v>3</v>
      </c>
      <c r="L267" s="1114">
        <v>0</v>
      </c>
      <c r="M267" s="1112">
        <f t="shared" si="10"/>
        <v>3</v>
      </c>
      <c r="N267" s="1120">
        <v>690</v>
      </c>
      <c r="O267" s="1113">
        <f t="shared" si="11"/>
        <v>2070</v>
      </c>
      <c r="P267" s="1117">
        <v>3</v>
      </c>
      <c r="Q267" s="1118"/>
      <c r="R267" s="1118"/>
      <c r="S267" s="1118"/>
      <c r="T267" s="1118"/>
      <c r="U267" s="1118"/>
    </row>
    <row r="268" spans="1:21">
      <c r="A268" s="1110">
        <v>262</v>
      </c>
      <c r="B268" s="1111" t="s">
        <v>1095</v>
      </c>
      <c r="C268" s="1112" t="s">
        <v>1415</v>
      </c>
      <c r="D268" s="1112"/>
      <c r="E268" s="1112"/>
      <c r="F268" s="1112"/>
      <c r="G268" s="1112"/>
      <c r="H268" s="1112"/>
      <c r="I268" s="1112"/>
      <c r="J268" s="1112"/>
      <c r="K268" s="1112"/>
      <c r="L268" s="1112"/>
      <c r="M268" s="1112"/>
      <c r="N268" s="1112"/>
      <c r="O268" s="1113"/>
      <c r="P268" s="1114"/>
      <c r="Q268" s="1113"/>
      <c r="R268" s="1319"/>
      <c r="S268" s="1113"/>
      <c r="T268" s="1113"/>
      <c r="U268" s="1113"/>
    </row>
    <row r="269" spans="1:21">
      <c r="A269" s="1110">
        <v>263</v>
      </c>
      <c r="B269" s="1111" t="s">
        <v>1253</v>
      </c>
      <c r="C269" s="1112" t="s">
        <v>1416</v>
      </c>
      <c r="D269" s="1110" t="s">
        <v>452</v>
      </c>
      <c r="E269" s="1110" t="s">
        <v>1092</v>
      </c>
      <c r="F269" s="1116" t="s">
        <v>452</v>
      </c>
      <c r="G269" s="1112"/>
      <c r="H269" s="1112"/>
      <c r="I269" s="1112"/>
      <c r="J269" s="1112"/>
      <c r="K269" s="1112">
        <v>10</v>
      </c>
      <c r="L269" s="1112"/>
      <c r="M269" s="1112">
        <f t="shared" si="10"/>
        <v>10</v>
      </c>
      <c r="N269" s="1113">
        <v>1510</v>
      </c>
      <c r="O269" s="1113">
        <f t="shared" si="11"/>
        <v>15100</v>
      </c>
      <c r="P269" s="1114">
        <v>10</v>
      </c>
      <c r="Q269" s="1113"/>
      <c r="R269" s="1113"/>
      <c r="S269" s="1113"/>
      <c r="T269" s="1113"/>
      <c r="U269" s="1113"/>
    </row>
    <row r="270" spans="1:21">
      <c r="A270" s="1110">
        <v>264</v>
      </c>
      <c r="B270" s="1115" t="s">
        <v>1244</v>
      </c>
      <c r="C270" s="1115" t="s">
        <v>1417</v>
      </c>
      <c r="D270" s="1110" t="s">
        <v>452</v>
      </c>
      <c r="E270" s="1110" t="s">
        <v>1092</v>
      </c>
      <c r="F270" s="1116" t="s">
        <v>452</v>
      </c>
      <c r="G270" s="1112">
        <v>0</v>
      </c>
      <c r="H270" s="1112">
        <v>0</v>
      </c>
      <c r="I270" s="1112">
        <v>0</v>
      </c>
      <c r="J270" s="1112"/>
      <c r="K270" s="1112"/>
      <c r="L270" s="1112"/>
      <c r="M270" s="1112"/>
      <c r="N270" s="1112"/>
      <c r="O270" s="1113"/>
      <c r="P270" s="1117"/>
      <c r="Q270" s="1118"/>
      <c r="R270" s="1117"/>
      <c r="S270" s="1118"/>
      <c r="T270" s="1118"/>
      <c r="U270" s="1118"/>
    </row>
    <row r="271" spans="1:21">
      <c r="A271" s="1110">
        <v>265</v>
      </c>
      <c r="B271" s="1115" t="s">
        <v>1154</v>
      </c>
      <c r="C271" s="1111" t="s">
        <v>1418</v>
      </c>
      <c r="D271" s="1116" t="s">
        <v>214</v>
      </c>
      <c r="E271" s="1116" t="s">
        <v>214</v>
      </c>
      <c r="F271" s="1116" t="s">
        <v>214</v>
      </c>
      <c r="G271" s="1112">
        <v>0</v>
      </c>
      <c r="H271" s="1112">
        <v>0</v>
      </c>
      <c r="I271" s="1112">
        <v>0</v>
      </c>
      <c r="J271" s="1112"/>
      <c r="K271" s="1119"/>
      <c r="L271" s="1110"/>
      <c r="M271" s="1112"/>
      <c r="N271" s="1112"/>
      <c r="O271" s="1113"/>
      <c r="P271" s="1117"/>
      <c r="Q271" s="1118"/>
      <c r="R271" s="1117"/>
      <c r="S271" s="1118"/>
      <c r="T271" s="1118"/>
      <c r="U271" s="1118"/>
    </row>
    <row r="272" spans="1:21">
      <c r="A272" s="1110">
        <v>266</v>
      </c>
      <c r="B272" s="1111" t="s">
        <v>1138</v>
      </c>
      <c r="C272" s="1111" t="s">
        <v>1419</v>
      </c>
      <c r="D272" s="1116" t="s">
        <v>34</v>
      </c>
      <c r="E272" s="1110">
        <v>0</v>
      </c>
      <c r="F272" s="1116" t="s">
        <v>34</v>
      </c>
      <c r="G272" s="1112">
        <v>10</v>
      </c>
      <c r="H272" s="1114">
        <v>0</v>
      </c>
      <c r="I272" s="1114"/>
      <c r="J272" s="1114" t="s">
        <v>987</v>
      </c>
      <c r="K272" s="1114">
        <v>10</v>
      </c>
      <c r="L272" s="1114"/>
      <c r="M272" s="1112">
        <f t="shared" si="10"/>
        <v>10</v>
      </c>
      <c r="N272" s="1120">
        <v>250</v>
      </c>
      <c r="O272" s="1113">
        <f t="shared" si="11"/>
        <v>2500</v>
      </c>
      <c r="P272" s="1117"/>
      <c r="Q272" s="1118"/>
      <c r="R272" s="1117"/>
      <c r="S272" s="1117">
        <v>10</v>
      </c>
      <c r="T272" s="1118"/>
      <c r="U272" s="1118"/>
    </row>
    <row r="273" spans="1:21">
      <c r="A273" s="1110">
        <v>267</v>
      </c>
      <c r="B273" s="1111" t="s">
        <v>1138</v>
      </c>
      <c r="C273" s="1111" t="s">
        <v>1420</v>
      </c>
      <c r="D273" s="1116" t="s">
        <v>34</v>
      </c>
      <c r="E273" s="1110">
        <v>0</v>
      </c>
      <c r="F273" s="1116" t="s">
        <v>34</v>
      </c>
      <c r="G273" s="1112">
        <v>10</v>
      </c>
      <c r="H273" s="1114">
        <v>0</v>
      </c>
      <c r="I273" s="1114"/>
      <c r="J273" s="1114">
        <v>10</v>
      </c>
      <c r="K273" s="1114">
        <v>10</v>
      </c>
      <c r="L273" s="1114"/>
      <c r="M273" s="1112">
        <f t="shared" si="10"/>
        <v>10</v>
      </c>
      <c r="N273" s="1120">
        <v>250</v>
      </c>
      <c r="O273" s="1113">
        <f t="shared" si="11"/>
        <v>2500</v>
      </c>
      <c r="P273" s="1117"/>
      <c r="Q273" s="1118"/>
      <c r="R273" s="1117"/>
      <c r="S273" s="1117">
        <v>10</v>
      </c>
      <c r="T273" s="1118"/>
      <c r="U273" s="1118"/>
    </row>
    <row r="274" spans="1:21">
      <c r="A274" s="1110">
        <v>268</v>
      </c>
      <c r="B274" s="1111" t="s">
        <v>1138</v>
      </c>
      <c r="C274" s="1111" t="s">
        <v>1421</v>
      </c>
      <c r="D274" s="1116" t="s">
        <v>34</v>
      </c>
      <c r="E274" s="1110">
        <v>0</v>
      </c>
      <c r="F274" s="1116" t="s">
        <v>34</v>
      </c>
      <c r="G274" s="1112">
        <v>5</v>
      </c>
      <c r="H274" s="1114">
        <v>0</v>
      </c>
      <c r="I274" s="1114"/>
      <c r="J274" s="1114">
        <v>5</v>
      </c>
      <c r="K274" s="1114">
        <v>10</v>
      </c>
      <c r="L274" s="1114"/>
      <c r="M274" s="1112">
        <f t="shared" si="10"/>
        <v>10</v>
      </c>
      <c r="N274" s="1120">
        <v>380</v>
      </c>
      <c r="O274" s="1113">
        <f t="shared" si="11"/>
        <v>3800</v>
      </c>
      <c r="P274" s="1117"/>
      <c r="Q274" s="1118"/>
      <c r="R274" s="1117"/>
      <c r="S274" s="1117">
        <v>10</v>
      </c>
      <c r="T274" s="1118"/>
      <c r="U274" s="1118"/>
    </row>
    <row r="275" spans="1:21">
      <c r="A275" s="1110">
        <v>269</v>
      </c>
      <c r="B275" s="1111" t="s">
        <v>1138</v>
      </c>
      <c r="C275" s="1111" t="s">
        <v>1422</v>
      </c>
      <c r="D275" s="1116" t="s">
        <v>34</v>
      </c>
      <c r="E275" s="1110">
        <v>0</v>
      </c>
      <c r="F275" s="1116" t="s">
        <v>34</v>
      </c>
      <c r="G275" s="1112">
        <v>0</v>
      </c>
      <c r="H275" s="1119">
        <v>0</v>
      </c>
      <c r="I275" s="1119"/>
      <c r="J275" s="1119">
        <v>4</v>
      </c>
      <c r="K275" s="1119">
        <v>5</v>
      </c>
      <c r="L275" s="1119"/>
      <c r="M275" s="1112">
        <f t="shared" si="10"/>
        <v>5</v>
      </c>
      <c r="N275" s="1120">
        <v>250</v>
      </c>
      <c r="O275" s="1113">
        <f t="shared" si="11"/>
        <v>1250</v>
      </c>
      <c r="P275" s="1117"/>
      <c r="Q275" s="1118"/>
      <c r="R275" s="1117"/>
      <c r="S275" s="1117">
        <v>5</v>
      </c>
      <c r="T275" s="1118"/>
      <c r="U275" s="1118"/>
    </row>
    <row r="276" spans="1:21">
      <c r="A276" s="1110">
        <v>270</v>
      </c>
      <c r="B276" s="1111" t="s">
        <v>1138</v>
      </c>
      <c r="C276" s="1111" t="s">
        <v>1423</v>
      </c>
      <c r="D276" s="1110">
        <v>0</v>
      </c>
      <c r="E276" s="1110">
        <v>0</v>
      </c>
      <c r="F276" s="1116" t="s">
        <v>43</v>
      </c>
      <c r="G276" s="1112">
        <v>5</v>
      </c>
      <c r="H276" s="1114">
        <v>0</v>
      </c>
      <c r="I276" s="1114">
        <v>20</v>
      </c>
      <c r="J276" s="1114"/>
      <c r="K276" s="1114">
        <v>20</v>
      </c>
      <c r="L276" s="1114">
        <v>0</v>
      </c>
      <c r="M276" s="1112">
        <f t="shared" si="10"/>
        <v>20</v>
      </c>
      <c r="N276" s="1120">
        <v>802</v>
      </c>
      <c r="O276" s="1113">
        <f t="shared" si="11"/>
        <v>16040</v>
      </c>
      <c r="P276" s="1117"/>
      <c r="Q276" s="1118"/>
      <c r="R276" s="1117"/>
      <c r="S276" s="1117">
        <v>20</v>
      </c>
      <c r="T276" s="1118"/>
      <c r="U276" s="1118"/>
    </row>
    <row r="277" spans="1:21">
      <c r="A277" s="1110">
        <v>271</v>
      </c>
      <c r="B277" s="1111" t="s">
        <v>1131</v>
      </c>
      <c r="C277" s="1111" t="s">
        <v>1424</v>
      </c>
      <c r="D277" s="1116" t="s">
        <v>188</v>
      </c>
      <c r="E277" s="1116" t="s">
        <v>188</v>
      </c>
      <c r="F277" s="1116" t="s">
        <v>188</v>
      </c>
      <c r="G277" s="1112">
        <v>0</v>
      </c>
      <c r="H277" s="1114">
        <v>0</v>
      </c>
      <c r="I277" s="1114"/>
      <c r="J277" s="1114"/>
      <c r="K277" s="1114">
        <v>5</v>
      </c>
      <c r="L277" s="1114"/>
      <c r="M277" s="1112">
        <f t="shared" si="10"/>
        <v>5</v>
      </c>
      <c r="N277" s="1120">
        <v>100</v>
      </c>
      <c r="O277" s="1113">
        <f t="shared" si="11"/>
        <v>500</v>
      </c>
      <c r="P277" s="1117"/>
      <c r="Q277" s="1118"/>
      <c r="R277" s="1117"/>
      <c r="S277" s="1117">
        <v>5</v>
      </c>
      <c r="T277" s="1118"/>
      <c r="U277" s="1118"/>
    </row>
    <row r="278" spans="1:21">
      <c r="A278" s="1110">
        <v>272</v>
      </c>
      <c r="B278" s="1111" t="s">
        <v>1095</v>
      </c>
      <c r="C278" s="1111" t="s">
        <v>1425</v>
      </c>
      <c r="D278" s="1116" t="s">
        <v>34</v>
      </c>
      <c r="E278" s="1116" t="s">
        <v>34</v>
      </c>
      <c r="F278" s="1116" t="s">
        <v>34</v>
      </c>
      <c r="G278" s="1112">
        <v>0</v>
      </c>
      <c r="H278" s="1122">
        <v>0</v>
      </c>
      <c r="I278" s="1122"/>
      <c r="J278" s="1122">
        <v>1</v>
      </c>
      <c r="K278" s="1122">
        <v>2</v>
      </c>
      <c r="L278" s="1122"/>
      <c r="M278" s="1112">
        <f t="shared" si="10"/>
        <v>2</v>
      </c>
      <c r="N278" s="1120">
        <v>950</v>
      </c>
      <c r="O278" s="1113">
        <f t="shared" si="11"/>
        <v>1900</v>
      </c>
      <c r="P278" s="1117"/>
      <c r="Q278" s="1118"/>
      <c r="R278" s="1117"/>
      <c r="S278" s="1117">
        <v>2</v>
      </c>
      <c r="T278" s="1118"/>
      <c r="U278" s="1118"/>
    </row>
    <row r="279" spans="1:21">
      <c r="A279" s="1110">
        <v>273</v>
      </c>
      <c r="B279" s="1111" t="s">
        <v>1138</v>
      </c>
      <c r="C279" s="1111" t="s">
        <v>1426</v>
      </c>
      <c r="D279" s="1110">
        <v>0</v>
      </c>
      <c r="E279" s="1110">
        <v>0</v>
      </c>
      <c r="F279" s="1116" t="s">
        <v>34</v>
      </c>
      <c r="G279" s="1112">
        <v>0</v>
      </c>
      <c r="H279" s="1114">
        <v>0</v>
      </c>
      <c r="I279" s="1114"/>
      <c r="J279" s="1114">
        <v>1</v>
      </c>
      <c r="K279" s="1114"/>
      <c r="L279" s="1114"/>
      <c r="M279" s="1112"/>
      <c r="N279" s="1120"/>
      <c r="O279" s="1113"/>
      <c r="P279" s="1117"/>
      <c r="Q279" s="1118"/>
      <c r="R279" s="1117"/>
      <c r="S279" s="1117"/>
      <c r="T279" s="1118"/>
      <c r="U279" s="1118"/>
    </row>
    <row r="280" spans="1:21">
      <c r="A280" s="1110">
        <v>274</v>
      </c>
      <c r="B280" s="1115" t="s">
        <v>1244</v>
      </c>
      <c r="C280" s="1115" t="s">
        <v>1427</v>
      </c>
      <c r="D280" s="1110" t="s">
        <v>43</v>
      </c>
      <c r="E280" s="1110">
        <v>0</v>
      </c>
      <c r="F280" s="1110" t="s">
        <v>43</v>
      </c>
      <c r="G280" s="1112">
        <v>0</v>
      </c>
      <c r="H280" s="1112">
        <v>0</v>
      </c>
      <c r="I280" s="1112">
        <v>0</v>
      </c>
      <c r="J280" s="1112"/>
      <c r="K280" s="1112">
        <v>1</v>
      </c>
      <c r="L280" s="1112"/>
      <c r="M280" s="1112">
        <f t="shared" si="10"/>
        <v>1</v>
      </c>
      <c r="N280" s="1112">
        <v>30000</v>
      </c>
      <c r="O280" s="1113">
        <f t="shared" si="11"/>
        <v>30000</v>
      </c>
      <c r="P280" s="1117"/>
      <c r="Q280" s="1118"/>
      <c r="R280" s="1117"/>
      <c r="S280" s="1117">
        <v>1</v>
      </c>
      <c r="T280" s="1118"/>
      <c r="U280" s="1118"/>
    </row>
    <row r="281" spans="1:21">
      <c r="A281" s="1110">
        <v>275</v>
      </c>
      <c r="B281" s="1125" t="s">
        <v>1253</v>
      </c>
      <c r="C281" s="1125" t="s">
        <v>1428</v>
      </c>
      <c r="D281" s="1110" t="s">
        <v>452</v>
      </c>
      <c r="E281" s="1110" t="s">
        <v>1092</v>
      </c>
      <c r="F281" s="1116" t="s">
        <v>452</v>
      </c>
      <c r="G281" s="1128">
        <v>17</v>
      </c>
      <c r="H281" s="1125"/>
      <c r="I281" s="1112"/>
      <c r="J281" s="1112"/>
      <c r="K281" s="1112">
        <v>25</v>
      </c>
      <c r="L281" s="1112">
        <v>5</v>
      </c>
      <c r="M281" s="1112">
        <f t="shared" si="10"/>
        <v>20</v>
      </c>
      <c r="N281" s="1129">
        <v>615</v>
      </c>
      <c r="O281" s="1113">
        <f t="shared" si="11"/>
        <v>12300</v>
      </c>
      <c r="P281" s="1130"/>
      <c r="Q281" s="94"/>
      <c r="R281" s="94"/>
      <c r="S281" s="94">
        <v>20</v>
      </c>
      <c r="T281" s="94"/>
      <c r="U281" s="94"/>
    </row>
    <row r="282" spans="1:21">
      <c r="A282" s="1110">
        <v>276</v>
      </c>
      <c r="B282" s="1125" t="s">
        <v>1253</v>
      </c>
      <c r="C282" s="1125" t="s">
        <v>1429</v>
      </c>
      <c r="D282" s="1110" t="s">
        <v>452</v>
      </c>
      <c r="E282" s="1110" t="s">
        <v>1092</v>
      </c>
      <c r="F282" s="1116" t="s">
        <v>452</v>
      </c>
      <c r="G282" s="1128">
        <v>10</v>
      </c>
      <c r="H282" s="1125"/>
      <c r="I282" s="1112"/>
      <c r="J282" s="1112"/>
      <c r="K282" s="1112">
        <v>20</v>
      </c>
      <c r="L282" s="1112">
        <v>20</v>
      </c>
      <c r="M282" s="1112">
        <f t="shared" si="10"/>
        <v>0</v>
      </c>
      <c r="N282" s="1129">
        <v>2200</v>
      </c>
      <c r="O282" s="1113">
        <f t="shared" si="11"/>
        <v>0</v>
      </c>
      <c r="P282" s="1130"/>
      <c r="Q282" s="94"/>
      <c r="R282" s="94"/>
      <c r="S282" s="94"/>
      <c r="T282" s="94"/>
      <c r="U282" s="94"/>
    </row>
    <row r="283" spans="1:21">
      <c r="A283" s="1110">
        <v>277</v>
      </c>
      <c r="B283" s="1125" t="s">
        <v>1253</v>
      </c>
      <c r="C283" s="1125" t="s">
        <v>1430</v>
      </c>
      <c r="D283" s="1110" t="s">
        <v>452</v>
      </c>
      <c r="E283" s="1110" t="s">
        <v>1092</v>
      </c>
      <c r="F283" s="1116" t="s">
        <v>452</v>
      </c>
      <c r="G283" s="1128">
        <v>24</v>
      </c>
      <c r="H283" s="1125"/>
      <c r="I283" s="1112"/>
      <c r="J283" s="1112"/>
      <c r="K283" s="1112">
        <v>10</v>
      </c>
      <c r="L283" s="1112">
        <v>4</v>
      </c>
      <c r="M283" s="1112">
        <f t="shared" si="10"/>
        <v>6</v>
      </c>
      <c r="N283" s="1129">
        <v>900</v>
      </c>
      <c r="O283" s="1113">
        <f t="shared" si="11"/>
        <v>5400</v>
      </c>
      <c r="P283" s="1130"/>
      <c r="Q283" s="94"/>
      <c r="R283" s="94"/>
      <c r="S283" s="94">
        <v>6</v>
      </c>
      <c r="T283" s="94"/>
      <c r="U283" s="94"/>
    </row>
    <row r="284" spans="1:21">
      <c r="A284" s="1110">
        <v>278</v>
      </c>
      <c r="B284" s="1111" t="s">
        <v>1107</v>
      </c>
      <c r="C284" s="1111" t="s">
        <v>1431</v>
      </c>
      <c r="D284" s="1116" t="s">
        <v>34</v>
      </c>
      <c r="E284" s="1110"/>
      <c r="F284" s="1116" t="s">
        <v>34</v>
      </c>
      <c r="G284" s="1112"/>
      <c r="H284" s="1114"/>
      <c r="I284" s="1114"/>
      <c r="J284" s="1114">
        <v>22</v>
      </c>
      <c r="K284" s="1114">
        <v>30</v>
      </c>
      <c r="L284" s="1114"/>
      <c r="M284" s="1112">
        <f t="shared" si="10"/>
        <v>30</v>
      </c>
      <c r="N284" s="1120">
        <v>40</v>
      </c>
      <c r="O284" s="1113">
        <f t="shared" si="11"/>
        <v>1200</v>
      </c>
      <c r="P284" s="1117">
        <v>30</v>
      </c>
      <c r="Q284" s="1118"/>
      <c r="R284" s="1117"/>
      <c r="S284" s="1117"/>
      <c r="T284" s="1118"/>
      <c r="U284" s="1118"/>
    </row>
    <row r="285" spans="1:21">
      <c r="A285" s="1110">
        <v>279</v>
      </c>
      <c r="B285" s="1111" t="s">
        <v>1107</v>
      </c>
      <c r="C285" s="1111" t="s">
        <v>1432</v>
      </c>
      <c r="D285" s="1116" t="s">
        <v>34</v>
      </c>
      <c r="E285" s="1110"/>
      <c r="F285" s="1116" t="s">
        <v>34</v>
      </c>
      <c r="G285" s="1112"/>
      <c r="H285" s="1114"/>
      <c r="I285" s="1114"/>
      <c r="J285" s="1114">
        <v>34</v>
      </c>
      <c r="K285" s="1114">
        <v>40</v>
      </c>
      <c r="L285" s="1114"/>
      <c r="M285" s="1112">
        <f t="shared" si="10"/>
        <v>40</v>
      </c>
      <c r="N285" s="1120">
        <v>40</v>
      </c>
      <c r="O285" s="1113">
        <f t="shared" si="11"/>
        <v>1600</v>
      </c>
      <c r="P285" s="1117">
        <v>40</v>
      </c>
      <c r="Q285" s="1118"/>
      <c r="R285" s="1117"/>
      <c r="S285" s="1117"/>
      <c r="T285" s="1118"/>
      <c r="U285" s="1118"/>
    </row>
    <row r="286" spans="1:21">
      <c r="A286" s="1110">
        <v>280</v>
      </c>
      <c r="B286" s="1111" t="s">
        <v>1107</v>
      </c>
      <c r="C286" s="1111" t="s">
        <v>1433</v>
      </c>
      <c r="D286" s="1116" t="s">
        <v>34</v>
      </c>
      <c r="E286" s="1110"/>
      <c r="F286" s="1116" t="s">
        <v>34</v>
      </c>
      <c r="G286" s="1112"/>
      <c r="H286" s="1114"/>
      <c r="I286" s="1114"/>
      <c r="J286" s="1114">
        <v>46</v>
      </c>
      <c r="K286" s="1114">
        <v>60</v>
      </c>
      <c r="L286" s="1114">
        <v>14</v>
      </c>
      <c r="M286" s="1112">
        <f t="shared" si="10"/>
        <v>46</v>
      </c>
      <c r="N286" s="1120">
        <v>40</v>
      </c>
      <c r="O286" s="1113">
        <f t="shared" si="11"/>
        <v>1840</v>
      </c>
      <c r="P286" s="1117"/>
      <c r="Q286" s="1118"/>
      <c r="R286" s="1117">
        <v>46</v>
      </c>
      <c r="S286" s="1117"/>
      <c r="T286" s="1118"/>
      <c r="U286" s="1118"/>
    </row>
    <row r="287" spans="1:21">
      <c r="A287" s="1110">
        <v>281</v>
      </c>
      <c r="B287" s="1111" t="s">
        <v>1107</v>
      </c>
      <c r="C287" s="1111" t="s">
        <v>1434</v>
      </c>
      <c r="D287" s="1116" t="s">
        <v>34</v>
      </c>
      <c r="E287" s="1110"/>
      <c r="F287" s="1116" t="s">
        <v>34</v>
      </c>
      <c r="G287" s="1112"/>
      <c r="H287" s="1114"/>
      <c r="I287" s="1114"/>
      <c r="J287" s="1114">
        <v>41</v>
      </c>
      <c r="K287" s="1114">
        <v>70</v>
      </c>
      <c r="L287" s="1114">
        <v>21</v>
      </c>
      <c r="M287" s="1112">
        <f t="shared" si="10"/>
        <v>49</v>
      </c>
      <c r="N287" s="1120">
        <v>40</v>
      </c>
      <c r="O287" s="1113">
        <f t="shared" si="11"/>
        <v>1960</v>
      </c>
      <c r="P287" s="1117"/>
      <c r="Q287" s="1118"/>
      <c r="R287" s="1117">
        <v>49</v>
      </c>
      <c r="S287" s="1117"/>
      <c r="T287" s="1118"/>
      <c r="U287" s="1118"/>
    </row>
    <row r="288" spans="1:21">
      <c r="A288" s="1110">
        <v>282</v>
      </c>
      <c r="B288" s="1111" t="s">
        <v>1107</v>
      </c>
      <c r="C288" s="1111" t="s">
        <v>1435</v>
      </c>
      <c r="D288" s="1110">
        <v>0</v>
      </c>
      <c r="E288" s="1110">
        <v>0</v>
      </c>
      <c r="F288" s="1116" t="s">
        <v>34</v>
      </c>
      <c r="G288" s="1112">
        <v>0</v>
      </c>
      <c r="H288" s="1114">
        <v>0</v>
      </c>
      <c r="I288" s="1114"/>
      <c r="J288" s="1114"/>
      <c r="K288" s="1114">
        <v>12</v>
      </c>
      <c r="L288" s="1114">
        <v>12</v>
      </c>
      <c r="M288" s="1112">
        <f t="shared" si="10"/>
        <v>0</v>
      </c>
      <c r="N288" s="1120">
        <v>220</v>
      </c>
      <c r="O288" s="1113">
        <f t="shared" si="11"/>
        <v>0</v>
      </c>
      <c r="P288" s="1117"/>
      <c r="Q288" s="1118"/>
      <c r="R288" s="1117"/>
      <c r="S288" s="1117">
        <v>0</v>
      </c>
      <c r="T288" s="1118"/>
      <c r="U288" s="1118"/>
    </row>
    <row r="289" spans="1:21">
      <c r="A289" s="1110">
        <v>283</v>
      </c>
      <c r="B289" s="1111" t="s">
        <v>1095</v>
      </c>
      <c r="C289" s="1111" t="s">
        <v>1436</v>
      </c>
      <c r="D289" s="1116" t="s">
        <v>698</v>
      </c>
      <c r="E289" s="1116" t="s">
        <v>698</v>
      </c>
      <c r="F289" s="1116" t="s">
        <v>698</v>
      </c>
      <c r="G289" s="1112">
        <v>0</v>
      </c>
      <c r="H289" s="1114">
        <v>1</v>
      </c>
      <c r="I289" s="1114"/>
      <c r="J289" s="1114"/>
      <c r="K289" s="1114">
        <v>2</v>
      </c>
      <c r="L289" s="1114"/>
      <c r="M289" s="1112">
        <f t="shared" si="10"/>
        <v>2</v>
      </c>
      <c r="N289" s="1120">
        <v>3400</v>
      </c>
      <c r="O289" s="1113">
        <f t="shared" si="11"/>
        <v>6800</v>
      </c>
      <c r="P289" s="1117"/>
      <c r="Q289" s="1118"/>
      <c r="R289" s="1117"/>
      <c r="S289" s="1117">
        <v>2</v>
      </c>
      <c r="T289" s="1118"/>
      <c r="U289" s="1118"/>
    </row>
    <row r="290" spans="1:21">
      <c r="A290" s="1110">
        <v>284</v>
      </c>
      <c r="B290" s="1111" t="s">
        <v>1167</v>
      </c>
      <c r="C290" s="1111" t="s">
        <v>1437</v>
      </c>
      <c r="D290" s="1116" t="s">
        <v>34</v>
      </c>
      <c r="E290" s="1116" t="s">
        <v>34</v>
      </c>
      <c r="F290" s="1116" t="s">
        <v>34</v>
      </c>
      <c r="G290" s="1112"/>
      <c r="H290" s="1114"/>
      <c r="I290" s="1114"/>
      <c r="J290" s="1114"/>
      <c r="K290" s="1114">
        <v>11</v>
      </c>
      <c r="L290" s="1114">
        <v>11</v>
      </c>
      <c r="M290" s="1112">
        <f t="shared" si="10"/>
        <v>0</v>
      </c>
      <c r="N290" s="1120">
        <v>285</v>
      </c>
      <c r="O290" s="1113">
        <f t="shared" si="11"/>
        <v>0</v>
      </c>
      <c r="P290" s="1117"/>
      <c r="Q290" s="1118"/>
      <c r="R290" s="1117"/>
      <c r="S290" s="1117"/>
      <c r="T290" s="1118"/>
      <c r="U290" s="1118"/>
    </row>
    <row r="291" spans="1:21">
      <c r="A291" s="1110">
        <v>285</v>
      </c>
      <c r="B291" s="1111" t="s">
        <v>1167</v>
      </c>
      <c r="C291" s="1111" t="s">
        <v>1438</v>
      </c>
      <c r="D291" s="1116" t="s">
        <v>34</v>
      </c>
      <c r="E291" s="1116" t="s">
        <v>34</v>
      </c>
      <c r="F291" s="1116" t="s">
        <v>34</v>
      </c>
      <c r="G291" s="1112"/>
      <c r="H291" s="1114"/>
      <c r="I291" s="1114"/>
      <c r="J291" s="1114"/>
      <c r="K291" s="1114">
        <v>10</v>
      </c>
      <c r="L291" s="1114">
        <v>6</v>
      </c>
      <c r="M291" s="1112">
        <f t="shared" si="10"/>
        <v>4</v>
      </c>
      <c r="N291" s="1120">
        <v>285</v>
      </c>
      <c r="O291" s="1113">
        <f t="shared" si="11"/>
        <v>1140</v>
      </c>
      <c r="P291" s="1117"/>
      <c r="Q291" s="1118"/>
      <c r="R291" s="1117"/>
      <c r="S291" s="1117">
        <v>4</v>
      </c>
      <c r="T291" s="1118"/>
      <c r="U291" s="1118"/>
    </row>
    <row r="292" spans="1:21">
      <c r="A292" s="1110">
        <v>286</v>
      </c>
      <c r="B292" s="1111" t="s">
        <v>1167</v>
      </c>
      <c r="C292" s="1111" t="s">
        <v>1439</v>
      </c>
      <c r="D292" s="1116" t="s">
        <v>34</v>
      </c>
      <c r="E292" s="1116" t="s">
        <v>34</v>
      </c>
      <c r="F292" s="1116" t="s">
        <v>34</v>
      </c>
      <c r="G292" s="1112"/>
      <c r="H292" s="1114"/>
      <c r="I292" s="1114"/>
      <c r="J292" s="1114"/>
      <c r="K292" s="1114">
        <v>10</v>
      </c>
      <c r="L292" s="1114">
        <v>8</v>
      </c>
      <c r="M292" s="1112">
        <f t="shared" si="10"/>
        <v>2</v>
      </c>
      <c r="N292" s="1120">
        <v>285</v>
      </c>
      <c r="O292" s="1113">
        <f t="shared" si="11"/>
        <v>570</v>
      </c>
      <c r="P292" s="1117"/>
      <c r="Q292" s="1118"/>
      <c r="R292" s="1117"/>
      <c r="S292" s="1117">
        <v>2</v>
      </c>
      <c r="T292" s="1118"/>
      <c r="U292" s="1118"/>
    </row>
    <row r="293" spans="1:21">
      <c r="A293" s="1110">
        <v>287</v>
      </c>
      <c r="B293" s="1111" t="s">
        <v>1253</v>
      </c>
      <c r="C293" s="1112" t="s">
        <v>1440</v>
      </c>
      <c r="D293" s="1110" t="s">
        <v>452</v>
      </c>
      <c r="E293" s="1110" t="s">
        <v>1321</v>
      </c>
      <c r="F293" s="1116" t="s">
        <v>452</v>
      </c>
      <c r="G293" s="1112"/>
      <c r="H293" s="1112"/>
      <c r="I293" s="1112"/>
      <c r="J293" s="1112"/>
      <c r="K293" s="1112"/>
      <c r="L293" s="1112"/>
      <c r="M293" s="1112"/>
      <c r="N293" s="1112"/>
      <c r="O293" s="1113"/>
      <c r="P293" s="1114"/>
      <c r="Q293" s="1113"/>
      <c r="R293" s="1114"/>
      <c r="S293" s="1114"/>
      <c r="T293" s="1113"/>
      <c r="U293" s="1113"/>
    </row>
    <row r="294" spans="1:21">
      <c r="A294" s="1110">
        <v>288</v>
      </c>
      <c r="B294" s="1111" t="s">
        <v>1121</v>
      </c>
      <c r="C294" s="1111" t="s">
        <v>1441</v>
      </c>
      <c r="D294" s="1116"/>
      <c r="E294" s="1110"/>
      <c r="F294" s="1116"/>
      <c r="G294" s="1112"/>
      <c r="H294" s="1119"/>
      <c r="I294" s="1119"/>
      <c r="J294" s="1119"/>
      <c r="K294" s="1119"/>
      <c r="L294" s="1119"/>
      <c r="M294" s="1112">
        <v>10</v>
      </c>
      <c r="N294" s="1120">
        <v>160</v>
      </c>
      <c r="O294" s="1113">
        <f t="shared" si="11"/>
        <v>1600</v>
      </c>
      <c r="P294" s="1117"/>
      <c r="Q294" s="1117">
        <v>10</v>
      </c>
      <c r="R294" s="1117"/>
      <c r="S294" s="1117"/>
      <c r="T294" s="1118"/>
      <c r="U294" s="1118"/>
    </row>
    <row r="295" spans="1:21">
      <c r="A295" s="1110">
        <v>289</v>
      </c>
      <c r="B295" s="1111" t="s">
        <v>1270</v>
      </c>
      <c r="C295" s="1111" t="s">
        <v>1442</v>
      </c>
      <c r="D295" s="1116" t="s">
        <v>452</v>
      </c>
      <c r="E295" s="1110">
        <v>1</v>
      </c>
      <c r="F295" s="1116" t="s">
        <v>452</v>
      </c>
      <c r="G295" s="1112">
        <v>0</v>
      </c>
      <c r="H295" s="1119">
        <v>7</v>
      </c>
      <c r="I295" s="1119"/>
      <c r="J295" s="1119"/>
      <c r="K295" s="1119">
        <v>10</v>
      </c>
      <c r="L295" s="1119">
        <v>0</v>
      </c>
      <c r="M295" s="1112">
        <f t="shared" ref="M295:M351" si="12">K295-L295</f>
        <v>10</v>
      </c>
      <c r="N295" s="1120">
        <v>160</v>
      </c>
      <c r="O295" s="1113">
        <f t="shared" si="11"/>
        <v>1600</v>
      </c>
      <c r="P295" s="1117"/>
      <c r="Q295" s="1118"/>
      <c r="R295" s="1117"/>
      <c r="S295" s="1117">
        <v>10</v>
      </c>
      <c r="T295" s="1118"/>
      <c r="U295" s="1118"/>
    </row>
    <row r="296" spans="1:21">
      <c r="A296" s="1110">
        <v>290</v>
      </c>
      <c r="B296" s="1111" t="s">
        <v>1095</v>
      </c>
      <c r="C296" s="1111" t="s">
        <v>1443</v>
      </c>
      <c r="D296" s="1116" t="s">
        <v>34</v>
      </c>
      <c r="E296" s="1116" t="s">
        <v>34</v>
      </c>
      <c r="F296" s="1116" t="s">
        <v>34</v>
      </c>
      <c r="G296" s="1112">
        <v>0</v>
      </c>
      <c r="H296" s="1123">
        <v>10</v>
      </c>
      <c r="I296" s="1123">
        <v>5</v>
      </c>
      <c r="J296" s="1123">
        <v>4</v>
      </c>
      <c r="K296" s="1123">
        <v>26</v>
      </c>
      <c r="L296" s="1123">
        <v>16</v>
      </c>
      <c r="M296" s="1112">
        <f t="shared" si="12"/>
        <v>10</v>
      </c>
      <c r="N296" s="1120">
        <v>150</v>
      </c>
      <c r="O296" s="1113">
        <f t="shared" si="11"/>
        <v>1500</v>
      </c>
      <c r="P296" s="1117"/>
      <c r="Q296" s="1118"/>
      <c r="R296" s="1117">
        <v>10</v>
      </c>
      <c r="S296" s="1117"/>
      <c r="T296" s="1118"/>
      <c r="U296" s="1118"/>
    </row>
    <row r="297" spans="1:21">
      <c r="A297" s="1110">
        <v>291</v>
      </c>
      <c r="B297" s="1111" t="s">
        <v>1100</v>
      </c>
      <c r="C297" s="1111" t="s">
        <v>1444</v>
      </c>
      <c r="D297" s="1116" t="s">
        <v>1445</v>
      </c>
      <c r="E297" s="1110">
        <v>0</v>
      </c>
      <c r="F297" s="1116" t="s">
        <v>1445</v>
      </c>
      <c r="G297" s="1112">
        <v>9</v>
      </c>
      <c r="H297" s="1114">
        <v>5</v>
      </c>
      <c r="I297" s="1114">
        <v>15</v>
      </c>
      <c r="J297" s="1114">
        <v>10</v>
      </c>
      <c r="K297" s="1114">
        <v>23</v>
      </c>
      <c r="L297" s="1114">
        <v>7</v>
      </c>
      <c r="M297" s="1112">
        <f t="shared" si="12"/>
        <v>16</v>
      </c>
      <c r="N297" s="1120">
        <v>300</v>
      </c>
      <c r="O297" s="1113">
        <f t="shared" si="11"/>
        <v>4800</v>
      </c>
      <c r="P297" s="1117"/>
      <c r="Q297" s="1118"/>
      <c r="R297" s="1117"/>
      <c r="S297" s="1117">
        <v>16</v>
      </c>
      <c r="T297" s="1118"/>
      <c r="U297" s="1118"/>
    </row>
    <row r="298" spans="1:21">
      <c r="A298" s="1110">
        <v>292</v>
      </c>
      <c r="B298" s="1111" t="s">
        <v>1095</v>
      </c>
      <c r="C298" s="1112" t="s">
        <v>1446</v>
      </c>
      <c r="D298" s="1110" t="s">
        <v>188</v>
      </c>
      <c r="E298" s="1110" t="s">
        <v>960</v>
      </c>
      <c r="F298" s="1110" t="s">
        <v>188</v>
      </c>
      <c r="G298" s="1112"/>
      <c r="H298" s="1112"/>
      <c r="I298" s="1112"/>
      <c r="J298" s="1112"/>
      <c r="K298" s="1112">
        <v>3</v>
      </c>
      <c r="L298" s="1112"/>
      <c r="M298" s="1112">
        <f t="shared" si="12"/>
        <v>3</v>
      </c>
      <c r="N298" s="1112"/>
      <c r="O298" s="1113">
        <f t="shared" si="11"/>
        <v>0</v>
      </c>
      <c r="P298" s="1114"/>
      <c r="Q298" s="1113"/>
      <c r="R298" s="1114"/>
      <c r="S298" s="1114">
        <v>3</v>
      </c>
      <c r="T298" s="1113"/>
      <c r="U298" s="1113"/>
    </row>
    <row r="299" spans="1:21">
      <c r="A299" s="1110">
        <v>293</v>
      </c>
      <c r="B299" s="1111" t="s">
        <v>1095</v>
      </c>
      <c r="C299" s="1111" t="s">
        <v>1447</v>
      </c>
      <c r="D299" s="1116" t="s">
        <v>1065</v>
      </c>
      <c r="E299" s="1116" t="s">
        <v>1448</v>
      </c>
      <c r="F299" s="1116" t="s">
        <v>1065</v>
      </c>
      <c r="G299" s="1112">
        <v>0</v>
      </c>
      <c r="H299" s="1123">
        <v>0</v>
      </c>
      <c r="I299" s="1123"/>
      <c r="J299" s="1123"/>
      <c r="K299" s="1123">
        <v>2</v>
      </c>
      <c r="L299" s="1112"/>
      <c r="M299" s="1112">
        <f t="shared" si="12"/>
        <v>2</v>
      </c>
      <c r="N299" s="1120">
        <v>3600</v>
      </c>
      <c r="O299" s="1113">
        <f t="shared" si="11"/>
        <v>7200</v>
      </c>
      <c r="P299" s="1117"/>
      <c r="Q299" s="1118"/>
      <c r="R299" s="1117"/>
      <c r="S299" s="1117">
        <v>2</v>
      </c>
      <c r="T299" s="1118"/>
      <c r="U299" s="1118"/>
    </row>
    <row r="300" spans="1:21">
      <c r="A300" s="1110">
        <v>294</v>
      </c>
      <c r="B300" s="1111" t="s">
        <v>1095</v>
      </c>
      <c r="C300" s="1111" t="s">
        <v>1449</v>
      </c>
      <c r="D300" s="1116" t="s">
        <v>46</v>
      </c>
      <c r="E300" s="1116" t="s">
        <v>1450</v>
      </c>
      <c r="F300" s="1116" t="s">
        <v>46</v>
      </c>
      <c r="G300" s="1112">
        <v>22</v>
      </c>
      <c r="H300" s="1123">
        <v>0</v>
      </c>
      <c r="I300" s="1123"/>
      <c r="J300" s="1123"/>
      <c r="K300" s="1123"/>
      <c r="L300" s="1112"/>
      <c r="M300" s="1112"/>
      <c r="N300" s="1120"/>
      <c r="O300" s="1113"/>
      <c r="P300" s="1117"/>
      <c r="Q300" s="1118"/>
      <c r="R300" s="1117"/>
      <c r="S300" s="1117"/>
      <c r="T300" s="1118"/>
      <c r="U300" s="1118"/>
    </row>
    <row r="301" spans="1:21">
      <c r="A301" s="1110">
        <v>295</v>
      </c>
      <c r="B301" s="1111" t="s">
        <v>1121</v>
      </c>
      <c r="C301" s="1111" t="s">
        <v>1451</v>
      </c>
      <c r="D301" s="1110" t="s">
        <v>188</v>
      </c>
      <c r="E301" s="1110" t="s">
        <v>960</v>
      </c>
      <c r="F301" s="1110" t="s">
        <v>188</v>
      </c>
      <c r="G301" s="1112"/>
      <c r="H301" s="1123"/>
      <c r="I301" s="1123"/>
      <c r="J301" s="1123"/>
      <c r="K301" s="1123">
        <v>10</v>
      </c>
      <c r="L301" s="1112"/>
      <c r="M301" s="1112">
        <f t="shared" si="12"/>
        <v>10</v>
      </c>
      <c r="N301" s="1120"/>
      <c r="O301" s="1113">
        <f t="shared" si="11"/>
        <v>0</v>
      </c>
      <c r="P301" s="1117"/>
      <c r="Q301" s="1117">
        <v>10</v>
      </c>
      <c r="R301" s="1117"/>
      <c r="S301" s="1117"/>
      <c r="T301" s="1118"/>
      <c r="U301" s="1118"/>
    </row>
    <row r="302" spans="1:21">
      <c r="A302" s="1110">
        <v>296</v>
      </c>
      <c r="B302" s="1111" t="s">
        <v>1121</v>
      </c>
      <c r="C302" s="1125" t="s">
        <v>1452</v>
      </c>
      <c r="D302" s="1110" t="s">
        <v>43</v>
      </c>
      <c r="E302" s="1110" t="s">
        <v>43</v>
      </c>
      <c r="F302" s="1110" t="s">
        <v>43</v>
      </c>
      <c r="G302" s="1112">
        <v>0</v>
      </c>
      <c r="H302" s="1112">
        <v>0</v>
      </c>
      <c r="I302" s="1112">
        <v>0</v>
      </c>
      <c r="J302" s="1112"/>
      <c r="K302" s="1112">
        <v>24</v>
      </c>
      <c r="L302" s="1112"/>
      <c r="M302" s="1112">
        <f t="shared" si="12"/>
        <v>24</v>
      </c>
      <c r="N302" s="1112"/>
      <c r="O302" s="1113">
        <f t="shared" si="11"/>
        <v>0</v>
      </c>
      <c r="P302" s="1117"/>
      <c r="Q302" s="1118"/>
      <c r="R302" s="1117"/>
      <c r="S302" s="1117">
        <v>24</v>
      </c>
      <c r="T302" s="1118"/>
      <c r="U302" s="1118"/>
    </row>
    <row r="303" spans="1:21">
      <c r="A303" s="1110">
        <v>297</v>
      </c>
      <c r="B303" s="1111" t="s">
        <v>1095</v>
      </c>
      <c r="C303" s="1125" t="s">
        <v>1453</v>
      </c>
      <c r="D303" s="1112" t="s">
        <v>1454</v>
      </c>
      <c r="E303" s="1112" t="s">
        <v>1454</v>
      </c>
      <c r="F303" s="1112" t="s">
        <v>1454</v>
      </c>
      <c r="G303" s="1112"/>
      <c r="H303" s="1112"/>
      <c r="I303" s="1112"/>
      <c r="J303" s="1112"/>
      <c r="K303" s="1112"/>
      <c r="L303" s="1112"/>
      <c r="M303" s="1112"/>
      <c r="N303" s="1112"/>
      <c r="O303" s="1113"/>
      <c r="P303" s="1114"/>
      <c r="Q303" s="1113"/>
      <c r="R303" s="1114"/>
      <c r="S303" s="1114"/>
      <c r="T303" s="1113"/>
      <c r="U303" s="1113"/>
    </row>
    <row r="304" spans="1:21">
      <c r="A304" s="1110">
        <v>298</v>
      </c>
      <c r="B304" s="1111" t="s">
        <v>1129</v>
      </c>
      <c r="C304" s="1125" t="s">
        <v>1455</v>
      </c>
      <c r="D304" s="1110" t="s">
        <v>452</v>
      </c>
      <c r="E304" s="1110" t="s">
        <v>452</v>
      </c>
      <c r="F304" s="1110" t="s">
        <v>452</v>
      </c>
      <c r="G304" s="1112">
        <v>0</v>
      </c>
      <c r="H304" s="1112">
        <v>0</v>
      </c>
      <c r="I304" s="1112">
        <v>0</v>
      </c>
      <c r="J304" s="1112"/>
      <c r="K304" s="1112">
        <v>100</v>
      </c>
      <c r="L304" s="1112"/>
      <c r="M304" s="1112">
        <f t="shared" si="12"/>
        <v>100</v>
      </c>
      <c r="N304" s="1112"/>
      <c r="O304" s="1113">
        <f t="shared" si="11"/>
        <v>0</v>
      </c>
      <c r="P304" s="1117"/>
      <c r="Q304" s="1118"/>
      <c r="R304" s="1117"/>
      <c r="S304" s="1117">
        <v>100</v>
      </c>
      <c r="T304" s="1118"/>
      <c r="U304" s="1118"/>
    </row>
    <row r="305" spans="1:21">
      <c r="A305" s="1110">
        <v>299</v>
      </c>
      <c r="B305" s="1111" t="s">
        <v>1100</v>
      </c>
      <c r="C305" s="1111" t="s">
        <v>1456</v>
      </c>
      <c r="D305" s="1110">
        <v>0</v>
      </c>
      <c r="E305" s="1110">
        <v>0</v>
      </c>
      <c r="F305" s="1116" t="s">
        <v>1142</v>
      </c>
      <c r="G305" s="1112" t="s">
        <v>987</v>
      </c>
      <c r="H305" s="1123">
        <v>0</v>
      </c>
      <c r="I305" s="1123"/>
      <c r="J305" s="1123"/>
      <c r="K305" s="1123"/>
      <c r="L305" s="1112"/>
      <c r="M305" s="1112"/>
      <c r="N305" s="1120"/>
      <c r="O305" s="1113"/>
      <c r="P305" s="1117"/>
      <c r="Q305" s="1118"/>
      <c r="R305" s="1117"/>
      <c r="S305" s="1117"/>
      <c r="T305" s="1118"/>
      <c r="U305" s="1118"/>
    </row>
    <row r="306" spans="1:21">
      <c r="A306" s="1110">
        <v>300</v>
      </c>
      <c r="B306" s="1111" t="s">
        <v>1100</v>
      </c>
      <c r="C306" s="1111" t="s">
        <v>1457</v>
      </c>
      <c r="D306" s="1110">
        <v>0</v>
      </c>
      <c r="E306" s="1110">
        <v>0</v>
      </c>
      <c r="F306" s="1116" t="s">
        <v>34</v>
      </c>
      <c r="G306" s="1112">
        <v>0</v>
      </c>
      <c r="H306" s="1123">
        <v>1</v>
      </c>
      <c r="I306" s="1123"/>
      <c r="J306" s="1123">
        <v>2</v>
      </c>
      <c r="K306" s="1123">
        <v>3</v>
      </c>
      <c r="L306" s="1123"/>
      <c r="M306" s="1112">
        <f t="shared" si="12"/>
        <v>3</v>
      </c>
      <c r="N306" s="1120">
        <v>1330</v>
      </c>
      <c r="O306" s="1113">
        <f t="shared" si="11"/>
        <v>3990</v>
      </c>
      <c r="P306" s="1117"/>
      <c r="Q306" s="1118"/>
      <c r="R306" s="1117"/>
      <c r="S306" s="1117">
        <v>3</v>
      </c>
      <c r="T306" s="1118"/>
      <c r="U306" s="1118"/>
    </row>
    <row r="307" spans="1:21">
      <c r="A307" s="1110">
        <v>301</v>
      </c>
      <c r="B307" s="1111" t="s">
        <v>1095</v>
      </c>
      <c r="C307" s="1111" t="s">
        <v>1458</v>
      </c>
      <c r="D307" s="1116" t="s">
        <v>34</v>
      </c>
      <c r="E307" s="1116" t="s">
        <v>34</v>
      </c>
      <c r="F307" s="1116" t="s">
        <v>34</v>
      </c>
      <c r="G307" s="1112">
        <v>0</v>
      </c>
      <c r="H307" s="1123">
        <v>0</v>
      </c>
      <c r="I307" s="1123"/>
      <c r="J307" s="1123"/>
      <c r="K307" s="1123"/>
      <c r="L307" s="1123"/>
      <c r="M307" s="1112"/>
      <c r="N307" s="1120"/>
      <c r="O307" s="1113"/>
      <c r="P307" s="1117"/>
      <c r="Q307" s="1118"/>
      <c r="R307" s="1117"/>
      <c r="S307" s="1117"/>
      <c r="T307" s="1118"/>
      <c r="U307" s="1118"/>
    </row>
    <row r="308" spans="1:21">
      <c r="A308" s="1110">
        <v>302</v>
      </c>
      <c r="B308" s="1111" t="s">
        <v>1129</v>
      </c>
      <c r="C308" s="1125" t="s">
        <v>1459</v>
      </c>
      <c r="D308" s="1110" t="s">
        <v>34</v>
      </c>
      <c r="E308" s="1110" t="s">
        <v>34</v>
      </c>
      <c r="F308" s="1110" t="s">
        <v>34</v>
      </c>
      <c r="G308" s="1112">
        <v>0</v>
      </c>
      <c r="H308" s="1112">
        <v>0</v>
      </c>
      <c r="I308" s="1112">
        <v>0</v>
      </c>
      <c r="J308" s="1112"/>
      <c r="K308" s="1112">
        <v>5</v>
      </c>
      <c r="L308" s="1112"/>
      <c r="M308" s="1112">
        <f t="shared" si="12"/>
        <v>5</v>
      </c>
      <c r="N308" s="1112">
        <v>1130</v>
      </c>
      <c r="O308" s="1113">
        <f t="shared" si="11"/>
        <v>5650</v>
      </c>
      <c r="P308" s="1117"/>
      <c r="Q308" s="1118"/>
      <c r="R308" s="1117"/>
      <c r="S308" s="1117">
        <v>5</v>
      </c>
      <c r="T308" s="1118"/>
      <c r="U308" s="1118"/>
    </row>
    <row r="309" spans="1:21">
      <c r="A309" s="1110">
        <v>303</v>
      </c>
      <c r="B309" s="1111" t="s">
        <v>1100</v>
      </c>
      <c r="C309" s="1111" t="s">
        <v>1460</v>
      </c>
      <c r="D309" s="1116" t="s">
        <v>34</v>
      </c>
      <c r="E309" s="1110"/>
      <c r="F309" s="1116" t="s">
        <v>34</v>
      </c>
      <c r="G309" s="1112">
        <v>0</v>
      </c>
      <c r="H309" s="1112">
        <v>0</v>
      </c>
      <c r="I309" s="1123">
        <v>5</v>
      </c>
      <c r="J309" s="1123">
        <v>2</v>
      </c>
      <c r="K309" s="1123">
        <v>10</v>
      </c>
      <c r="L309" s="1123">
        <v>3</v>
      </c>
      <c r="M309" s="1112">
        <f t="shared" si="12"/>
        <v>7</v>
      </c>
      <c r="N309" s="1120">
        <v>1180</v>
      </c>
      <c r="O309" s="1113">
        <f t="shared" si="11"/>
        <v>8260</v>
      </c>
      <c r="P309" s="1117"/>
      <c r="Q309" s="1118"/>
      <c r="R309" s="1117"/>
      <c r="S309" s="1117">
        <v>7</v>
      </c>
      <c r="T309" s="1118"/>
      <c r="U309" s="1118"/>
    </row>
    <row r="310" spans="1:21">
      <c r="A310" s="1110">
        <v>304</v>
      </c>
      <c r="B310" s="1111" t="s">
        <v>1100</v>
      </c>
      <c r="C310" s="1111" t="s">
        <v>1461</v>
      </c>
      <c r="D310" s="1116" t="s">
        <v>34</v>
      </c>
      <c r="E310" s="1110"/>
      <c r="F310" s="1116" t="s">
        <v>34</v>
      </c>
      <c r="G310" s="1112">
        <v>0</v>
      </c>
      <c r="H310" s="1112">
        <v>0</v>
      </c>
      <c r="I310" s="1123">
        <v>15</v>
      </c>
      <c r="J310" s="1123">
        <v>10</v>
      </c>
      <c r="K310" s="1123">
        <v>20</v>
      </c>
      <c r="L310" s="1123">
        <v>10</v>
      </c>
      <c r="M310" s="1112">
        <f t="shared" si="12"/>
        <v>10</v>
      </c>
      <c r="N310" s="1120">
        <v>1130</v>
      </c>
      <c r="O310" s="1113">
        <f t="shared" si="11"/>
        <v>11300</v>
      </c>
      <c r="P310" s="1117"/>
      <c r="Q310" s="1118"/>
      <c r="R310" s="1117"/>
      <c r="S310" s="1117">
        <v>10</v>
      </c>
      <c r="T310" s="1118"/>
      <c r="U310" s="1118"/>
    </row>
    <row r="311" spans="1:21">
      <c r="A311" s="1110">
        <v>305</v>
      </c>
      <c r="B311" s="1111" t="s">
        <v>1086</v>
      </c>
      <c r="C311" s="1124" t="s">
        <v>1462</v>
      </c>
      <c r="D311" s="1116" t="s">
        <v>156</v>
      </c>
      <c r="E311" s="1110" t="s">
        <v>1463</v>
      </c>
      <c r="F311" s="1116" t="s">
        <v>156</v>
      </c>
      <c r="G311" s="1112">
        <v>0</v>
      </c>
      <c r="H311" s="1123">
        <v>14</v>
      </c>
      <c r="I311" s="1123">
        <v>3</v>
      </c>
      <c r="J311" s="1123">
        <v>8</v>
      </c>
      <c r="K311" s="1123">
        <v>10</v>
      </c>
      <c r="L311" s="1123">
        <v>5</v>
      </c>
      <c r="M311" s="1112">
        <f t="shared" si="12"/>
        <v>5</v>
      </c>
      <c r="N311" s="1120">
        <v>259</v>
      </c>
      <c r="O311" s="1113">
        <f t="shared" si="11"/>
        <v>1295</v>
      </c>
      <c r="P311" s="1117"/>
      <c r="Q311" s="1118"/>
      <c r="R311" s="1117"/>
      <c r="S311" s="1117">
        <v>5</v>
      </c>
      <c r="T311" s="1118"/>
      <c r="U311" s="1118"/>
    </row>
    <row r="312" spans="1:21">
      <c r="A312" s="1110">
        <v>306</v>
      </c>
      <c r="B312" s="1111" t="s">
        <v>1086</v>
      </c>
      <c r="C312" s="1124" t="s">
        <v>1464</v>
      </c>
      <c r="D312" s="1116" t="s">
        <v>156</v>
      </c>
      <c r="E312" s="1110" t="s">
        <v>1463</v>
      </c>
      <c r="F312" s="1116" t="s">
        <v>156</v>
      </c>
      <c r="G312" s="1112"/>
      <c r="H312" s="1123"/>
      <c r="I312" s="1123"/>
      <c r="J312" s="1123">
        <v>4</v>
      </c>
      <c r="K312" s="1123">
        <v>10</v>
      </c>
      <c r="L312" s="1123">
        <v>0</v>
      </c>
      <c r="M312" s="1112">
        <f t="shared" si="12"/>
        <v>10</v>
      </c>
      <c r="N312" s="1120">
        <v>259</v>
      </c>
      <c r="O312" s="1113">
        <f t="shared" si="11"/>
        <v>2590</v>
      </c>
      <c r="P312" s="1117"/>
      <c r="Q312" s="1118"/>
      <c r="R312" s="1117"/>
      <c r="S312" s="1117">
        <v>10</v>
      </c>
      <c r="T312" s="1118"/>
      <c r="U312" s="1118"/>
    </row>
    <row r="313" spans="1:21">
      <c r="A313" s="1110">
        <v>307</v>
      </c>
      <c r="B313" s="1111" t="s">
        <v>1086</v>
      </c>
      <c r="C313" s="1124" t="s">
        <v>1465</v>
      </c>
      <c r="D313" s="1116" t="s">
        <v>156</v>
      </c>
      <c r="E313" s="1110" t="s">
        <v>1463</v>
      </c>
      <c r="F313" s="1116" t="s">
        <v>156</v>
      </c>
      <c r="G313" s="1112"/>
      <c r="H313" s="1123"/>
      <c r="I313" s="1123"/>
      <c r="J313" s="1123">
        <v>9</v>
      </c>
      <c r="K313" s="1123">
        <v>10</v>
      </c>
      <c r="L313" s="1123">
        <v>4</v>
      </c>
      <c r="M313" s="1112">
        <f t="shared" si="12"/>
        <v>6</v>
      </c>
      <c r="N313" s="1120">
        <v>259</v>
      </c>
      <c r="O313" s="1113">
        <f t="shared" si="11"/>
        <v>1554</v>
      </c>
      <c r="P313" s="1117"/>
      <c r="Q313" s="1118"/>
      <c r="R313" s="1117"/>
      <c r="S313" s="1117">
        <v>6</v>
      </c>
      <c r="T313" s="1118"/>
      <c r="U313" s="1118"/>
    </row>
    <row r="314" spans="1:21">
      <c r="A314" s="1110">
        <v>308</v>
      </c>
      <c r="B314" s="1111" t="s">
        <v>1086</v>
      </c>
      <c r="C314" s="1124" t="s">
        <v>1466</v>
      </c>
      <c r="D314" s="1116" t="s">
        <v>156</v>
      </c>
      <c r="E314" s="1110" t="s">
        <v>1463</v>
      </c>
      <c r="F314" s="1116" t="s">
        <v>156</v>
      </c>
      <c r="G314" s="1112"/>
      <c r="H314" s="1123"/>
      <c r="I314" s="1123"/>
      <c r="J314" s="1123">
        <v>3</v>
      </c>
      <c r="K314" s="1123">
        <v>10</v>
      </c>
      <c r="L314" s="1123"/>
      <c r="M314" s="1112">
        <f t="shared" si="12"/>
        <v>10</v>
      </c>
      <c r="N314" s="1120">
        <v>259</v>
      </c>
      <c r="O314" s="1113">
        <f t="shared" si="11"/>
        <v>2590</v>
      </c>
      <c r="P314" s="1117"/>
      <c r="Q314" s="1118"/>
      <c r="R314" s="1117"/>
      <c r="S314" s="1117">
        <v>10</v>
      </c>
      <c r="T314" s="1118"/>
      <c r="U314" s="1118"/>
    </row>
    <row r="315" spans="1:21">
      <c r="A315" s="1110">
        <v>309</v>
      </c>
      <c r="B315" s="1111" t="s">
        <v>1086</v>
      </c>
      <c r="C315" s="1124" t="s">
        <v>1467</v>
      </c>
      <c r="D315" s="1116" t="s">
        <v>156</v>
      </c>
      <c r="E315" s="1110" t="s">
        <v>1463</v>
      </c>
      <c r="F315" s="1116" t="s">
        <v>156</v>
      </c>
      <c r="G315" s="1112"/>
      <c r="H315" s="1123"/>
      <c r="I315" s="1123"/>
      <c r="J315" s="1123">
        <v>11</v>
      </c>
      <c r="K315" s="1123">
        <v>30</v>
      </c>
      <c r="L315" s="1123">
        <v>20</v>
      </c>
      <c r="M315" s="1112">
        <f t="shared" si="12"/>
        <v>10</v>
      </c>
      <c r="N315" s="1120">
        <v>259</v>
      </c>
      <c r="O315" s="1113">
        <f t="shared" si="11"/>
        <v>2590</v>
      </c>
      <c r="P315" s="1117"/>
      <c r="Q315" s="1117"/>
      <c r="R315" s="1117"/>
      <c r="S315" s="1117">
        <v>10</v>
      </c>
      <c r="T315" s="1118"/>
      <c r="U315" s="1118"/>
    </row>
    <row r="316" spans="1:21">
      <c r="A316" s="1110">
        <v>310</v>
      </c>
      <c r="B316" s="1111" t="s">
        <v>1086</v>
      </c>
      <c r="C316" s="1124" t="s">
        <v>1468</v>
      </c>
      <c r="D316" s="1116" t="s">
        <v>156</v>
      </c>
      <c r="E316" s="1110" t="s">
        <v>1463</v>
      </c>
      <c r="F316" s="1116" t="s">
        <v>156</v>
      </c>
      <c r="G316" s="1112">
        <v>84</v>
      </c>
      <c r="H316" s="1123">
        <v>30</v>
      </c>
      <c r="I316" s="1123">
        <v>27</v>
      </c>
      <c r="J316" s="1123">
        <v>17</v>
      </c>
      <c r="K316" s="1123">
        <v>30</v>
      </c>
      <c r="L316" s="1123">
        <v>23</v>
      </c>
      <c r="M316" s="1112">
        <f t="shared" si="12"/>
        <v>7</v>
      </c>
      <c r="N316" s="1120">
        <v>259</v>
      </c>
      <c r="O316" s="1113">
        <f t="shared" si="11"/>
        <v>1813</v>
      </c>
      <c r="P316" s="1117"/>
      <c r="Q316" s="1117"/>
      <c r="R316" s="1117"/>
      <c r="S316" s="1117">
        <v>7</v>
      </c>
      <c r="T316" s="1118"/>
      <c r="U316" s="1118"/>
    </row>
    <row r="317" spans="1:21">
      <c r="A317" s="1110">
        <v>311</v>
      </c>
      <c r="B317" s="1111" t="s">
        <v>1086</v>
      </c>
      <c r="C317" s="1124" t="s">
        <v>1469</v>
      </c>
      <c r="D317" s="1116" t="s">
        <v>156</v>
      </c>
      <c r="E317" s="1110" t="s">
        <v>1463</v>
      </c>
      <c r="F317" s="1116" t="s">
        <v>156</v>
      </c>
      <c r="G317" s="1112"/>
      <c r="H317" s="1123"/>
      <c r="I317" s="1123"/>
      <c r="J317" s="1123">
        <v>13</v>
      </c>
      <c r="K317" s="1123">
        <v>30</v>
      </c>
      <c r="L317" s="1123">
        <v>20</v>
      </c>
      <c r="M317" s="1112">
        <f t="shared" si="12"/>
        <v>10</v>
      </c>
      <c r="N317" s="1120">
        <v>259</v>
      </c>
      <c r="O317" s="1113">
        <f t="shared" si="11"/>
        <v>2590</v>
      </c>
      <c r="P317" s="1117"/>
      <c r="Q317" s="1117"/>
      <c r="R317" s="1117"/>
      <c r="S317" s="1117">
        <v>10</v>
      </c>
      <c r="T317" s="1118"/>
      <c r="U317" s="1118"/>
    </row>
    <row r="318" spans="1:21">
      <c r="A318" s="1110">
        <v>312</v>
      </c>
      <c r="B318" s="1111" t="s">
        <v>1086</v>
      </c>
      <c r="C318" s="1124" t="s">
        <v>1470</v>
      </c>
      <c r="D318" s="1116" t="s">
        <v>156</v>
      </c>
      <c r="E318" s="1110" t="s">
        <v>1463</v>
      </c>
      <c r="F318" s="1116" t="s">
        <v>156</v>
      </c>
      <c r="G318" s="1112"/>
      <c r="H318" s="1123"/>
      <c r="I318" s="1123"/>
      <c r="J318" s="1123">
        <v>11</v>
      </c>
      <c r="K318" s="1123">
        <v>30</v>
      </c>
      <c r="L318" s="1123">
        <v>22</v>
      </c>
      <c r="M318" s="1112">
        <f t="shared" si="12"/>
        <v>8</v>
      </c>
      <c r="N318" s="1120">
        <v>259</v>
      </c>
      <c r="O318" s="1113">
        <f t="shared" si="11"/>
        <v>2072</v>
      </c>
      <c r="P318" s="1117"/>
      <c r="Q318" s="1117"/>
      <c r="R318" s="1117"/>
      <c r="S318" s="1117">
        <v>8</v>
      </c>
      <c r="T318" s="1118"/>
      <c r="U318" s="1118"/>
    </row>
    <row r="319" spans="1:21">
      <c r="A319" s="1110">
        <v>313</v>
      </c>
      <c r="B319" s="1111" t="s">
        <v>1100</v>
      </c>
      <c r="C319" s="1112" t="s">
        <v>1471</v>
      </c>
      <c r="D319" s="1110">
        <v>0</v>
      </c>
      <c r="E319" s="1110">
        <v>0</v>
      </c>
      <c r="F319" s="1116" t="s">
        <v>43</v>
      </c>
      <c r="G319" s="1112">
        <v>0</v>
      </c>
      <c r="H319" s="1123">
        <v>1</v>
      </c>
      <c r="I319" s="1123"/>
      <c r="J319" s="1123"/>
      <c r="K319" s="1123">
        <v>1</v>
      </c>
      <c r="L319" s="1123"/>
      <c r="M319" s="1112">
        <f t="shared" si="12"/>
        <v>1</v>
      </c>
      <c r="N319" s="1120">
        <v>2700</v>
      </c>
      <c r="O319" s="1113">
        <f t="shared" si="11"/>
        <v>2700</v>
      </c>
      <c r="P319" s="1117"/>
      <c r="Q319" s="1117"/>
      <c r="R319" s="1117"/>
      <c r="S319" s="1117">
        <v>1</v>
      </c>
      <c r="T319" s="1118"/>
      <c r="U319" s="1118"/>
    </row>
    <row r="320" spans="1:21">
      <c r="A320" s="1110">
        <v>314</v>
      </c>
      <c r="B320" s="1111" t="s">
        <v>1100</v>
      </c>
      <c r="C320" s="1111" t="s">
        <v>1472</v>
      </c>
      <c r="D320" s="1116" t="s">
        <v>34</v>
      </c>
      <c r="E320" s="1110" t="s">
        <v>1473</v>
      </c>
      <c r="F320" s="1116" t="s">
        <v>34</v>
      </c>
      <c r="G320" s="1112">
        <v>24</v>
      </c>
      <c r="H320" s="1123">
        <v>16</v>
      </c>
      <c r="I320" s="1123">
        <v>20</v>
      </c>
      <c r="J320" s="1123">
        <v>16</v>
      </c>
      <c r="K320" s="1123">
        <v>20</v>
      </c>
      <c r="L320" s="1123"/>
      <c r="M320" s="1112">
        <f t="shared" si="12"/>
        <v>20</v>
      </c>
      <c r="N320" s="1120">
        <v>2450</v>
      </c>
      <c r="O320" s="1113">
        <f t="shared" si="11"/>
        <v>49000</v>
      </c>
      <c r="P320" s="1117"/>
      <c r="Q320" s="1117">
        <v>10</v>
      </c>
      <c r="R320" s="1117"/>
      <c r="S320" s="1117">
        <v>10</v>
      </c>
      <c r="T320" s="1118"/>
      <c r="U320" s="1118"/>
    </row>
    <row r="321" spans="1:21">
      <c r="A321" s="1110">
        <v>315</v>
      </c>
      <c r="B321" s="1111" t="s">
        <v>1100</v>
      </c>
      <c r="C321" s="1111" t="s">
        <v>1474</v>
      </c>
      <c r="D321" s="1116" t="s">
        <v>34</v>
      </c>
      <c r="E321" s="1110"/>
      <c r="F321" s="1116" t="s">
        <v>34</v>
      </c>
      <c r="G321" s="1112"/>
      <c r="H321" s="1123"/>
      <c r="I321" s="1123"/>
      <c r="J321" s="1123">
        <v>15</v>
      </c>
      <c r="K321" s="1123">
        <v>20</v>
      </c>
      <c r="L321" s="1123"/>
      <c r="M321" s="1112">
        <f t="shared" si="12"/>
        <v>20</v>
      </c>
      <c r="N321" s="1120">
        <v>2450</v>
      </c>
      <c r="O321" s="1113">
        <f t="shared" si="11"/>
        <v>49000</v>
      </c>
      <c r="P321" s="1117"/>
      <c r="Q321" s="1117">
        <v>10</v>
      </c>
      <c r="R321" s="1117"/>
      <c r="S321" s="1117">
        <v>10</v>
      </c>
      <c r="T321" s="1118"/>
      <c r="U321" s="1118"/>
    </row>
    <row r="322" spans="1:21">
      <c r="A322" s="1110">
        <v>316</v>
      </c>
      <c r="B322" s="1111" t="s">
        <v>1100</v>
      </c>
      <c r="C322" s="1111" t="s">
        <v>1475</v>
      </c>
      <c r="D322" s="1116" t="s">
        <v>34</v>
      </c>
      <c r="E322" s="1110"/>
      <c r="F322" s="1116" t="s">
        <v>34</v>
      </c>
      <c r="G322" s="1112"/>
      <c r="H322" s="1123"/>
      <c r="I322" s="1123"/>
      <c r="J322" s="1123">
        <v>2</v>
      </c>
      <c r="K322" s="1123">
        <v>3</v>
      </c>
      <c r="L322" s="1123"/>
      <c r="M322" s="1112">
        <f t="shared" si="12"/>
        <v>3</v>
      </c>
      <c r="N322" s="1120">
        <v>2450</v>
      </c>
      <c r="O322" s="1113">
        <f t="shared" si="11"/>
        <v>7350</v>
      </c>
      <c r="P322" s="1117">
        <v>3</v>
      </c>
      <c r="Q322" s="1118"/>
      <c r="R322" s="1118"/>
      <c r="S322" s="1118"/>
      <c r="T322" s="1118"/>
      <c r="U322" s="1118"/>
    </row>
    <row r="323" spans="1:21">
      <c r="A323" s="1110">
        <v>317</v>
      </c>
      <c r="B323" s="1111" t="s">
        <v>1100</v>
      </c>
      <c r="C323" s="1111" t="s">
        <v>1476</v>
      </c>
      <c r="D323" s="1116" t="s">
        <v>34</v>
      </c>
      <c r="E323" s="1110"/>
      <c r="F323" s="1116" t="s">
        <v>34</v>
      </c>
      <c r="G323" s="1112"/>
      <c r="H323" s="1123"/>
      <c r="I323" s="1123"/>
      <c r="J323" s="1123">
        <v>2</v>
      </c>
      <c r="K323" s="1123">
        <v>2</v>
      </c>
      <c r="L323" s="1123"/>
      <c r="M323" s="1112">
        <f t="shared" si="12"/>
        <v>2</v>
      </c>
      <c r="N323" s="1120">
        <v>2450</v>
      </c>
      <c r="O323" s="1113">
        <f t="shared" si="11"/>
        <v>4900</v>
      </c>
      <c r="P323" s="1117">
        <v>2</v>
      </c>
      <c r="Q323" s="1118"/>
      <c r="R323" s="1118"/>
      <c r="S323" s="1118"/>
      <c r="T323" s="1118"/>
      <c r="U323" s="1118"/>
    </row>
    <row r="324" spans="1:21">
      <c r="A324" s="1110">
        <v>318</v>
      </c>
      <c r="B324" s="1111" t="s">
        <v>1095</v>
      </c>
      <c r="C324" s="1125" t="s">
        <v>1477</v>
      </c>
      <c r="D324" s="1116" t="s">
        <v>34</v>
      </c>
      <c r="E324" s="1116" t="s">
        <v>34</v>
      </c>
      <c r="F324" s="1116" t="s">
        <v>34</v>
      </c>
      <c r="G324" s="1112"/>
      <c r="H324" s="1112"/>
      <c r="I324" s="1112"/>
      <c r="J324" s="1112"/>
      <c r="K324" s="1112"/>
      <c r="L324" s="1112"/>
      <c r="M324" s="1112"/>
      <c r="N324" s="1112"/>
      <c r="O324" s="1113"/>
      <c r="P324" s="1114"/>
      <c r="Q324" s="1113"/>
      <c r="R324" s="1114"/>
      <c r="S324" s="1113"/>
      <c r="T324" s="1113"/>
      <c r="U324" s="1113"/>
    </row>
    <row r="325" spans="1:21">
      <c r="A325" s="1110">
        <v>319</v>
      </c>
      <c r="B325" s="1111" t="s">
        <v>1138</v>
      </c>
      <c r="C325" s="1111" t="s">
        <v>1478</v>
      </c>
      <c r="D325" s="1110">
        <v>0</v>
      </c>
      <c r="E325" s="1110">
        <v>0</v>
      </c>
      <c r="F325" s="1116" t="s">
        <v>43</v>
      </c>
      <c r="G325" s="1112">
        <v>0</v>
      </c>
      <c r="H325" s="1123">
        <v>0</v>
      </c>
      <c r="I325" s="1123"/>
      <c r="J325" s="1123"/>
      <c r="K325" s="1123"/>
      <c r="L325" s="1123"/>
      <c r="M325" s="1112"/>
      <c r="N325" s="1120"/>
      <c r="O325" s="1113"/>
      <c r="P325" s="1117"/>
      <c r="Q325" s="1117"/>
      <c r="R325" s="1118"/>
      <c r="S325" s="1118"/>
      <c r="T325" s="1118"/>
      <c r="U325" s="1118"/>
    </row>
    <row r="326" spans="1:21">
      <c r="A326" s="1110">
        <v>320</v>
      </c>
      <c r="B326" s="1111" t="s">
        <v>1289</v>
      </c>
      <c r="C326" s="1111" t="s">
        <v>1479</v>
      </c>
      <c r="D326" s="1110">
        <v>0</v>
      </c>
      <c r="E326" s="1110">
        <v>0</v>
      </c>
      <c r="F326" s="1116" t="s">
        <v>1445</v>
      </c>
      <c r="G326" s="1112">
        <v>0</v>
      </c>
      <c r="H326" s="1123">
        <v>0</v>
      </c>
      <c r="I326" s="1123"/>
      <c r="J326" s="1123">
        <v>1</v>
      </c>
      <c r="K326" s="1123">
        <v>1</v>
      </c>
      <c r="L326" s="1123"/>
      <c r="M326" s="1112">
        <f t="shared" si="12"/>
        <v>1</v>
      </c>
      <c r="N326" s="1120">
        <v>950</v>
      </c>
      <c r="O326" s="1113">
        <f t="shared" si="11"/>
        <v>950</v>
      </c>
      <c r="P326" s="1117"/>
      <c r="Q326" s="1118"/>
      <c r="R326" s="1118"/>
      <c r="S326" s="1117">
        <v>1</v>
      </c>
      <c r="T326" s="1118"/>
      <c r="U326" s="1118"/>
    </row>
    <row r="327" spans="1:21">
      <c r="A327" s="1110">
        <v>321</v>
      </c>
      <c r="B327" s="1111" t="s">
        <v>1107</v>
      </c>
      <c r="C327" s="1111" t="s">
        <v>1480</v>
      </c>
      <c r="D327" s="1116" t="s">
        <v>43</v>
      </c>
      <c r="E327" s="1110" t="s">
        <v>1325</v>
      </c>
      <c r="F327" s="1116" t="s">
        <v>43</v>
      </c>
      <c r="G327" s="1112">
        <v>0</v>
      </c>
      <c r="H327" s="1123">
        <v>0</v>
      </c>
      <c r="I327" s="1123">
        <v>15</v>
      </c>
      <c r="J327" s="1123"/>
      <c r="K327" s="1123">
        <v>0</v>
      </c>
      <c r="L327" s="1123">
        <v>0</v>
      </c>
      <c r="M327" s="1112">
        <f t="shared" si="12"/>
        <v>0</v>
      </c>
      <c r="N327" s="1120">
        <v>2908.26</v>
      </c>
      <c r="O327" s="1113">
        <f t="shared" si="11"/>
        <v>0</v>
      </c>
      <c r="P327" s="1117"/>
      <c r="Q327" s="1118"/>
      <c r="R327" s="1118"/>
      <c r="S327" s="1117"/>
      <c r="T327" s="1118"/>
      <c r="U327" s="1118"/>
    </row>
    <row r="328" spans="1:21">
      <c r="A328" s="1110">
        <v>322</v>
      </c>
      <c r="B328" s="1115" t="s">
        <v>1107</v>
      </c>
      <c r="C328" s="1115" t="s">
        <v>1481</v>
      </c>
      <c r="D328" s="1110" t="s">
        <v>34</v>
      </c>
      <c r="E328" s="1110" t="s">
        <v>34</v>
      </c>
      <c r="F328" s="1110" t="s">
        <v>34</v>
      </c>
      <c r="G328" s="1112">
        <v>0</v>
      </c>
      <c r="H328" s="1112">
        <v>0</v>
      </c>
      <c r="I328" s="1112">
        <v>0</v>
      </c>
      <c r="J328" s="1112"/>
      <c r="K328" s="1112">
        <v>30</v>
      </c>
      <c r="L328" s="1112"/>
      <c r="M328" s="1112">
        <f t="shared" si="12"/>
        <v>30</v>
      </c>
      <c r="N328" s="1113">
        <v>2326.1799999999998</v>
      </c>
      <c r="O328" s="1113">
        <f t="shared" ref="O328:O391" si="13">N328*M328</f>
        <v>69785.399999999994</v>
      </c>
      <c r="P328" s="1117">
        <v>30</v>
      </c>
      <c r="Q328" s="1118"/>
      <c r="R328" s="1118"/>
      <c r="S328" s="1117"/>
      <c r="T328" s="1118"/>
      <c r="U328" s="1118"/>
    </row>
    <row r="329" spans="1:21">
      <c r="A329" s="1110">
        <v>323</v>
      </c>
      <c r="B329" s="1111" t="s">
        <v>1125</v>
      </c>
      <c r="C329" s="1111" t="s">
        <v>1482</v>
      </c>
      <c r="D329" s="1110" t="s">
        <v>1229</v>
      </c>
      <c r="E329" s="1110" t="s">
        <v>1483</v>
      </c>
      <c r="F329" s="1116" t="s">
        <v>1229</v>
      </c>
      <c r="G329" s="1112"/>
      <c r="H329" s="1123"/>
      <c r="I329" s="1123"/>
      <c r="J329" s="1123"/>
      <c r="K329" s="1123">
        <v>4</v>
      </c>
      <c r="L329" s="1123">
        <v>3</v>
      </c>
      <c r="M329" s="1112">
        <f t="shared" si="12"/>
        <v>1</v>
      </c>
      <c r="N329" s="1120">
        <v>120</v>
      </c>
      <c r="O329" s="1113">
        <f t="shared" si="13"/>
        <v>120</v>
      </c>
      <c r="P329" s="1117"/>
      <c r="Q329" s="1118"/>
      <c r="R329" s="1131"/>
      <c r="S329" s="1117">
        <v>1</v>
      </c>
      <c r="T329" s="1118"/>
      <c r="U329" s="1118"/>
    </row>
    <row r="330" spans="1:21">
      <c r="A330" s="1110">
        <v>324</v>
      </c>
      <c r="B330" s="1111" t="s">
        <v>1125</v>
      </c>
      <c r="C330" s="1111" t="s">
        <v>1484</v>
      </c>
      <c r="D330" s="1110" t="s">
        <v>1229</v>
      </c>
      <c r="E330" s="1110" t="s">
        <v>1483</v>
      </c>
      <c r="F330" s="1116" t="s">
        <v>1229</v>
      </c>
      <c r="G330" s="1112"/>
      <c r="H330" s="1123"/>
      <c r="I330" s="1123"/>
      <c r="J330" s="1123"/>
      <c r="K330" s="1123">
        <v>5</v>
      </c>
      <c r="L330" s="1123">
        <v>4</v>
      </c>
      <c r="M330" s="1112">
        <f t="shared" si="12"/>
        <v>1</v>
      </c>
      <c r="N330" s="1120">
        <v>120</v>
      </c>
      <c r="O330" s="1113">
        <f t="shared" si="13"/>
        <v>120</v>
      </c>
      <c r="P330" s="1117"/>
      <c r="Q330" s="1118"/>
      <c r="R330" s="1131"/>
      <c r="S330" s="1117">
        <v>1</v>
      </c>
      <c r="T330" s="1118"/>
      <c r="U330" s="1118"/>
    </row>
    <row r="331" spans="1:21">
      <c r="A331" s="1110">
        <v>325</v>
      </c>
      <c r="B331" s="1111" t="s">
        <v>1125</v>
      </c>
      <c r="C331" s="1111" t="s">
        <v>1485</v>
      </c>
      <c r="D331" s="1110" t="s">
        <v>1229</v>
      </c>
      <c r="E331" s="1110" t="s">
        <v>1483</v>
      </c>
      <c r="F331" s="1116" t="s">
        <v>1229</v>
      </c>
      <c r="G331" s="1112"/>
      <c r="H331" s="1123"/>
      <c r="I331" s="1123"/>
      <c r="J331" s="1123"/>
      <c r="K331" s="1123">
        <v>4</v>
      </c>
      <c r="L331" s="1123">
        <v>3</v>
      </c>
      <c r="M331" s="1112">
        <f t="shared" si="12"/>
        <v>1</v>
      </c>
      <c r="N331" s="1120">
        <v>120</v>
      </c>
      <c r="O331" s="1113">
        <f t="shared" si="13"/>
        <v>120</v>
      </c>
      <c r="P331" s="1117"/>
      <c r="Q331" s="1118"/>
      <c r="R331" s="1131"/>
      <c r="S331" s="1117">
        <v>1</v>
      </c>
      <c r="T331" s="1118"/>
      <c r="U331" s="1118"/>
    </row>
    <row r="332" spans="1:21">
      <c r="A332" s="1110">
        <v>326</v>
      </c>
      <c r="B332" s="1111" t="s">
        <v>1095</v>
      </c>
      <c r="C332" s="1111" t="s">
        <v>1486</v>
      </c>
      <c r="D332" s="1116" t="s">
        <v>1487</v>
      </c>
      <c r="E332" s="1116" t="s">
        <v>1487</v>
      </c>
      <c r="F332" s="1116" t="s">
        <v>1487</v>
      </c>
      <c r="G332" s="1112"/>
      <c r="H332" s="1123"/>
      <c r="I332" s="1123"/>
      <c r="J332" s="1123"/>
      <c r="K332" s="1123">
        <v>9</v>
      </c>
      <c r="L332" s="1123"/>
      <c r="M332" s="1112">
        <f t="shared" si="12"/>
        <v>9</v>
      </c>
      <c r="N332" s="1120">
        <v>240</v>
      </c>
      <c r="O332" s="1113">
        <f t="shared" si="13"/>
        <v>2160</v>
      </c>
      <c r="P332" s="1117"/>
      <c r="Q332" s="1118"/>
      <c r="R332" s="1131"/>
      <c r="S332" s="1117">
        <v>9</v>
      </c>
      <c r="T332" s="1118"/>
      <c r="U332" s="1118"/>
    </row>
    <row r="333" spans="1:21">
      <c r="A333" s="1110">
        <v>327</v>
      </c>
      <c r="B333" s="1111" t="s">
        <v>1100</v>
      </c>
      <c r="C333" s="1111" t="s">
        <v>1488</v>
      </c>
      <c r="D333" s="1110">
        <v>0</v>
      </c>
      <c r="E333" s="1110">
        <v>0</v>
      </c>
      <c r="F333" s="1116" t="s">
        <v>214</v>
      </c>
      <c r="G333" s="1112">
        <v>4</v>
      </c>
      <c r="H333" s="1114">
        <v>5</v>
      </c>
      <c r="I333" s="1114"/>
      <c r="J333" s="1114"/>
      <c r="K333" s="1114">
        <v>15</v>
      </c>
      <c r="L333" s="1114">
        <v>6</v>
      </c>
      <c r="M333" s="1112">
        <f t="shared" si="12"/>
        <v>9</v>
      </c>
      <c r="N333" s="1120">
        <v>1310</v>
      </c>
      <c r="O333" s="1113">
        <f t="shared" si="13"/>
        <v>11790</v>
      </c>
      <c r="P333" s="1117"/>
      <c r="Q333" s="1117">
        <v>9</v>
      </c>
      <c r="R333" s="1118"/>
      <c r="S333" s="1118"/>
      <c r="T333" s="1118"/>
      <c r="U333" s="1118"/>
    </row>
    <row r="334" spans="1:21">
      <c r="A334" s="1110">
        <v>328</v>
      </c>
      <c r="B334" s="1111" t="s">
        <v>1107</v>
      </c>
      <c r="C334" s="1111" t="s">
        <v>1489</v>
      </c>
      <c r="D334" s="1110">
        <v>0</v>
      </c>
      <c r="E334" s="1110">
        <v>0</v>
      </c>
      <c r="F334" s="1116" t="s">
        <v>1490</v>
      </c>
      <c r="G334" s="1112">
        <v>10</v>
      </c>
      <c r="H334" s="1119">
        <v>9</v>
      </c>
      <c r="I334" s="1119">
        <v>7</v>
      </c>
      <c r="J334" s="1119"/>
      <c r="K334" s="1119">
        <v>20</v>
      </c>
      <c r="L334" s="1119">
        <v>5</v>
      </c>
      <c r="M334" s="1112">
        <f t="shared" si="12"/>
        <v>15</v>
      </c>
      <c r="N334" s="1120">
        <v>455</v>
      </c>
      <c r="O334" s="1113">
        <f t="shared" si="13"/>
        <v>6825</v>
      </c>
      <c r="P334" s="1117"/>
      <c r="Q334" s="1118"/>
      <c r="R334" s="1117">
        <v>15</v>
      </c>
      <c r="S334" s="1117"/>
      <c r="T334" s="1117"/>
      <c r="U334" s="1118"/>
    </row>
    <row r="335" spans="1:21">
      <c r="A335" s="1110">
        <v>329</v>
      </c>
      <c r="B335" s="1115" t="s">
        <v>1100</v>
      </c>
      <c r="C335" s="1115" t="s">
        <v>1491</v>
      </c>
      <c r="D335" s="1110" t="s">
        <v>34</v>
      </c>
      <c r="E335" s="1132"/>
      <c r="F335" s="1110" t="s">
        <v>34</v>
      </c>
      <c r="G335" s="1112">
        <v>0</v>
      </c>
      <c r="H335" s="1112">
        <v>0</v>
      </c>
      <c r="I335" s="1112">
        <v>0</v>
      </c>
      <c r="J335" s="1112"/>
      <c r="K335" s="1110">
        <v>2</v>
      </c>
      <c r="L335" s="1110"/>
      <c r="M335" s="1112">
        <f t="shared" si="12"/>
        <v>2</v>
      </c>
      <c r="N335" s="1133">
        <v>5350</v>
      </c>
      <c r="O335" s="1113">
        <f t="shared" si="13"/>
        <v>10700</v>
      </c>
      <c r="P335" s="1117"/>
      <c r="Q335" s="1118"/>
      <c r="R335" s="1117"/>
      <c r="S335" s="1117">
        <v>2</v>
      </c>
      <c r="T335" s="1117"/>
      <c r="U335" s="1118"/>
    </row>
    <row r="336" spans="1:21">
      <c r="A336" s="1110">
        <v>330</v>
      </c>
      <c r="B336" s="1111" t="s">
        <v>1100</v>
      </c>
      <c r="C336" s="1111" t="s">
        <v>1492</v>
      </c>
      <c r="D336" s="1110">
        <v>0</v>
      </c>
      <c r="E336" s="1110">
        <v>0</v>
      </c>
      <c r="F336" s="1116" t="s">
        <v>34</v>
      </c>
      <c r="G336" s="1112">
        <v>5</v>
      </c>
      <c r="H336" s="1123">
        <v>2</v>
      </c>
      <c r="I336" s="1123">
        <v>4</v>
      </c>
      <c r="J336" s="1123"/>
      <c r="K336" s="1123">
        <v>10</v>
      </c>
      <c r="L336" s="1123">
        <v>3</v>
      </c>
      <c r="M336" s="1112">
        <f t="shared" si="12"/>
        <v>7</v>
      </c>
      <c r="N336" s="1120">
        <v>6420</v>
      </c>
      <c r="O336" s="1113">
        <f t="shared" si="13"/>
        <v>44940</v>
      </c>
      <c r="P336" s="1117">
        <v>3</v>
      </c>
      <c r="Q336" s="1118"/>
      <c r="R336" s="1117">
        <v>4</v>
      </c>
      <c r="S336" s="1117"/>
      <c r="T336" s="1117"/>
      <c r="U336" s="1118"/>
    </row>
    <row r="337" spans="1:21">
      <c r="A337" s="1110">
        <v>331</v>
      </c>
      <c r="B337" s="1111" t="s">
        <v>1100</v>
      </c>
      <c r="C337" s="1111" t="s">
        <v>1493</v>
      </c>
      <c r="D337" s="1110">
        <v>0</v>
      </c>
      <c r="E337" s="1110">
        <v>0</v>
      </c>
      <c r="F337" s="1116" t="s">
        <v>1109</v>
      </c>
      <c r="G337" s="1112">
        <v>2</v>
      </c>
      <c r="H337" s="1114">
        <v>2</v>
      </c>
      <c r="I337" s="1114">
        <v>2</v>
      </c>
      <c r="J337" s="1114"/>
      <c r="K337" s="1114">
        <v>8</v>
      </c>
      <c r="L337" s="1114">
        <v>4</v>
      </c>
      <c r="M337" s="1112">
        <f t="shared" si="12"/>
        <v>4</v>
      </c>
      <c r="N337" s="1120">
        <v>3477.5</v>
      </c>
      <c r="O337" s="1113">
        <f t="shared" si="13"/>
        <v>13910</v>
      </c>
      <c r="P337" s="1117"/>
      <c r="Q337" s="1118"/>
      <c r="R337" s="1117"/>
      <c r="S337" s="1117">
        <v>4</v>
      </c>
      <c r="T337" s="1117"/>
      <c r="U337" s="1118"/>
    </row>
    <row r="338" spans="1:21">
      <c r="A338" s="1110">
        <v>332</v>
      </c>
      <c r="B338" s="1111" t="s">
        <v>1086</v>
      </c>
      <c r="C338" s="1111" t="s">
        <v>1494</v>
      </c>
      <c r="D338" s="1116" t="s">
        <v>211</v>
      </c>
      <c r="E338" s="1110" t="s">
        <v>1291</v>
      </c>
      <c r="F338" s="1116" t="s">
        <v>211</v>
      </c>
      <c r="G338" s="1112"/>
      <c r="H338" s="1114"/>
      <c r="I338" s="1114"/>
      <c r="J338" s="1114">
        <v>2</v>
      </c>
      <c r="K338" s="1114">
        <v>4</v>
      </c>
      <c r="L338" s="1114"/>
      <c r="M338" s="1112">
        <f t="shared" si="12"/>
        <v>4</v>
      </c>
      <c r="N338" s="1120">
        <v>799.29</v>
      </c>
      <c r="O338" s="1113">
        <f t="shared" si="13"/>
        <v>3197.16</v>
      </c>
      <c r="P338" s="1117">
        <v>4</v>
      </c>
      <c r="Q338" s="1118"/>
      <c r="R338" s="1118"/>
      <c r="S338" s="1118"/>
      <c r="T338" s="1118"/>
      <c r="U338" s="1118"/>
    </row>
    <row r="339" spans="1:21">
      <c r="A339" s="1110">
        <v>333</v>
      </c>
      <c r="B339" s="1111" t="s">
        <v>1086</v>
      </c>
      <c r="C339" s="1111" t="s">
        <v>1495</v>
      </c>
      <c r="D339" s="1116" t="s">
        <v>211</v>
      </c>
      <c r="E339" s="1110" t="s">
        <v>1291</v>
      </c>
      <c r="F339" s="1116" t="s">
        <v>211</v>
      </c>
      <c r="G339" s="1112"/>
      <c r="H339" s="1114"/>
      <c r="I339" s="1114"/>
      <c r="J339" s="1114">
        <v>6</v>
      </c>
      <c r="K339" s="1114">
        <v>6</v>
      </c>
      <c r="L339" s="1114"/>
      <c r="M339" s="1112">
        <f t="shared" si="12"/>
        <v>6</v>
      </c>
      <c r="N339" s="1120">
        <v>799.29</v>
      </c>
      <c r="O339" s="1113">
        <f t="shared" si="13"/>
        <v>4795.74</v>
      </c>
      <c r="P339" s="1117">
        <v>6</v>
      </c>
      <c r="Q339" s="1118"/>
      <c r="R339" s="1118"/>
      <c r="S339" s="1118"/>
      <c r="T339" s="1118"/>
      <c r="U339" s="1118"/>
    </row>
    <row r="340" spans="1:21">
      <c r="A340" s="1110">
        <v>334</v>
      </c>
      <c r="B340" s="1111" t="s">
        <v>1086</v>
      </c>
      <c r="C340" s="1111" t="s">
        <v>1496</v>
      </c>
      <c r="D340" s="1116" t="s">
        <v>211</v>
      </c>
      <c r="E340" s="1110" t="s">
        <v>1291</v>
      </c>
      <c r="F340" s="1116" t="s">
        <v>211</v>
      </c>
      <c r="G340" s="1112"/>
      <c r="H340" s="1114"/>
      <c r="I340" s="1114"/>
      <c r="J340" s="1114">
        <v>6</v>
      </c>
      <c r="K340" s="1114">
        <v>6</v>
      </c>
      <c r="L340" s="1114"/>
      <c r="M340" s="1112">
        <f t="shared" si="12"/>
        <v>6</v>
      </c>
      <c r="N340" s="1120">
        <v>799.29</v>
      </c>
      <c r="O340" s="1113">
        <f t="shared" si="13"/>
        <v>4795.74</v>
      </c>
      <c r="P340" s="1117">
        <v>6</v>
      </c>
      <c r="Q340" s="1118"/>
      <c r="R340" s="1118"/>
      <c r="S340" s="1118"/>
      <c r="T340" s="1118"/>
      <c r="U340" s="1118"/>
    </row>
    <row r="341" spans="1:21">
      <c r="A341" s="1110">
        <v>335</v>
      </c>
      <c r="B341" s="1111" t="s">
        <v>1086</v>
      </c>
      <c r="C341" s="1111" t="s">
        <v>1497</v>
      </c>
      <c r="D341" s="1116" t="s">
        <v>211</v>
      </c>
      <c r="E341" s="1110" t="s">
        <v>1291</v>
      </c>
      <c r="F341" s="1116" t="s">
        <v>211</v>
      </c>
      <c r="G341" s="1112"/>
      <c r="H341" s="1114"/>
      <c r="I341" s="1114"/>
      <c r="J341" s="1114">
        <v>6</v>
      </c>
      <c r="K341" s="1114">
        <v>6</v>
      </c>
      <c r="L341" s="1114"/>
      <c r="M341" s="1112">
        <f t="shared" si="12"/>
        <v>6</v>
      </c>
      <c r="N341" s="1120">
        <v>799.29</v>
      </c>
      <c r="O341" s="1113">
        <f t="shared" si="13"/>
        <v>4795.74</v>
      </c>
      <c r="P341" s="1117">
        <v>6</v>
      </c>
      <c r="Q341" s="1118"/>
      <c r="R341" s="1118"/>
      <c r="S341" s="1118"/>
      <c r="T341" s="1118"/>
      <c r="U341" s="1118"/>
    </row>
    <row r="342" spans="1:21">
      <c r="A342" s="1110">
        <v>336</v>
      </c>
      <c r="B342" s="1111" t="s">
        <v>1086</v>
      </c>
      <c r="C342" s="1111" t="s">
        <v>1498</v>
      </c>
      <c r="D342" s="1116" t="s">
        <v>211</v>
      </c>
      <c r="E342" s="1110" t="s">
        <v>1291</v>
      </c>
      <c r="F342" s="1116" t="s">
        <v>211</v>
      </c>
      <c r="G342" s="1112"/>
      <c r="H342" s="1119"/>
      <c r="I342" s="1119"/>
      <c r="J342" s="1119">
        <v>14</v>
      </c>
      <c r="K342" s="1119">
        <v>30</v>
      </c>
      <c r="L342" s="1119"/>
      <c r="M342" s="1112">
        <f t="shared" si="12"/>
        <v>30</v>
      </c>
      <c r="N342" s="1120">
        <v>535</v>
      </c>
      <c r="O342" s="1113">
        <f t="shared" si="13"/>
        <v>16050</v>
      </c>
      <c r="P342" s="1117">
        <v>15</v>
      </c>
      <c r="Q342" s="1118"/>
      <c r="R342" s="1117">
        <v>15</v>
      </c>
      <c r="S342" s="1118"/>
      <c r="T342" s="1118"/>
      <c r="U342" s="1118"/>
    </row>
    <row r="343" spans="1:21">
      <c r="A343" s="1110">
        <v>337</v>
      </c>
      <c r="B343" s="1111" t="s">
        <v>1086</v>
      </c>
      <c r="C343" s="1111" t="s">
        <v>1499</v>
      </c>
      <c r="D343" s="1116" t="s">
        <v>211</v>
      </c>
      <c r="E343" s="1110" t="s">
        <v>1291</v>
      </c>
      <c r="F343" s="1116" t="s">
        <v>211</v>
      </c>
      <c r="G343" s="1112"/>
      <c r="H343" s="1119"/>
      <c r="I343" s="1119"/>
      <c r="J343" s="1119">
        <v>54</v>
      </c>
      <c r="K343" s="1119">
        <v>70</v>
      </c>
      <c r="L343" s="1119"/>
      <c r="M343" s="1112">
        <f t="shared" si="12"/>
        <v>70</v>
      </c>
      <c r="N343" s="1120">
        <v>535</v>
      </c>
      <c r="O343" s="1113">
        <f t="shared" si="13"/>
        <v>37450</v>
      </c>
      <c r="P343" s="1117">
        <v>35</v>
      </c>
      <c r="Q343" s="1118"/>
      <c r="R343" s="1117">
        <v>35</v>
      </c>
      <c r="S343" s="1118"/>
      <c r="T343" s="1118"/>
      <c r="U343" s="1118"/>
    </row>
    <row r="344" spans="1:21">
      <c r="A344" s="1110">
        <v>338</v>
      </c>
      <c r="B344" s="1111" t="s">
        <v>1086</v>
      </c>
      <c r="C344" s="1111" t="s">
        <v>1500</v>
      </c>
      <c r="D344" s="1116" t="s">
        <v>211</v>
      </c>
      <c r="E344" s="1110" t="s">
        <v>1291</v>
      </c>
      <c r="F344" s="1116" t="s">
        <v>211</v>
      </c>
      <c r="G344" s="1112"/>
      <c r="H344" s="1119"/>
      <c r="I344" s="1119"/>
      <c r="J344" s="1119">
        <v>63</v>
      </c>
      <c r="K344" s="1119">
        <v>70</v>
      </c>
      <c r="L344" s="1119"/>
      <c r="M344" s="1112">
        <f t="shared" si="12"/>
        <v>70</v>
      </c>
      <c r="N344" s="1120">
        <v>535</v>
      </c>
      <c r="O344" s="1113">
        <f t="shared" si="13"/>
        <v>37450</v>
      </c>
      <c r="P344" s="1117">
        <v>35</v>
      </c>
      <c r="Q344" s="1118"/>
      <c r="R344" s="1117">
        <v>35</v>
      </c>
      <c r="S344" s="1118"/>
      <c r="T344" s="1118"/>
      <c r="U344" s="1118"/>
    </row>
    <row r="345" spans="1:21">
      <c r="A345" s="1110">
        <v>339</v>
      </c>
      <c r="B345" s="1111" t="s">
        <v>1086</v>
      </c>
      <c r="C345" s="1111" t="s">
        <v>1501</v>
      </c>
      <c r="D345" s="1116" t="s">
        <v>211</v>
      </c>
      <c r="E345" s="1110" t="s">
        <v>1291</v>
      </c>
      <c r="F345" s="1116" t="s">
        <v>211</v>
      </c>
      <c r="G345" s="1112"/>
      <c r="H345" s="1119"/>
      <c r="I345" s="1119"/>
      <c r="J345" s="1119">
        <v>22</v>
      </c>
      <c r="K345" s="1119">
        <v>30</v>
      </c>
      <c r="L345" s="1119"/>
      <c r="M345" s="1112">
        <f t="shared" si="12"/>
        <v>30</v>
      </c>
      <c r="N345" s="1120">
        <v>535</v>
      </c>
      <c r="O345" s="1113">
        <f t="shared" si="13"/>
        <v>16050</v>
      </c>
      <c r="P345" s="1117">
        <v>15</v>
      </c>
      <c r="Q345" s="1118"/>
      <c r="R345" s="1117">
        <v>15</v>
      </c>
      <c r="S345" s="1118"/>
      <c r="T345" s="1118"/>
      <c r="U345" s="1118"/>
    </row>
    <row r="346" spans="1:21">
      <c r="A346" s="1110">
        <v>340</v>
      </c>
      <c r="B346" s="1111" t="s">
        <v>1086</v>
      </c>
      <c r="C346" s="1125" t="s">
        <v>1502</v>
      </c>
      <c r="D346" s="1116" t="s">
        <v>34</v>
      </c>
      <c r="E346" s="1116" t="s">
        <v>34</v>
      </c>
      <c r="F346" s="1116" t="s">
        <v>34</v>
      </c>
      <c r="G346" s="1112"/>
      <c r="H346" s="1112"/>
      <c r="I346" s="1112"/>
      <c r="J346" s="1112"/>
      <c r="K346" s="1112">
        <v>5</v>
      </c>
      <c r="L346" s="1112"/>
      <c r="M346" s="1112">
        <f t="shared" si="12"/>
        <v>5</v>
      </c>
      <c r="N346" s="1112">
        <v>2140</v>
      </c>
      <c r="O346" s="1113">
        <f t="shared" si="13"/>
        <v>10700</v>
      </c>
      <c r="P346" s="1117"/>
      <c r="Q346" s="1118"/>
      <c r="R346" s="1118"/>
      <c r="S346" s="1117">
        <v>5</v>
      </c>
      <c r="T346" s="1118"/>
      <c r="U346" s="1118"/>
    </row>
    <row r="347" spans="1:21">
      <c r="A347" s="1110">
        <v>341</v>
      </c>
      <c r="B347" s="1111" t="s">
        <v>1086</v>
      </c>
      <c r="C347" s="1125" t="s">
        <v>1503</v>
      </c>
      <c r="D347" s="1112" t="s">
        <v>211</v>
      </c>
      <c r="E347" s="1112" t="s">
        <v>211</v>
      </c>
      <c r="F347" s="1112" t="s">
        <v>211</v>
      </c>
      <c r="G347" s="1112">
        <v>0</v>
      </c>
      <c r="H347" s="1112">
        <v>0</v>
      </c>
      <c r="I347" s="1112">
        <v>0</v>
      </c>
      <c r="J347" s="1112"/>
      <c r="K347" s="1112">
        <v>5</v>
      </c>
      <c r="L347" s="1112"/>
      <c r="M347" s="1112">
        <f t="shared" si="12"/>
        <v>5</v>
      </c>
      <c r="N347" s="1112">
        <v>535</v>
      </c>
      <c r="O347" s="1113">
        <f t="shared" si="13"/>
        <v>2675</v>
      </c>
      <c r="P347" s="1117"/>
      <c r="Q347" s="1117">
        <v>5</v>
      </c>
      <c r="R347" s="1118"/>
      <c r="S347" s="1118"/>
      <c r="T347" s="1118"/>
      <c r="U347" s="1118"/>
    </row>
    <row r="348" spans="1:21">
      <c r="A348" s="1110">
        <v>342</v>
      </c>
      <c r="B348" s="1111" t="s">
        <v>1100</v>
      </c>
      <c r="C348" s="1111" t="s">
        <v>1504</v>
      </c>
      <c r="D348" s="1116" t="s">
        <v>211</v>
      </c>
      <c r="E348" s="1110"/>
      <c r="F348" s="1116" t="s">
        <v>211</v>
      </c>
      <c r="G348" s="1112"/>
      <c r="H348" s="1119"/>
      <c r="I348" s="1119"/>
      <c r="J348" s="1119">
        <v>5</v>
      </c>
      <c r="K348" s="1119">
        <v>8</v>
      </c>
      <c r="L348" s="1119">
        <v>6</v>
      </c>
      <c r="M348" s="1112">
        <f t="shared" si="12"/>
        <v>2</v>
      </c>
      <c r="N348" s="1120">
        <v>350</v>
      </c>
      <c r="O348" s="1113">
        <f t="shared" si="13"/>
        <v>700</v>
      </c>
      <c r="P348" s="1117">
        <v>2</v>
      </c>
      <c r="Q348" s="1118"/>
      <c r="R348" s="1118"/>
      <c r="S348" s="1118"/>
      <c r="T348" s="1118"/>
      <c r="U348" s="1118"/>
    </row>
    <row r="349" spans="1:21">
      <c r="A349" s="1110">
        <v>343</v>
      </c>
      <c r="B349" s="1111" t="s">
        <v>1100</v>
      </c>
      <c r="C349" s="1111" t="s">
        <v>1505</v>
      </c>
      <c r="D349" s="1116" t="s">
        <v>211</v>
      </c>
      <c r="E349" s="1110"/>
      <c r="F349" s="1116" t="s">
        <v>211</v>
      </c>
      <c r="G349" s="1112"/>
      <c r="H349" s="1119"/>
      <c r="I349" s="1119"/>
      <c r="J349" s="1119">
        <v>5</v>
      </c>
      <c r="K349" s="1119">
        <v>8</v>
      </c>
      <c r="L349" s="1119">
        <v>4</v>
      </c>
      <c r="M349" s="1112">
        <f t="shared" si="12"/>
        <v>4</v>
      </c>
      <c r="N349" s="1120">
        <v>350</v>
      </c>
      <c r="O349" s="1113">
        <f t="shared" si="13"/>
        <v>1400</v>
      </c>
      <c r="P349" s="1117">
        <v>4</v>
      </c>
      <c r="Q349" s="1118"/>
      <c r="R349" s="1118"/>
      <c r="S349" s="1118"/>
      <c r="T349" s="1118"/>
      <c r="U349" s="1118"/>
    </row>
    <row r="350" spans="1:21">
      <c r="A350" s="1110">
        <v>344</v>
      </c>
      <c r="B350" s="1111" t="s">
        <v>1100</v>
      </c>
      <c r="C350" s="1111" t="s">
        <v>1506</v>
      </c>
      <c r="D350" s="1116" t="s">
        <v>211</v>
      </c>
      <c r="E350" s="1110"/>
      <c r="F350" s="1116" t="s">
        <v>211</v>
      </c>
      <c r="G350" s="1112"/>
      <c r="H350" s="1122"/>
      <c r="I350" s="1122"/>
      <c r="J350" s="1122">
        <v>6</v>
      </c>
      <c r="K350" s="1122">
        <v>6</v>
      </c>
      <c r="L350" s="1122">
        <v>2</v>
      </c>
      <c r="M350" s="1112">
        <f t="shared" si="12"/>
        <v>4</v>
      </c>
      <c r="N350" s="1120">
        <v>350</v>
      </c>
      <c r="O350" s="1113">
        <f t="shared" si="13"/>
        <v>1400</v>
      </c>
      <c r="P350" s="1117">
        <v>4</v>
      </c>
      <c r="Q350" s="1118"/>
      <c r="R350" s="1118"/>
      <c r="S350" s="1118"/>
      <c r="T350" s="1118"/>
      <c r="U350" s="1118"/>
    </row>
    <row r="351" spans="1:21">
      <c r="A351" s="1110">
        <v>345</v>
      </c>
      <c r="B351" s="1111" t="s">
        <v>1100</v>
      </c>
      <c r="C351" s="1111" t="s">
        <v>1507</v>
      </c>
      <c r="D351" s="1116" t="s">
        <v>211</v>
      </c>
      <c r="E351" s="1110"/>
      <c r="F351" s="1116" t="s">
        <v>211</v>
      </c>
      <c r="G351" s="1112"/>
      <c r="H351" s="1122"/>
      <c r="I351" s="1122"/>
      <c r="J351" s="1122">
        <v>5</v>
      </c>
      <c r="K351" s="1122">
        <v>8</v>
      </c>
      <c r="L351" s="1122">
        <v>6</v>
      </c>
      <c r="M351" s="1112">
        <f t="shared" si="12"/>
        <v>2</v>
      </c>
      <c r="N351" s="1120">
        <v>350</v>
      </c>
      <c r="O351" s="1113">
        <f t="shared" si="13"/>
        <v>700</v>
      </c>
      <c r="P351" s="1117">
        <v>2</v>
      </c>
      <c r="Q351" s="1118"/>
      <c r="R351" s="1118"/>
      <c r="S351" s="1118"/>
      <c r="T351" s="1118"/>
      <c r="U351" s="1118"/>
    </row>
    <row r="352" spans="1:21">
      <c r="A352" s="1110">
        <v>346</v>
      </c>
      <c r="B352" s="1111" t="s">
        <v>1328</v>
      </c>
      <c r="C352" s="1112" t="s">
        <v>1508</v>
      </c>
      <c r="D352" s="1110" t="s">
        <v>199</v>
      </c>
      <c r="E352" s="1110" t="s">
        <v>1509</v>
      </c>
      <c r="F352" s="1110" t="s">
        <v>199</v>
      </c>
      <c r="G352" s="1110" t="s">
        <v>199</v>
      </c>
      <c r="H352" s="91"/>
      <c r="I352" s="91"/>
      <c r="J352" s="1112"/>
      <c r="K352" s="1112">
        <v>3</v>
      </c>
      <c r="L352" s="1112"/>
      <c r="M352" s="1112">
        <v>3</v>
      </c>
      <c r="N352" s="1112">
        <v>217.62</v>
      </c>
      <c r="O352" s="1113">
        <f t="shared" si="13"/>
        <v>652.86</v>
      </c>
      <c r="P352" s="1114"/>
      <c r="Q352" s="1113"/>
      <c r="R352" s="1113"/>
      <c r="S352" s="1114">
        <v>3</v>
      </c>
      <c r="T352" s="1113"/>
      <c r="U352" s="1113"/>
    </row>
    <row r="353" spans="1:21">
      <c r="A353" s="1110">
        <v>347</v>
      </c>
      <c r="B353" s="1111" t="s">
        <v>1131</v>
      </c>
      <c r="C353" s="1111" t="s">
        <v>1510</v>
      </c>
      <c r="D353" s="1110" t="s">
        <v>452</v>
      </c>
      <c r="E353" s="1110" t="s">
        <v>1092</v>
      </c>
      <c r="F353" s="1116" t="s">
        <v>452</v>
      </c>
      <c r="G353" s="1112">
        <v>0</v>
      </c>
      <c r="H353" s="1119">
        <v>0</v>
      </c>
      <c r="I353" s="1119"/>
      <c r="J353" s="1119"/>
      <c r="K353" s="1119">
        <v>10</v>
      </c>
      <c r="L353" s="1119"/>
      <c r="M353" s="1112">
        <f t="shared" ref="M353:M415" si="14">K353-L353</f>
        <v>10</v>
      </c>
      <c r="N353" s="1120">
        <v>90</v>
      </c>
      <c r="O353" s="1113">
        <f t="shared" si="13"/>
        <v>900</v>
      </c>
      <c r="P353" s="1117"/>
      <c r="Q353" s="1118"/>
      <c r="R353" s="1118"/>
      <c r="S353" s="1117">
        <v>10</v>
      </c>
      <c r="T353" s="1118"/>
      <c r="U353" s="1118"/>
    </row>
    <row r="354" spans="1:21">
      <c r="A354" s="1110">
        <v>348</v>
      </c>
      <c r="B354" s="1111" t="s">
        <v>1107</v>
      </c>
      <c r="C354" s="1111" t="s">
        <v>1511</v>
      </c>
      <c r="D354" s="1116" t="s">
        <v>214</v>
      </c>
      <c r="E354" s="1116" t="s">
        <v>214</v>
      </c>
      <c r="F354" s="1116" t="s">
        <v>214</v>
      </c>
      <c r="G354" s="1112">
        <v>3</v>
      </c>
      <c r="H354" s="1119">
        <v>2</v>
      </c>
      <c r="I354" s="1119">
        <v>3</v>
      </c>
      <c r="J354" s="1119">
        <v>2</v>
      </c>
      <c r="K354" s="1119">
        <v>6</v>
      </c>
      <c r="L354" s="1119"/>
      <c r="M354" s="1112">
        <f t="shared" si="14"/>
        <v>6</v>
      </c>
      <c r="N354" s="1120">
        <v>270</v>
      </c>
      <c r="O354" s="1113">
        <f t="shared" si="13"/>
        <v>1620</v>
      </c>
      <c r="P354" s="1117"/>
      <c r="Q354" s="1118"/>
      <c r="R354" s="1118"/>
      <c r="S354" s="1117">
        <v>6</v>
      </c>
      <c r="T354" s="1118"/>
      <c r="U354" s="1118"/>
    </row>
    <row r="355" spans="1:21">
      <c r="A355" s="1110">
        <v>349</v>
      </c>
      <c r="B355" s="1111" t="s">
        <v>1121</v>
      </c>
      <c r="C355" s="1111" t="s">
        <v>1512</v>
      </c>
      <c r="D355" s="1116" t="s">
        <v>1133</v>
      </c>
      <c r="E355" s="1110" t="s">
        <v>1145</v>
      </c>
      <c r="F355" s="1116" t="s">
        <v>1133</v>
      </c>
      <c r="G355" s="1112"/>
      <c r="H355" s="1119"/>
      <c r="I355" s="1119"/>
      <c r="J355" s="1119">
        <v>4</v>
      </c>
      <c r="K355" s="1119">
        <v>16</v>
      </c>
      <c r="L355" s="1119"/>
      <c r="M355" s="1112">
        <f t="shared" si="14"/>
        <v>16</v>
      </c>
      <c r="N355" s="1120">
        <v>1300</v>
      </c>
      <c r="O355" s="1113">
        <f t="shared" si="13"/>
        <v>20800</v>
      </c>
      <c r="P355" s="1117"/>
      <c r="Q355" s="1117">
        <v>16</v>
      </c>
      <c r="R355" s="1118"/>
      <c r="S355" s="1117"/>
      <c r="T355" s="1118"/>
      <c r="U355" s="1118"/>
    </row>
    <row r="356" spans="1:21">
      <c r="A356" s="1110">
        <v>350</v>
      </c>
      <c r="B356" s="1111" t="s">
        <v>1138</v>
      </c>
      <c r="C356" s="1115" t="s">
        <v>1513</v>
      </c>
      <c r="D356" s="1116" t="s">
        <v>1133</v>
      </c>
      <c r="E356" s="1110" t="s">
        <v>1145</v>
      </c>
      <c r="F356" s="1116" t="s">
        <v>1133</v>
      </c>
      <c r="G356" s="1112">
        <v>0</v>
      </c>
      <c r="H356" s="1112">
        <v>0</v>
      </c>
      <c r="I356" s="1112"/>
      <c r="J356" s="1112"/>
      <c r="K356" s="1119"/>
      <c r="L356" s="1119"/>
      <c r="M356" s="1112"/>
      <c r="N356" s="1112"/>
      <c r="O356" s="1113"/>
      <c r="P356" s="1117"/>
      <c r="Q356" s="1118"/>
      <c r="R356" s="1117"/>
      <c r="S356" s="1118"/>
      <c r="T356" s="1118"/>
      <c r="U356" s="1118"/>
    </row>
    <row r="357" spans="1:21">
      <c r="A357" s="1110">
        <v>351</v>
      </c>
      <c r="B357" s="1111" t="s">
        <v>1107</v>
      </c>
      <c r="C357" s="1111" t="s">
        <v>1514</v>
      </c>
      <c r="D357" s="1110" t="s">
        <v>452</v>
      </c>
      <c r="E357" s="1110" t="s">
        <v>1321</v>
      </c>
      <c r="F357" s="1116" t="s">
        <v>452</v>
      </c>
      <c r="G357" s="1112">
        <v>15</v>
      </c>
      <c r="H357" s="1122">
        <v>15</v>
      </c>
      <c r="I357" s="1122">
        <v>11</v>
      </c>
      <c r="J357" s="1122"/>
      <c r="K357" s="1122">
        <v>10</v>
      </c>
      <c r="L357" s="1122"/>
      <c r="M357" s="1112">
        <f t="shared" si="14"/>
        <v>10</v>
      </c>
      <c r="N357" s="1120">
        <v>420</v>
      </c>
      <c r="O357" s="1113">
        <f t="shared" si="13"/>
        <v>4200</v>
      </c>
      <c r="P357" s="1117"/>
      <c r="Q357" s="1118"/>
      <c r="R357" s="1118"/>
      <c r="S357" s="1117">
        <v>10</v>
      </c>
      <c r="T357" s="1118"/>
      <c r="U357" s="1118"/>
    </row>
    <row r="358" spans="1:21">
      <c r="A358" s="1110">
        <v>352</v>
      </c>
      <c r="B358" s="1111" t="s">
        <v>1107</v>
      </c>
      <c r="C358" s="1111" t="s">
        <v>1515</v>
      </c>
      <c r="D358" s="1110" t="s">
        <v>452</v>
      </c>
      <c r="E358" s="1110" t="s">
        <v>1321</v>
      </c>
      <c r="F358" s="1116" t="s">
        <v>452</v>
      </c>
      <c r="G358" s="1112"/>
      <c r="H358" s="1122"/>
      <c r="I358" s="1122">
        <v>0</v>
      </c>
      <c r="J358" s="1122"/>
      <c r="K358" s="1122">
        <v>10</v>
      </c>
      <c r="L358" s="1122"/>
      <c r="M358" s="1112">
        <f t="shared" si="14"/>
        <v>10</v>
      </c>
      <c r="N358" s="1120">
        <v>420</v>
      </c>
      <c r="O358" s="1113">
        <f t="shared" si="13"/>
        <v>4200</v>
      </c>
      <c r="P358" s="1117"/>
      <c r="Q358" s="1118"/>
      <c r="R358" s="1118"/>
      <c r="S358" s="1117">
        <v>10</v>
      </c>
      <c r="T358" s="1118"/>
      <c r="U358" s="1118"/>
    </row>
    <row r="359" spans="1:21">
      <c r="A359" s="1110">
        <v>353</v>
      </c>
      <c r="B359" s="1111" t="s">
        <v>1107</v>
      </c>
      <c r="C359" s="1111" t="s">
        <v>1516</v>
      </c>
      <c r="D359" s="1110" t="s">
        <v>452</v>
      </c>
      <c r="E359" s="1110" t="s">
        <v>1321</v>
      </c>
      <c r="F359" s="1116" t="s">
        <v>452</v>
      </c>
      <c r="G359" s="1112"/>
      <c r="H359" s="1122"/>
      <c r="I359" s="1122">
        <v>0</v>
      </c>
      <c r="J359" s="1122"/>
      <c r="K359" s="1122">
        <v>10</v>
      </c>
      <c r="L359" s="1122"/>
      <c r="M359" s="1112">
        <f t="shared" si="14"/>
        <v>10</v>
      </c>
      <c r="N359" s="1120">
        <v>420</v>
      </c>
      <c r="O359" s="1113">
        <f t="shared" si="13"/>
        <v>4200</v>
      </c>
      <c r="P359" s="1117"/>
      <c r="Q359" s="1118"/>
      <c r="R359" s="1118"/>
      <c r="S359" s="1117">
        <v>10</v>
      </c>
      <c r="T359" s="1118"/>
      <c r="U359" s="1118"/>
    </row>
    <row r="360" spans="1:21">
      <c r="A360" s="1110">
        <v>354</v>
      </c>
      <c r="B360" s="1111" t="s">
        <v>1107</v>
      </c>
      <c r="C360" s="1111" t="s">
        <v>1517</v>
      </c>
      <c r="D360" s="1110" t="s">
        <v>452</v>
      </c>
      <c r="E360" s="1110" t="s">
        <v>1321</v>
      </c>
      <c r="F360" s="1116" t="s">
        <v>452</v>
      </c>
      <c r="G360" s="1112"/>
      <c r="H360" s="1122"/>
      <c r="I360" s="1112"/>
      <c r="J360" s="1122">
        <v>20</v>
      </c>
      <c r="K360" s="1122">
        <v>20</v>
      </c>
      <c r="L360" s="1122"/>
      <c r="M360" s="1112">
        <f t="shared" si="14"/>
        <v>20</v>
      </c>
      <c r="N360" s="1120">
        <v>420</v>
      </c>
      <c r="O360" s="1113">
        <f t="shared" si="13"/>
        <v>8400</v>
      </c>
      <c r="P360" s="1117"/>
      <c r="Q360" s="1118"/>
      <c r="R360" s="1118"/>
      <c r="S360" s="1117">
        <v>20</v>
      </c>
      <c r="T360" s="1118"/>
      <c r="U360" s="1118"/>
    </row>
    <row r="361" spans="1:21">
      <c r="A361" s="1110">
        <v>355</v>
      </c>
      <c r="B361" s="1111" t="s">
        <v>1107</v>
      </c>
      <c r="C361" s="1111" t="s">
        <v>1518</v>
      </c>
      <c r="D361" s="1110" t="s">
        <v>452</v>
      </c>
      <c r="E361" s="1110" t="s">
        <v>1321</v>
      </c>
      <c r="F361" s="1116" t="s">
        <v>452</v>
      </c>
      <c r="G361" s="1112"/>
      <c r="H361" s="1122"/>
      <c r="I361" s="1122"/>
      <c r="J361" s="1122">
        <v>9</v>
      </c>
      <c r="K361" s="1122">
        <v>10</v>
      </c>
      <c r="L361" s="1122"/>
      <c r="M361" s="1112">
        <f t="shared" si="14"/>
        <v>10</v>
      </c>
      <c r="N361" s="1120">
        <v>420</v>
      </c>
      <c r="O361" s="1113">
        <f t="shared" si="13"/>
        <v>4200</v>
      </c>
      <c r="P361" s="1117"/>
      <c r="Q361" s="1118"/>
      <c r="R361" s="1118"/>
      <c r="S361" s="1117">
        <v>10</v>
      </c>
      <c r="T361" s="1118"/>
      <c r="U361" s="1118"/>
    </row>
    <row r="362" spans="1:21">
      <c r="A362" s="1110">
        <v>356</v>
      </c>
      <c r="B362" s="1111" t="s">
        <v>1107</v>
      </c>
      <c r="C362" s="1111" t="s">
        <v>1519</v>
      </c>
      <c r="D362" s="1110" t="s">
        <v>452</v>
      </c>
      <c r="E362" s="1110" t="s">
        <v>1321</v>
      </c>
      <c r="F362" s="1116" t="s">
        <v>452</v>
      </c>
      <c r="G362" s="1112"/>
      <c r="H362" s="1122"/>
      <c r="I362" s="1122">
        <v>0</v>
      </c>
      <c r="J362" s="1122"/>
      <c r="K362" s="1122">
        <v>10</v>
      </c>
      <c r="L362" s="1122"/>
      <c r="M362" s="1112">
        <f t="shared" si="14"/>
        <v>10</v>
      </c>
      <c r="N362" s="1120">
        <v>420</v>
      </c>
      <c r="O362" s="1113">
        <f t="shared" si="13"/>
        <v>4200</v>
      </c>
      <c r="P362" s="1117"/>
      <c r="Q362" s="1118"/>
      <c r="R362" s="1118"/>
      <c r="S362" s="1117">
        <v>10</v>
      </c>
      <c r="T362" s="1118"/>
      <c r="U362" s="1118"/>
    </row>
    <row r="363" spans="1:21">
      <c r="A363" s="1110">
        <v>357</v>
      </c>
      <c r="B363" s="1111" t="s">
        <v>1107</v>
      </c>
      <c r="C363" s="1111" t="s">
        <v>1520</v>
      </c>
      <c r="D363" s="1110" t="s">
        <v>452</v>
      </c>
      <c r="E363" s="1110" t="s">
        <v>1321</v>
      </c>
      <c r="F363" s="1116" t="s">
        <v>452</v>
      </c>
      <c r="G363" s="1112"/>
      <c r="H363" s="1122"/>
      <c r="I363" s="1112"/>
      <c r="J363" s="1122">
        <v>10</v>
      </c>
      <c r="K363" s="1122">
        <v>20</v>
      </c>
      <c r="L363" s="1122"/>
      <c r="M363" s="1112">
        <f t="shared" si="14"/>
        <v>20</v>
      </c>
      <c r="N363" s="1120">
        <v>420</v>
      </c>
      <c r="O363" s="1113">
        <f t="shared" si="13"/>
        <v>8400</v>
      </c>
      <c r="P363" s="1117"/>
      <c r="Q363" s="1118"/>
      <c r="R363" s="1118"/>
      <c r="S363" s="1117">
        <v>20</v>
      </c>
      <c r="T363" s="1118"/>
      <c r="U363" s="1118"/>
    </row>
    <row r="364" spans="1:21">
      <c r="A364" s="1110">
        <v>358</v>
      </c>
      <c r="B364" s="1111" t="s">
        <v>1107</v>
      </c>
      <c r="C364" s="1111" t="s">
        <v>1521</v>
      </c>
      <c r="D364" s="1110" t="s">
        <v>452</v>
      </c>
      <c r="E364" s="1110" t="s">
        <v>1321</v>
      </c>
      <c r="F364" s="1116" t="s">
        <v>452</v>
      </c>
      <c r="G364" s="1112"/>
      <c r="H364" s="1122"/>
      <c r="I364" s="1112"/>
      <c r="J364" s="1122"/>
      <c r="K364" s="1122">
        <v>10</v>
      </c>
      <c r="L364" s="1122"/>
      <c r="M364" s="1112">
        <f t="shared" si="14"/>
        <v>10</v>
      </c>
      <c r="N364" s="1120">
        <v>420</v>
      </c>
      <c r="O364" s="1113">
        <f t="shared" si="13"/>
        <v>4200</v>
      </c>
      <c r="P364" s="1117">
        <v>10</v>
      </c>
      <c r="Q364" s="1118"/>
      <c r="R364" s="1118"/>
      <c r="S364" s="1117"/>
      <c r="T364" s="1118"/>
      <c r="U364" s="1118"/>
    </row>
    <row r="365" spans="1:21">
      <c r="A365" s="1110">
        <v>359</v>
      </c>
      <c r="B365" s="1111" t="s">
        <v>1284</v>
      </c>
      <c r="C365" s="1111" t="s">
        <v>1522</v>
      </c>
      <c r="D365" s="1116" t="s">
        <v>188</v>
      </c>
      <c r="E365" s="1110">
        <v>1</v>
      </c>
      <c r="F365" s="1116" t="s">
        <v>188</v>
      </c>
      <c r="G365" s="1112">
        <v>0</v>
      </c>
      <c r="H365" s="1119">
        <v>10</v>
      </c>
      <c r="I365" s="1119"/>
      <c r="J365" s="1119">
        <v>10</v>
      </c>
      <c r="K365" s="1119">
        <v>10</v>
      </c>
      <c r="L365" s="1119"/>
      <c r="M365" s="1112">
        <f t="shared" si="14"/>
        <v>10</v>
      </c>
      <c r="N365" s="1120">
        <v>790</v>
      </c>
      <c r="O365" s="1113">
        <f t="shared" si="13"/>
        <v>7900</v>
      </c>
      <c r="P365" s="1117"/>
      <c r="Q365" s="1118"/>
      <c r="R365" s="1118"/>
      <c r="S365" s="1117">
        <v>10</v>
      </c>
      <c r="T365" s="1118"/>
      <c r="U365" s="1118"/>
    </row>
    <row r="366" spans="1:21">
      <c r="A366" s="1110">
        <v>360</v>
      </c>
      <c r="B366" s="1111" t="s">
        <v>1284</v>
      </c>
      <c r="C366" s="1111" t="s">
        <v>1523</v>
      </c>
      <c r="D366" s="1110" t="s">
        <v>452</v>
      </c>
      <c r="E366" s="1110">
        <v>1</v>
      </c>
      <c r="F366" s="1116" t="s">
        <v>452</v>
      </c>
      <c r="G366" s="1112">
        <v>5</v>
      </c>
      <c r="H366" s="1119">
        <v>2</v>
      </c>
      <c r="I366" s="1119"/>
      <c r="J366" s="1119">
        <v>2</v>
      </c>
      <c r="K366" s="1119">
        <v>2</v>
      </c>
      <c r="L366" s="1119"/>
      <c r="M366" s="1112">
        <f t="shared" si="14"/>
        <v>2</v>
      </c>
      <c r="N366" s="1120">
        <v>3490</v>
      </c>
      <c r="O366" s="1113">
        <f t="shared" si="13"/>
        <v>6980</v>
      </c>
      <c r="P366" s="1117"/>
      <c r="Q366" s="1118"/>
      <c r="R366" s="1118"/>
      <c r="S366" s="1117">
        <v>2</v>
      </c>
      <c r="T366" s="1118"/>
      <c r="U366" s="1118"/>
    </row>
    <row r="367" spans="1:21">
      <c r="A367" s="1110">
        <v>361</v>
      </c>
      <c r="B367" s="1111" t="s">
        <v>1125</v>
      </c>
      <c r="C367" s="1111" t="s">
        <v>1524</v>
      </c>
      <c r="D367" s="1110"/>
      <c r="E367" s="1110"/>
      <c r="F367" s="1116"/>
      <c r="G367" s="1112"/>
      <c r="H367" s="1119"/>
      <c r="I367" s="1119">
        <v>6</v>
      </c>
      <c r="J367" s="1119">
        <v>8</v>
      </c>
      <c r="K367" s="1119">
        <v>8</v>
      </c>
      <c r="L367" s="1119">
        <v>3</v>
      </c>
      <c r="M367" s="1112">
        <f t="shared" si="14"/>
        <v>5</v>
      </c>
      <c r="N367" s="1120">
        <v>290</v>
      </c>
      <c r="O367" s="1113">
        <f t="shared" si="13"/>
        <v>1450</v>
      </c>
      <c r="P367" s="1117">
        <v>5</v>
      </c>
      <c r="Q367" s="1118"/>
      <c r="R367" s="1118"/>
      <c r="S367" s="1118"/>
      <c r="T367" s="1118"/>
      <c r="U367" s="1118"/>
    </row>
    <row r="368" spans="1:21">
      <c r="A368" s="1110">
        <v>362</v>
      </c>
      <c r="B368" s="1111" t="s">
        <v>1125</v>
      </c>
      <c r="C368" s="1111" t="s">
        <v>1525</v>
      </c>
      <c r="D368" s="1110"/>
      <c r="E368" s="1110"/>
      <c r="F368" s="1116"/>
      <c r="G368" s="1112"/>
      <c r="H368" s="1119"/>
      <c r="I368" s="1119">
        <v>24</v>
      </c>
      <c r="J368" s="1119">
        <v>28</v>
      </c>
      <c r="K368" s="1119">
        <v>30</v>
      </c>
      <c r="L368" s="1119">
        <v>5</v>
      </c>
      <c r="M368" s="1112">
        <f t="shared" si="14"/>
        <v>25</v>
      </c>
      <c r="N368" s="1120">
        <v>290</v>
      </c>
      <c r="O368" s="1113">
        <f t="shared" si="13"/>
        <v>7250</v>
      </c>
      <c r="P368" s="1117"/>
      <c r="Q368" s="1117">
        <v>25</v>
      </c>
      <c r="R368" s="1118"/>
      <c r="S368" s="1118"/>
      <c r="T368" s="1118"/>
      <c r="U368" s="1118"/>
    </row>
    <row r="369" spans="1:21">
      <c r="A369" s="1110">
        <v>363</v>
      </c>
      <c r="B369" s="1111" t="s">
        <v>1131</v>
      </c>
      <c r="C369" s="1111" t="s">
        <v>1526</v>
      </c>
      <c r="D369" s="1116" t="s">
        <v>83</v>
      </c>
      <c r="E369" s="1110">
        <v>1</v>
      </c>
      <c r="F369" s="1116" t="s">
        <v>83</v>
      </c>
      <c r="G369" s="1112">
        <v>10</v>
      </c>
      <c r="H369" s="1119">
        <v>0</v>
      </c>
      <c r="I369" s="1119"/>
      <c r="J369" s="1119"/>
      <c r="K369" s="1119">
        <v>5</v>
      </c>
      <c r="L369" s="1119"/>
      <c r="M369" s="1112">
        <f t="shared" si="14"/>
        <v>5</v>
      </c>
      <c r="N369" s="1120">
        <v>40</v>
      </c>
      <c r="O369" s="1113">
        <f t="shared" si="13"/>
        <v>200</v>
      </c>
      <c r="P369" s="1117">
        <v>5</v>
      </c>
      <c r="Q369" s="1118"/>
      <c r="R369" s="1118"/>
      <c r="S369" s="1118"/>
      <c r="T369" s="1118"/>
      <c r="U369" s="1118"/>
    </row>
    <row r="370" spans="1:21">
      <c r="A370" s="1110">
        <v>364</v>
      </c>
      <c r="B370" s="1111" t="s">
        <v>1131</v>
      </c>
      <c r="C370" s="1111" t="s">
        <v>1527</v>
      </c>
      <c r="D370" s="1116" t="s">
        <v>83</v>
      </c>
      <c r="E370" s="1110">
        <v>1</v>
      </c>
      <c r="F370" s="1116" t="s">
        <v>83</v>
      </c>
      <c r="G370" s="1112">
        <v>10</v>
      </c>
      <c r="H370" s="1119">
        <v>0</v>
      </c>
      <c r="I370" s="1119"/>
      <c r="J370" s="1119"/>
      <c r="K370" s="1119">
        <v>10</v>
      </c>
      <c r="L370" s="1119"/>
      <c r="M370" s="1112">
        <f t="shared" si="14"/>
        <v>10</v>
      </c>
      <c r="N370" s="1120">
        <v>50</v>
      </c>
      <c r="O370" s="1113">
        <f t="shared" si="13"/>
        <v>500</v>
      </c>
      <c r="P370" s="1117">
        <v>10</v>
      </c>
      <c r="Q370" s="1118"/>
      <c r="R370" s="1118"/>
      <c r="S370" s="1118"/>
      <c r="T370" s="1118"/>
      <c r="U370" s="1118"/>
    </row>
    <row r="371" spans="1:21">
      <c r="A371" s="1110">
        <v>365</v>
      </c>
      <c r="B371" s="1111" t="s">
        <v>1266</v>
      </c>
      <c r="C371" s="1111" t="s">
        <v>1528</v>
      </c>
      <c r="D371" s="1110">
        <v>0</v>
      </c>
      <c r="E371" s="1110">
        <v>0</v>
      </c>
      <c r="F371" s="1116" t="s">
        <v>156</v>
      </c>
      <c r="G371" s="1112">
        <v>172</v>
      </c>
      <c r="H371" s="1119">
        <v>205</v>
      </c>
      <c r="I371" s="1119">
        <v>189</v>
      </c>
      <c r="J371" s="1119">
        <v>201</v>
      </c>
      <c r="K371" s="1119">
        <v>250</v>
      </c>
      <c r="L371" s="1119">
        <v>40</v>
      </c>
      <c r="M371" s="1112">
        <f t="shared" si="14"/>
        <v>210</v>
      </c>
      <c r="N371" s="1120">
        <v>62</v>
      </c>
      <c r="O371" s="1113">
        <f t="shared" si="13"/>
        <v>13020</v>
      </c>
      <c r="P371" s="1117">
        <v>100</v>
      </c>
      <c r="Q371" s="1118"/>
      <c r="R371" s="1118"/>
      <c r="S371" s="1117">
        <v>110</v>
      </c>
      <c r="T371" s="1118"/>
      <c r="U371" s="1118"/>
    </row>
    <row r="372" spans="1:21">
      <c r="A372" s="1110">
        <v>366</v>
      </c>
      <c r="B372" s="1111" t="s">
        <v>1086</v>
      </c>
      <c r="C372" s="1111" t="s">
        <v>1529</v>
      </c>
      <c r="D372" s="1116" t="s">
        <v>34</v>
      </c>
      <c r="E372" s="1116" t="s">
        <v>34</v>
      </c>
      <c r="F372" s="1116" t="s">
        <v>34</v>
      </c>
      <c r="G372" s="1112">
        <v>1</v>
      </c>
      <c r="H372" s="1119">
        <v>1</v>
      </c>
      <c r="I372" s="1119">
        <v>1</v>
      </c>
      <c r="J372" s="1119">
        <v>2</v>
      </c>
      <c r="K372" s="1119">
        <v>2</v>
      </c>
      <c r="L372" s="1119"/>
      <c r="M372" s="1112">
        <f t="shared" si="14"/>
        <v>2</v>
      </c>
      <c r="N372" s="1120">
        <v>650</v>
      </c>
      <c r="O372" s="1113">
        <f t="shared" si="13"/>
        <v>1300</v>
      </c>
      <c r="P372" s="1117">
        <v>2</v>
      </c>
      <c r="Q372" s="1118"/>
      <c r="R372" s="1118"/>
      <c r="S372" s="1118"/>
      <c r="T372" s="1118"/>
      <c r="U372" s="1118"/>
    </row>
    <row r="373" spans="1:21">
      <c r="A373" s="1110">
        <v>367</v>
      </c>
      <c r="B373" s="1111" t="s">
        <v>1530</v>
      </c>
      <c r="C373" s="1111" t="s">
        <v>1531</v>
      </c>
      <c r="D373" s="1110">
        <v>0</v>
      </c>
      <c r="E373" s="1110">
        <v>0</v>
      </c>
      <c r="F373" s="1116" t="s">
        <v>34</v>
      </c>
      <c r="G373" s="1112">
        <v>1</v>
      </c>
      <c r="H373" s="1119">
        <v>0</v>
      </c>
      <c r="I373" s="1119"/>
      <c r="J373" s="1119"/>
      <c r="K373" s="1119">
        <v>2</v>
      </c>
      <c r="L373" s="1119"/>
      <c r="M373" s="1112">
        <f t="shared" si="14"/>
        <v>2</v>
      </c>
      <c r="N373" s="1120">
        <v>1145</v>
      </c>
      <c r="O373" s="1113">
        <f t="shared" si="13"/>
        <v>2290</v>
      </c>
      <c r="P373" s="1117">
        <v>2</v>
      </c>
      <c r="Q373" s="1118"/>
      <c r="R373" s="1118"/>
      <c r="S373" s="1118"/>
      <c r="T373" s="1118"/>
      <c r="U373" s="1118"/>
    </row>
    <row r="374" spans="1:21">
      <c r="A374" s="1110">
        <v>368</v>
      </c>
      <c r="B374" s="1111" t="s">
        <v>1530</v>
      </c>
      <c r="C374" s="1111" t="s">
        <v>1532</v>
      </c>
      <c r="D374" s="1110" t="s">
        <v>34</v>
      </c>
      <c r="E374" s="1110">
        <v>0</v>
      </c>
      <c r="F374" s="1116" t="s">
        <v>34</v>
      </c>
      <c r="G374" s="1112">
        <v>1</v>
      </c>
      <c r="H374" s="1119">
        <v>1</v>
      </c>
      <c r="I374" s="1119"/>
      <c r="J374" s="1119"/>
      <c r="K374" s="1119">
        <v>2</v>
      </c>
      <c r="L374" s="1119"/>
      <c r="M374" s="1112">
        <f t="shared" si="14"/>
        <v>2</v>
      </c>
      <c r="N374" s="1120">
        <v>1145</v>
      </c>
      <c r="O374" s="1113">
        <f t="shared" si="13"/>
        <v>2290</v>
      </c>
      <c r="P374" s="1117">
        <v>2</v>
      </c>
      <c r="Q374" s="1118"/>
      <c r="R374" s="1118"/>
      <c r="S374" s="1118"/>
      <c r="T374" s="1118"/>
      <c r="U374" s="1118"/>
    </row>
    <row r="375" spans="1:21">
      <c r="A375" s="1110">
        <v>369</v>
      </c>
      <c r="B375" s="1111" t="s">
        <v>1138</v>
      </c>
      <c r="C375" s="1125" t="s">
        <v>1533</v>
      </c>
      <c r="D375" s="1116" t="s">
        <v>1133</v>
      </c>
      <c r="E375" s="1110" t="s">
        <v>1145</v>
      </c>
      <c r="F375" s="1116" t="s">
        <v>1133</v>
      </c>
      <c r="G375" s="1112"/>
      <c r="H375" s="1112"/>
      <c r="I375" s="1112"/>
      <c r="J375" s="1112"/>
      <c r="K375" s="1112"/>
      <c r="L375" s="1112"/>
      <c r="M375" s="1112"/>
      <c r="N375" s="1112"/>
      <c r="O375" s="1113"/>
      <c r="P375" s="1114"/>
      <c r="Q375" s="1113"/>
      <c r="R375" s="1114"/>
      <c r="S375" s="1113"/>
      <c r="T375" s="1113"/>
      <c r="U375" s="1113"/>
    </row>
    <row r="376" spans="1:21">
      <c r="A376" s="1110">
        <v>370</v>
      </c>
      <c r="B376" s="1111" t="s">
        <v>1138</v>
      </c>
      <c r="C376" s="1125" t="s">
        <v>1534</v>
      </c>
      <c r="D376" s="1116" t="s">
        <v>1133</v>
      </c>
      <c r="E376" s="1110" t="s">
        <v>1145</v>
      </c>
      <c r="F376" s="1116" t="s">
        <v>1133</v>
      </c>
      <c r="G376" s="1112"/>
      <c r="H376" s="1112"/>
      <c r="I376" s="1112"/>
      <c r="J376" s="1112"/>
      <c r="K376" s="1112"/>
      <c r="L376" s="1112"/>
      <c r="M376" s="1112"/>
      <c r="N376" s="1112"/>
      <c r="O376" s="1113"/>
      <c r="P376" s="1114"/>
      <c r="Q376" s="1113"/>
      <c r="R376" s="1114"/>
      <c r="S376" s="1113"/>
      <c r="T376" s="1113"/>
      <c r="U376" s="1113"/>
    </row>
    <row r="377" spans="1:21">
      <c r="A377" s="1110">
        <v>371</v>
      </c>
      <c r="B377" s="1111" t="s">
        <v>1289</v>
      </c>
      <c r="C377" s="1111" t="s">
        <v>1535</v>
      </c>
      <c r="D377" s="1116" t="s">
        <v>34</v>
      </c>
      <c r="E377" s="1110">
        <v>0</v>
      </c>
      <c r="F377" s="1116" t="s">
        <v>34</v>
      </c>
      <c r="G377" s="1112">
        <v>28</v>
      </c>
      <c r="H377" s="1119">
        <v>40</v>
      </c>
      <c r="I377" s="1119">
        <v>21</v>
      </c>
      <c r="J377" s="1119">
        <v>42</v>
      </c>
      <c r="K377" s="1119">
        <v>64</v>
      </c>
      <c r="L377" s="1119">
        <v>20</v>
      </c>
      <c r="M377" s="1112">
        <f t="shared" si="14"/>
        <v>44</v>
      </c>
      <c r="N377" s="1120">
        <v>2140</v>
      </c>
      <c r="O377" s="1113">
        <f t="shared" si="13"/>
        <v>94160</v>
      </c>
      <c r="P377" s="1117">
        <v>10</v>
      </c>
      <c r="Q377" s="1117">
        <v>10</v>
      </c>
      <c r="R377" s="1117">
        <v>10</v>
      </c>
      <c r="S377" s="1117">
        <v>14</v>
      </c>
      <c r="T377" s="1118"/>
      <c r="U377" s="1118"/>
    </row>
    <row r="378" spans="1:21">
      <c r="A378" s="1110">
        <v>372</v>
      </c>
      <c r="B378" s="1111" t="s">
        <v>1095</v>
      </c>
      <c r="C378" s="1111" t="s">
        <v>1536</v>
      </c>
      <c r="D378" s="1116" t="s">
        <v>1487</v>
      </c>
      <c r="E378" s="1116" t="s">
        <v>1487</v>
      </c>
      <c r="F378" s="1116" t="s">
        <v>1487</v>
      </c>
      <c r="G378" s="1112">
        <v>0</v>
      </c>
      <c r="H378" s="1112">
        <v>0</v>
      </c>
      <c r="I378" s="1112"/>
      <c r="J378" s="1112"/>
      <c r="K378" s="1112">
        <v>1</v>
      </c>
      <c r="L378" s="1112"/>
      <c r="M378" s="1112">
        <f t="shared" si="14"/>
        <v>1</v>
      </c>
      <c r="N378" s="1120">
        <v>650</v>
      </c>
      <c r="O378" s="1113">
        <f t="shared" si="13"/>
        <v>650</v>
      </c>
      <c r="P378" s="1117"/>
      <c r="Q378" s="1118"/>
      <c r="R378" s="94">
        <v>1</v>
      </c>
      <c r="S378" s="1118"/>
      <c r="T378" s="1118"/>
      <c r="U378" s="1118"/>
    </row>
    <row r="379" spans="1:21" ht="43.5">
      <c r="A379" s="1110">
        <v>373</v>
      </c>
      <c r="B379" s="1111" t="s">
        <v>1095</v>
      </c>
      <c r="C379" s="1111" t="s">
        <v>1537</v>
      </c>
      <c r="D379" s="1116" t="s">
        <v>1487</v>
      </c>
      <c r="E379" s="1116" t="s">
        <v>1487</v>
      </c>
      <c r="F379" s="1116" t="s">
        <v>1487</v>
      </c>
      <c r="G379" s="1112">
        <v>0</v>
      </c>
      <c r="H379" s="1112">
        <v>0</v>
      </c>
      <c r="I379" s="1112"/>
      <c r="J379" s="1112"/>
      <c r="K379" s="1112">
        <v>1</v>
      </c>
      <c r="L379" s="1112"/>
      <c r="M379" s="1112">
        <f t="shared" si="14"/>
        <v>1</v>
      </c>
      <c r="N379" s="1120">
        <v>650</v>
      </c>
      <c r="O379" s="1113">
        <f t="shared" si="13"/>
        <v>650</v>
      </c>
      <c r="P379" s="1117"/>
      <c r="Q379" s="1118"/>
      <c r="R379" s="94">
        <v>1</v>
      </c>
      <c r="S379" s="1118"/>
      <c r="T379" s="1118"/>
      <c r="U379" s="1118"/>
    </row>
    <row r="380" spans="1:21" ht="21" customHeight="1">
      <c r="A380" s="1110">
        <v>374</v>
      </c>
      <c r="B380" s="1111" t="s">
        <v>1095</v>
      </c>
      <c r="C380" s="1111" t="s">
        <v>1538</v>
      </c>
      <c r="D380" s="1116" t="s">
        <v>214</v>
      </c>
      <c r="E380" s="1116" t="s">
        <v>214</v>
      </c>
      <c r="F380" s="1116" t="s">
        <v>214</v>
      </c>
      <c r="G380" s="1112">
        <v>0</v>
      </c>
      <c r="H380" s="1119">
        <v>0</v>
      </c>
      <c r="I380" s="1119"/>
      <c r="J380" s="1119"/>
      <c r="K380" s="1119">
        <v>4</v>
      </c>
      <c r="L380" s="1119"/>
      <c r="M380" s="1112">
        <f t="shared" si="14"/>
        <v>4</v>
      </c>
      <c r="N380" s="1120">
        <v>380</v>
      </c>
      <c r="O380" s="1113">
        <f t="shared" si="13"/>
        <v>1520</v>
      </c>
      <c r="P380" s="1117"/>
      <c r="Q380" s="1118"/>
      <c r="R380" s="94">
        <v>4</v>
      </c>
      <c r="S380" s="1118"/>
      <c r="T380" s="1118"/>
      <c r="U380" s="1118"/>
    </row>
    <row r="381" spans="1:21">
      <c r="A381" s="1110">
        <v>375</v>
      </c>
      <c r="B381" s="1111" t="s">
        <v>1095</v>
      </c>
      <c r="C381" s="1111" t="s">
        <v>1539</v>
      </c>
      <c r="D381" s="1116" t="s">
        <v>214</v>
      </c>
      <c r="E381" s="1116" t="s">
        <v>214</v>
      </c>
      <c r="F381" s="1116" t="s">
        <v>214</v>
      </c>
      <c r="G381" s="1112">
        <v>0</v>
      </c>
      <c r="H381" s="1119">
        <v>0</v>
      </c>
      <c r="I381" s="1119"/>
      <c r="J381" s="1119"/>
      <c r="K381" s="1119">
        <v>2</v>
      </c>
      <c r="L381" s="1119"/>
      <c r="M381" s="1112">
        <f t="shared" si="14"/>
        <v>2</v>
      </c>
      <c r="N381" s="1120">
        <v>380</v>
      </c>
      <c r="O381" s="1113">
        <f t="shared" si="13"/>
        <v>760</v>
      </c>
      <c r="P381" s="1117"/>
      <c r="Q381" s="1118"/>
      <c r="R381" s="94">
        <v>2</v>
      </c>
      <c r="S381" s="1118"/>
      <c r="T381" s="1118"/>
      <c r="U381" s="1118"/>
    </row>
    <row r="382" spans="1:21">
      <c r="A382" s="1110">
        <v>376</v>
      </c>
      <c r="B382" s="1111" t="s">
        <v>1095</v>
      </c>
      <c r="C382" s="1111" t="s">
        <v>1540</v>
      </c>
      <c r="D382" s="1116" t="s">
        <v>46</v>
      </c>
      <c r="E382" s="1116" t="s">
        <v>46</v>
      </c>
      <c r="F382" s="1116" t="s">
        <v>46</v>
      </c>
      <c r="G382" s="1112">
        <v>0</v>
      </c>
      <c r="H382" s="1119">
        <v>0</v>
      </c>
      <c r="I382" s="1119"/>
      <c r="J382" s="1119"/>
      <c r="K382" s="1119"/>
      <c r="L382" s="1119"/>
      <c r="M382" s="1112"/>
      <c r="N382" s="1120"/>
      <c r="O382" s="1113"/>
      <c r="P382" s="1117"/>
      <c r="Q382" s="1118"/>
      <c r="R382" s="1117"/>
      <c r="S382" s="1118"/>
      <c r="T382" s="1118"/>
      <c r="U382" s="1118"/>
    </row>
    <row r="383" spans="1:21">
      <c r="A383" s="1110">
        <v>377</v>
      </c>
      <c r="B383" s="1111" t="s">
        <v>1116</v>
      </c>
      <c r="C383" s="1112" t="s">
        <v>1541</v>
      </c>
      <c r="D383" s="1110" t="s">
        <v>34</v>
      </c>
      <c r="E383" s="1110">
        <v>24</v>
      </c>
      <c r="F383" s="1110" t="s">
        <v>34</v>
      </c>
      <c r="G383" s="1112">
        <v>0</v>
      </c>
      <c r="H383" s="1112">
        <v>0</v>
      </c>
      <c r="I383" s="1112"/>
      <c r="J383" s="1112"/>
      <c r="K383" s="1126">
        <v>3</v>
      </c>
      <c r="L383" s="1110"/>
      <c r="M383" s="1112">
        <f t="shared" si="14"/>
        <v>3</v>
      </c>
      <c r="N383" s="1113">
        <v>8560</v>
      </c>
      <c r="O383" s="1113">
        <f t="shared" si="13"/>
        <v>25680</v>
      </c>
      <c r="P383" s="1117">
        <v>3</v>
      </c>
      <c r="Q383" s="1118"/>
      <c r="R383" s="1118"/>
      <c r="S383" s="1118"/>
      <c r="T383" s="1118"/>
      <c r="U383" s="1118"/>
    </row>
    <row r="384" spans="1:21">
      <c r="A384" s="1110">
        <v>378</v>
      </c>
      <c r="B384" s="1111" t="s">
        <v>1253</v>
      </c>
      <c r="C384" s="1112" t="s">
        <v>1542</v>
      </c>
      <c r="D384" s="1110" t="s">
        <v>43</v>
      </c>
      <c r="E384" s="1110" t="s">
        <v>43</v>
      </c>
      <c r="F384" s="1110" t="s">
        <v>43</v>
      </c>
      <c r="G384" s="1112"/>
      <c r="H384" s="1112"/>
      <c r="I384" s="1112"/>
      <c r="J384" s="1112"/>
      <c r="K384" s="1112">
        <v>1</v>
      </c>
      <c r="L384" s="1112"/>
      <c r="M384" s="1112">
        <f t="shared" si="14"/>
        <v>1</v>
      </c>
      <c r="N384" s="1112">
        <v>19000</v>
      </c>
      <c r="O384" s="1113">
        <f t="shared" si="13"/>
        <v>19000</v>
      </c>
      <c r="P384" s="1114"/>
      <c r="Q384" s="1114">
        <v>1</v>
      </c>
      <c r="R384" s="1114"/>
      <c r="S384" s="1113"/>
      <c r="T384" s="1113"/>
      <c r="U384" s="1113"/>
    </row>
    <row r="385" spans="1:21">
      <c r="A385" s="1110">
        <v>379</v>
      </c>
      <c r="B385" s="1111" t="s">
        <v>1253</v>
      </c>
      <c r="C385" s="1112" t="s">
        <v>1543</v>
      </c>
      <c r="D385" s="1110" t="s">
        <v>452</v>
      </c>
      <c r="E385" s="1110" t="s">
        <v>1321</v>
      </c>
      <c r="F385" s="1116" t="s">
        <v>452</v>
      </c>
      <c r="G385" s="1112"/>
      <c r="H385" s="1112"/>
      <c r="I385" s="1112"/>
      <c r="J385" s="1112"/>
      <c r="K385" s="1112">
        <v>10</v>
      </c>
      <c r="L385" s="1112"/>
      <c r="M385" s="1112">
        <f t="shared" si="14"/>
        <v>10</v>
      </c>
      <c r="N385" s="1112">
        <v>750</v>
      </c>
      <c r="O385" s="1113">
        <f t="shared" si="13"/>
        <v>7500</v>
      </c>
      <c r="P385" s="1114"/>
      <c r="Q385" s="1114">
        <v>10</v>
      </c>
      <c r="R385" s="1114"/>
      <c r="S385" s="1113"/>
      <c r="T385" s="1113"/>
      <c r="U385" s="1113"/>
    </row>
    <row r="386" spans="1:21">
      <c r="A386" s="1110">
        <v>380</v>
      </c>
      <c r="B386" s="1111" t="s">
        <v>1100</v>
      </c>
      <c r="C386" s="1111" t="s">
        <v>1544</v>
      </c>
      <c r="D386" s="1110">
        <v>0</v>
      </c>
      <c r="E386" s="1110">
        <v>0</v>
      </c>
      <c r="F386" s="1116" t="s">
        <v>1229</v>
      </c>
      <c r="G386" s="1112">
        <v>12</v>
      </c>
      <c r="H386" s="1119">
        <v>7</v>
      </c>
      <c r="I386" s="1119">
        <v>4</v>
      </c>
      <c r="J386" s="1119">
        <v>6</v>
      </c>
      <c r="K386" s="1119">
        <v>20</v>
      </c>
      <c r="L386" s="1119">
        <v>7</v>
      </c>
      <c r="M386" s="1112">
        <f t="shared" si="14"/>
        <v>13</v>
      </c>
      <c r="N386" s="1120">
        <v>720</v>
      </c>
      <c r="O386" s="1113">
        <f t="shared" si="13"/>
        <v>9360</v>
      </c>
      <c r="P386" s="1117"/>
      <c r="Q386" s="1117"/>
      <c r="R386" s="1117">
        <v>13</v>
      </c>
      <c r="S386" s="1118"/>
      <c r="T386" s="1118"/>
      <c r="U386" s="1118"/>
    </row>
    <row r="387" spans="1:21">
      <c r="A387" s="1110">
        <v>381</v>
      </c>
      <c r="B387" s="1111" t="s">
        <v>1100</v>
      </c>
      <c r="C387" s="1111" t="s">
        <v>1545</v>
      </c>
      <c r="D387" s="1110">
        <v>0</v>
      </c>
      <c r="E387" s="1110">
        <v>0</v>
      </c>
      <c r="F387" s="1116" t="s">
        <v>34</v>
      </c>
      <c r="G387" s="1112">
        <v>21</v>
      </c>
      <c r="H387" s="1119">
        <v>14</v>
      </c>
      <c r="I387" s="1119">
        <v>9</v>
      </c>
      <c r="J387" s="1119">
        <v>22</v>
      </c>
      <c r="K387" s="1119">
        <v>34</v>
      </c>
      <c r="L387" s="1119">
        <v>10</v>
      </c>
      <c r="M387" s="1112">
        <f t="shared" si="14"/>
        <v>24</v>
      </c>
      <c r="N387" s="1120">
        <v>1150</v>
      </c>
      <c r="O387" s="1113">
        <f t="shared" si="13"/>
        <v>27600</v>
      </c>
      <c r="P387" s="1117"/>
      <c r="Q387" s="1117"/>
      <c r="R387" s="1117">
        <v>24</v>
      </c>
      <c r="S387" s="1118"/>
      <c r="T387" s="1118"/>
      <c r="U387" s="1118"/>
    </row>
    <row r="388" spans="1:21">
      <c r="A388" s="1110">
        <v>382</v>
      </c>
      <c r="B388" s="1111" t="s">
        <v>1100</v>
      </c>
      <c r="C388" s="1111" t="s">
        <v>1546</v>
      </c>
      <c r="D388" s="1110">
        <v>0</v>
      </c>
      <c r="E388" s="1110">
        <v>0</v>
      </c>
      <c r="F388" s="1116" t="s">
        <v>34</v>
      </c>
      <c r="G388" s="1112">
        <v>18</v>
      </c>
      <c r="H388" s="1119">
        <v>15</v>
      </c>
      <c r="I388" s="1119">
        <v>8</v>
      </c>
      <c r="J388" s="1119">
        <v>10</v>
      </c>
      <c r="K388" s="1119">
        <v>15</v>
      </c>
      <c r="L388" s="1119">
        <v>7</v>
      </c>
      <c r="M388" s="1112">
        <f t="shared" si="14"/>
        <v>8</v>
      </c>
      <c r="N388" s="1120">
        <v>1600</v>
      </c>
      <c r="O388" s="1113">
        <f t="shared" si="13"/>
        <v>12800</v>
      </c>
      <c r="P388" s="1117"/>
      <c r="Q388" s="1117"/>
      <c r="R388" s="1117">
        <v>8</v>
      </c>
      <c r="S388" s="1118"/>
      <c r="T388" s="1118"/>
      <c r="U388" s="1118"/>
    </row>
    <row r="389" spans="1:21" ht="19.5" customHeight="1">
      <c r="A389" s="1110">
        <v>383</v>
      </c>
      <c r="B389" s="1111" t="s">
        <v>1100</v>
      </c>
      <c r="C389" s="1111" t="s">
        <v>1547</v>
      </c>
      <c r="D389" s="1110">
        <v>0</v>
      </c>
      <c r="E389" s="1110">
        <v>0</v>
      </c>
      <c r="F389" s="1116" t="s">
        <v>211</v>
      </c>
      <c r="G389" s="1112">
        <v>12</v>
      </c>
      <c r="H389" s="1119">
        <v>9</v>
      </c>
      <c r="I389" s="1119">
        <v>8</v>
      </c>
      <c r="J389" s="1119">
        <v>8</v>
      </c>
      <c r="K389" s="1119">
        <v>15</v>
      </c>
      <c r="L389" s="1119">
        <v>4</v>
      </c>
      <c r="M389" s="1112">
        <f t="shared" si="14"/>
        <v>11</v>
      </c>
      <c r="N389" s="1120">
        <v>650</v>
      </c>
      <c r="O389" s="1113">
        <f t="shared" si="13"/>
        <v>7150</v>
      </c>
      <c r="P389" s="1117"/>
      <c r="Q389" s="1117"/>
      <c r="R389" s="1117">
        <v>11</v>
      </c>
      <c r="S389" s="1117"/>
      <c r="T389" s="1118"/>
      <c r="U389" s="1118"/>
    </row>
    <row r="390" spans="1:21">
      <c r="A390" s="1110">
        <v>384</v>
      </c>
      <c r="B390" s="1111" t="s">
        <v>1100</v>
      </c>
      <c r="C390" s="1111" t="s">
        <v>1548</v>
      </c>
      <c r="D390" s="1110">
        <v>0</v>
      </c>
      <c r="E390" s="1110">
        <v>0</v>
      </c>
      <c r="F390" s="1116" t="s">
        <v>34</v>
      </c>
      <c r="G390" s="1112">
        <v>20</v>
      </c>
      <c r="H390" s="1119">
        <v>17</v>
      </c>
      <c r="I390" s="1119">
        <v>15</v>
      </c>
      <c r="J390" s="1119">
        <v>22</v>
      </c>
      <c r="K390" s="1119">
        <v>25</v>
      </c>
      <c r="L390" s="1119">
        <v>7</v>
      </c>
      <c r="M390" s="1112">
        <f t="shared" si="14"/>
        <v>18</v>
      </c>
      <c r="N390" s="1120">
        <v>500</v>
      </c>
      <c r="O390" s="1113">
        <f t="shared" si="13"/>
        <v>9000</v>
      </c>
      <c r="P390" s="1117"/>
      <c r="Q390" s="1117"/>
      <c r="R390" s="1117">
        <v>18</v>
      </c>
      <c r="S390" s="1117"/>
      <c r="T390" s="1118"/>
      <c r="U390" s="1118"/>
    </row>
    <row r="391" spans="1:21">
      <c r="A391" s="1110">
        <v>385</v>
      </c>
      <c r="B391" s="1111" t="s">
        <v>1100</v>
      </c>
      <c r="C391" s="1111" t="s">
        <v>1549</v>
      </c>
      <c r="D391" s="1110">
        <v>0</v>
      </c>
      <c r="E391" s="1110">
        <v>0</v>
      </c>
      <c r="F391" s="1116" t="s">
        <v>34</v>
      </c>
      <c r="G391" s="1112">
        <v>2</v>
      </c>
      <c r="H391" s="1119">
        <v>3</v>
      </c>
      <c r="I391" s="1119">
        <v>2</v>
      </c>
      <c r="J391" s="1119">
        <v>2</v>
      </c>
      <c r="K391" s="1119">
        <v>3</v>
      </c>
      <c r="L391" s="1119"/>
      <c r="M391" s="1112">
        <f t="shared" si="14"/>
        <v>3</v>
      </c>
      <c r="N391" s="1120">
        <v>1100</v>
      </c>
      <c r="O391" s="1113">
        <f t="shared" si="13"/>
        <v>3300</v>
      </c>
      <c r="P391" s="1117"/>
      <c r="Q391" s="1117"/>
      <c r="R391" s="1117">
        <v>3</v>
      </c>
      <c r="S391" s="1117"/>
      <c r="T391" s="1118"/>
      <c r="U391" s="1118"/>
    </row>
    <row r="392" spans="1:21">
      <c r="A392" s="1110">
        <v>386</v>
      </c>
      <c r="B392" s="1111" t="s">
        <v>1100</v>
      </c>
      <c r="C392" s="1111" t="s">
        <v>1550</v>
      </c>
      <c r="D392" s="1110">
        <v>0</v>
      </c>
      <c r="E392" s="1110">
        <v>0</v>
      </c>
      <c r="F392" s="1116" t="s">
        <v>34</v>
      </c>
      <c r="G392" s="1112">
        <v>7</v>
      </c>
      <c r="H392" s="1119">
        <v>4</v>
      </c>
      <c r="I392" s="1119">
        <v>5</v>
      </c>
      <c r="J392" s="1119">
        <v>6</v>
      </c>
      <c r="K392" s="1119">
        <v>10</v>
      </c>
      <c r="L392" s="1119">
        <v>0</v>
      </c>
      <c r="M392" s="1112">
        <f t="shared" si="14"/>
        <v>10</v>
      </c>
      <c r="N392" s="1120">
        <v>730</v>
      </c>
      <c r="O392" s="1113">
        <f t="shared" ref="O392:O456" si="15">N392*M392</f>
        <v>7300</v>
      </c>
      <c r="P392" s="1117"/>
      <c r="Q392" s="1117"/>
      <c r="R392" s="1117">
        <v>10</v>
      </c>
      <c r="S392" s="1117"/>
      <c r="T392" s="1118"/>
      <c r="U392" s="1118"/>
    </row>
    <row r="393" spans="1:21">
      <c r="A393" s="1110">
        <v>387</v>
      </c>
      <c r="B393" s="1115" t="s">
        <v>1244</v>
      </c>
      <c r="C393" s="1115" t="s">
        <v>1551</v>
      </c>
      <c r="D393" s="1110" t="s">
        <v>43</v>
      </c>
      <c r="E393" s="1110">
        <v>0</v>
      </c>
      <c r="F393" s="1110" t="s">
        <v>43</v>
      </c>
      <c r="G393" s="1112">
        <v>0</v>
      </c>
      <c r="H393" s="1112">
        <v>0</v>
      </c>
      <c r="I393" s="1112">
        <v>0</v>
      </c>
      <c r="J393" s="1112"/>
      <c r="K393" s="1112">
        <v>1</v>
      </c>
      <c r="L393" s="1112"/>
      <c r="M393" s="1112">
        <f t="shared" si="14"/>
        <v>1</v>
      </c>
      <c r="N393" s="1112">
        <v>33900</v>
      </c>
      <c r="O393" s="1113">
        <f t="shared" si="15"/>
        <v>33900</v>
      </c>
      <c r="P393" s="1117"/>
      <c r="Q393" s="1117">
        <v>1</v>
      </c>
      <c r="R393" s="1117"/>
      <c r="S393" s="1117"/>
      <c r="T393" s="1118"/>
      <c r="U393" s="1118"/>
    </row>
    <row r="394" spans="1:21">
      <c r="A394" s="1110">
        <v>388</v>
      </c>
      <c r="B394" s="1115" t="s">
        <v>1107</v>
      </c>
      <c r="C394" s="1111" t="s">
        <v>1552</v>
      </c>
      <c r="D394" s="1116" t="s">
        <v>214</v>
      </c>
      <c r="E394" s="1116" t="s">
        <v>214</v>
      </c>
      <c r="F394" s="1116" t="s">
        <v>214</v>
      </c>
      <c r="G394" s="1112">
        <v>0</v>
      </c>
      <c r="H394" s="1112">
        <v>0</v>
      </c>
      <c r="I394" s="1112">
        <v>0</v>
      </c>
      <c r="J394" s="1112"/>
      <c r="K394" s="1119"/>
      <c r="L394" s="1110"/>
      <c r="M394" s="1112"/>
      <c r="N394" s="1112"/>
      <c r="O394" s="1113"/>
      <c r="P394" s="1117"/>
      <c r="Q394" s="1117"/>
      <c r="R394" s="1117"/>
      <c r="S394" s="1117"/>
      <c r="T394" s="1118"/>
      <c r="U394" s="1118"/>
    </row>
    <row r="395" spans="1:21">
      <c r="A395" s="1110">
        <v>389</v>
      </c>
      <c r="B395" s="1111" t="s">
        <v>1095</v>
      </c>
      <c r="C395" s="1111" t="s">
        <v>1553</v>
      </c>
      <c r="D395" s="1116" t="s">
        <v>34</v>
      </c>
      <c r="E395" s="1116" t="s">
        <v>34</v>
      </c>
      <c r="F395" s="1116" t="s">
        <v>34</v>
      </c>
      <c r="G395" s="1112">
        <v>0</v>
      </c>
      <c r="H395" s="1119">
        <v>0</v>
      </c>
      <c r="I395" s="1119"/>
      <c r="J395" s="1119"/>
      <c r="K395" s="1119">
        <v>5</v>
      </c>
      <c r="L395" s="1119"/>
      <c r="M395" s="1112">
        <f t="shared" si="14"/>
        <v>5</v>
      </c>
      <c r="N395" s="1120">
        <v>600</v>
      </c>
      <c r="O395" s="1113">
        <f t="shared" si="15"/>
        <v>3000</v>
      </c>
      <c r="P395" s="1117"/>
      <c r="Q395" s="1117"/>
      <c r="R395" s="1117"/>
      <c r="S395" s="1117">
        <v>5</v>
      </c>
      <c r="T395" s="1118"/>
      <c r="U395" s="1118"/>
    </row>
    <row r="396" spans="1:21">
      <c r="A396" s="1110">
        <v>390</v>
      </c>
      <c r="B396" s="1111" t="s">
        <v>1095</v>
      </c>
      <c r="C396" s="1111" t="s">
        <v>1554</v>
      </c>
      <c r="D396" s="1116" t="s">
        <v>34</v>
      </c>
      <c r="E396" s="1116" t="s">
        <v>34</v>
      </c>
      <c r="F396" s="1116" t="s">
        <v>34</v>
      </c>
      <c r="G396" s="1112">
        <v>0</v>
      </c>
      <c r="H396" s="1119">
        <v>0</v>
      </c>
      <c r="I396" s="1119"/>
      <c r="J396" s="1119"/>
      <c r="K396" s="1119">
        <v>5</v>
      </c>
      <c r="L396" s="1119"/>
      <c r="M396" s="1112">
        <f t="shared" si="14"/>
        <v>5</v>
      </c>
      <c r="N396" s="1120">
        <v>600</v>
      </c>
      <c r="O396" s="1113">
        <f t="shared" si="15"/>
        <v>3000</v>
      </c>
      <c r="P396" s="1117"/>
      <c r="Q396" s="1117"/>
      <c r="R396" s="1117"/>
      <c r="S396" s="1117">
        <v>5</v>
      </c>
      <c r="T396" s="1118"/>
      <c r="U396" s="1118"/>
    </row>
    <row r="397" spans="1:21">
      <c r="A397" s="1110">
        <v>391</v>
      </c>
      <c r="B397" s="1111" t="s">
        <v>1095</v>
      </c>
      <c r="C397" s="1111" t="s">
        <v>1555</v>
      </c>
      <c r="D397" s="1116" t="s">
        <v>34</v>
      </c>
      <c r="E397" s="1116" t="s">
        <v>34</v>
      </c>
      <c r="F397" s="1116" t="s">
        <v>34</v>
      </c>
      <c r="G397" s="1112">
        <v>0</v>
      </c>
      <c r="H397" s="1119">
        <v>0</v>
      </c>
      <c r="I397" s="1119"/>
      <c r="J397" s="1119"/>
      <c r="K397" s="1119">
        <v>5</v>
      </c>
      <c r="L397" s="1119"/>
      <c r="M397" s="1112">
        <f t="shared" si="14"/>
        <v>5</v>
      </c>
      <c r="N397" s="1120">
        <v>600</v>
      </c>
      <c r="O397" s="1113">
        <f t="shared" si="15"/>
        <v>3000</v>
      </c>
      <c r="P397" s="1117"/>
      <c r="Q397" s="1117"/>
      <c r="R397" s="1117"/>
      <c r="S397" s="1117">
        <v>5</v>
      </c>
      <c r="T397" s="1118"/>
      <c r="U397" s="1118"/>
    </row>
    <row r="398" spans="1:21">
      <c r="A398" s="1110">
        <v>392</v>
      </c>
      <c r="B398" s="1111" t="s">
        <v>1095</v>
      </c>
      <c r="C398" s="1111" t="s">
        <v>1556</v>
      </c>
      <c r="D398" s="1110" t="s">
        <v>43</v>
      </c>
      <c r="E398" s="1112">
        <v>0</v>
      </c>
      <c r="F398" s="1110" t="s">
        <v>43</v>
      </c>
      <c r="G398" s="1112">
        <v>0</v>
      </c>
      <c r="H398" s="1112">
        <v>0</v>
      </c>
      <c r="I398" s="1112">
        <v>0</v>
      </c>
      <c r="J398" s="1112"/>
      <c r="K398" s="1119">
        <v>4</v>
      </c>
      <c r="L398" s="1112"/>
      <c r="M398" s="1112">
        <f t="shared" si="14"/>
        <v>4</v>
      </c>
      <c r="N398" s="1120">
        <v>600</v>
      </c>
      <c r="O398" s="1113">
        <f t="shared" si="15"/>
        <v>2400</v>
      </c>
      <c r="P398" s="1117"/>
      <c r="Q398" s="1117"/>
      <c r="R398" s="1117"/>
      <c r="S398" s="1117">
        <v>4</v>
      </c>
      <c r="T398" s="1118"/>
      <c r="U398" s="1118"/>
    </row>
    <row r="399" spans="1:21">
      <c r="A399" s="1110">
        <v>393</v>
      </c>
      <c r="B399" s="1111" t="s">
        <v>1100</v>
      </c>
      <c r="C399" s="1111" t="s">
        <v>1557</v>
      </c>
      <c r="D399" s="1110" t="s">
        <v>43</v>
      </c>
      <c r="E399" s="1110" t="s">
        <v>1558</v>
      </c>
      <c r="F399" s="1110" t="s">
        <v>43</v>
      </c>
      <c r="G399" s="1112">
        <v>0</v>
      </c>
      <c r="H399" s="1112">
        <v>0</v>
      </c>
      <c r="I399" s="1112">
        <v>0</v>
      </c>
      <c r="J399" s="1112"/>
      <c r="K399" s="1112">
        <v>1</v>
      </c>
      <c r="L399" s="1112"/>
      <c r="M399" s="1112">
        <f t="shared" si="14"/>
        <v>1</v>
      </c>
      <c r="N399" s="1113">
        <v>4700</v>
      </c>
      <c r="O399" s="1113">
        <f t="shared" si="15"/>
        <v>4700</v>
      </c>
      <c r="P399" s="1117">
        <v>1</v>
      </c>
      <c r="Q399" s="1118"/>
      <c r="R399" s="1118"/>
      <c r="S399" s="1118"/>
      <c r="T399" s="1118"/>
      <c r="U399" s="1118"/>
    </row>
    <row r="400" spans="1:21">
      <c r="A400" s="1110">
        <v>394</v>
      </c>
      <c r="B400" s="1111" t="s">
        <v>1125</v>
      </c>
      <c r="C400" s="1111" t="s">
        <v>1559</v>
      </c>
      <c r="D400" s="1110" t="s">
        <v>1560</v>
      </c>
      <c r="E400" s="1110" t="s">
        <v>1561</v>
      </c>
      <c r="F400" s="1116" t="s">
        <v>698</v>
      </c>
      <c r="G400" s="1112">
        <v>10</v>
      </c>
      <c r="H400" s="1119">
        <v>15</v>
      </c>
      <c r="I400" s="1119">
        <v>15</v>
      </c>
      <c r="J400" s="1119">
        <v>26</v>
      </c>
      <c r="K400" s="1119">
        <v>36</v>
      </c>
      <c r="L400" s="1119"/>
      <c r="M400" s="1112">
        <f t="shared" si="14"/>
        <v>36</v>
      </c>
      <c r="N400" s="1120">
        <v>420</v>
      </c>
      <c r="O400" s="1113">
        <f t="shared" si="15"/>
        <v>15120</v>
      </c>
      <c r="P400" s="1117">
        <v>20</v>
      </c>
      <c r="Q400" s="1118"/>
      <c r="R400" s="1117">
        <v>16</v>
      </c>
      <c r="S400" s="1117"/>
      <c r="T400" s="1118"/>
      <c r="U400" s="1118"/>
    </row>
    <row r="401" spans="1:21">
      <c r="A401" s="1110">
        <v>395</v>
      </c>
      <c r="B401" s="1111" t="s">
        <v>1107</v>
      </c>
      <c r="C401" s="1112" t="s">
        <v>1562</v>
      </c>
      <c r="D401" s="1112"/>
      <c r="E401" s="1112"/>
      <c r="F401" s="1112"/>
      <c r="G401" s="1112"/>
      <c r="H401" s="1112"/>
      <c r="I401" s="1112"/>
      <c r="J401" s="1112"/>
      <c r="K401" s="1112">
        <v>10</v>
      </c>
      <c r="L401" s="1112"/>
      <c r="M401" s="1112">
        <f t="shared" si="14"/>
        <v>10</v>
      </c>
      <c r="N401" s="1112">
        <v>680</v>
      </c>
      <c r="O401" s="1113">
        <f t="shared" si="15"/>
        <v>6800</v>
      </c>
      <c r="P401" s="1114"/>
      <c r="Q401" s="1113"/>
      <c r="R401" s="1114"/>
      <c r="S401" s="1114">
        <v>10</v>
      </c>
      <c r="T401" s="1113"/>
      <c r="U401" s="1113"/>
    </row>
    <row r="402" spans="1:21">
      <c r="A402" s="1110">
        <v>396</v>
      </c>
      <c r="B402" s="1115" t="s">
        <v>1107</v>
      </c>
      <c r="C402" s="1111" t="s">
        <v>1563</v>
      </c>
      <c r="D402" s="1116" t="s">
        <v>452</v>
      </c>
      <c r="E402" s="1116" t="s">
        <v>452</v>
      </c>
      <c r="F402" s="1116" t="s">
        <v>452</v>
      </c>
      <c r="G402" s="1112">
        <v>0</v>
      </c>
      <c r="H402" s="1112">
        <v>0</v>
      </c>
      <c r="I402" s="1112">
        <v>0</v>
      </c>
      <c r="J402" s="1112"/>
      <c r="K402" s="1119">
        <v>10</v>
      </c>
      <c r="L402" s="1110"/>
      <c r="M402" s="1112">
        <f t="shared" si="14"/>
        <v>10</v>
      </c>
      <c r="N402" s="1112">
        <v>680</v>
      </c>
      <c r="O402" s="1113">
        <f t="shared" si="15"/>
        <v>6800</v>
      </c>
      <c r="P402" s="1117"/>
      <c r="Q402" s="1118"/>
      <c r="R402" s="1117"/>
      <c r="S402" s="1117">
        <v>10</v>
      </c>
      <c r="T402" s="1118"/>
      <c r="U402" s="1118"/>
    </row>
    <row r="403" spans="1:21">
      <c r="A403" s="1110">
        <v>397</v>
      </c>
      <c r="B403" s="1111" t="s">
        <v>1289</v>
      </c>
      <c r="C403" s="1111" t="s">
        <v>1564</v>
      </c>
      <c r="D403" s="1110" t="s">
        <v>452</v>
      </c>
      <c r="E403" s="1110" t="s">
        <v>1321</v>
      </c>
      <c r="F403" s="1116" t="s">
        <v>452</v>
      </c>
      <c r="G403" s="1112">
        <v>0</v>
      </c>
      <c r="H403" s="1119">
        <v>20</v>
      </c>
      <c r="I403" s="1119"/>
      <c r="J403" s="1119"/>
      <c r="K403" s="1119">
        <v>20</v>
      </c>
      <c r="L403" s="1119"/>
      <c r="M403" s="1112">
        <f t="shared" si="14"/>
        <v>20</v>
      </c>
      <c r="N403" s="1120">
        <v>995.1</v>
      </c>
      <c r="O403" s="1113">
        <f t="shared" si="15"/>
        <v>19902</v>
      </c>
      <c r="P403" s="1117">
        <v>20</v>
      </c>
      <c r="Q403" s="1118"/>
      <c r="R403" s="1118"/>
      <c r="S403" s="1118"/>
      <c r="T403" s="1118"/>
      <c r="U403" s="1118"/>
    </row>
    <row r="404" spans="1:21">
      <c r="A404" s="1110">
        <v>398</v>
      </c>
      <c r="B404" s="1111" t="s">
        <v>1289</v>
      </c>
      <c r="C404" s="1111" t="s">
        <v>1565</v>
      </c>
      <c r="D404" s="1110" t="s">
        <v>452</v>
      </c>
      <c r="E404" s="1110" t="s">
        <v>1321</v>
      </c>
      <c r="F404" s="1116" t="s">
        <v>452</v>
      </c>
      <c r="G404" s="1112">
        <v>0</v>
      </c>
      <c r="H404" s="1119">
        <v>40</v>
      </c>
      <c r="I404" s="1119"/>
      <c r="J404" s="1119"/>
      <c r="K404" s="1119">
        <v>40</v>
      </c>
      <c r="L404" s="1119"/>
      <c r="M404" s="1112">
        <f t="shared" si="14"/>
        <v>40</v>
      </c>
      <c r="N404" s="1120">
        <v>256.8</v>
      </c>
      <c r="O404" s="1113">
        <f t="shared" si="15"/>
        <v>10272</v>
      </c>
      <c r="P404" s="1117">
        <v>40</v>
      </c>
      <c r="Q404" s="1118"/>
      <c r="R404" s="1118"/>
      <c r="S404" s="1118"/>
      <c r="T404" s="1118"/>
      <c r="U404" s="1118"/>
    </row>
    <row r="405" spans="1:21">
      <c r="A405" s="1110">
        <v>399</v>
      </c>
      <c r="B405" s="1111" t="s">
        <v>1116</v>
      </c>
      <c r="C405" s="1111" t="s">
        <v>1566</v>
      </c>
      <c r="D405" s="1110">
        <v>0</v>
      </c>
      <c r="E405" s="1110">
        <v>0</v>
      </c>
      <c r="F405" s="1116" t="s">
        <v>46</v>
      </c>
      <c r="G405" s="1112">
        <v>0</v>
      </c>
      <c r="H405" s="1119">
        <v>2</v>
      </c>
      <c r="I405" s="1119">
        <v>2</v>
      </c>
      <c r="J405" s="1119"/>
      <c r="K405" s="1119">
        <v>6</v>
      </c>
      <c r="L405" s="1119"/>
      <c r="M405" s="1112">
        <f t="shared" si="14"/>
        <v>6</v>
      </c>
      <c r="N405" s="1134">
        <v>700</v>
      </c>
      <c r="O405" s="1113">
        <f t="shared" si="15"/>
        <v>4200</v>
      </c>
      <c r="P405" s="1117">
        <v>6</v>
      </c>
      <c r="Q405" s="1118"/>
      <c r="R405" s="1118"/>
      <c r="S405" s="1118"/>
      <c r="T405" s="1118"/>
      <c r="U405" s="1118"/>
    </row>
    <row r="406" spans="1:21">
      <c r="A406" s="1110">
        <v>400</v>
      </c>
      <c r="B406" s="1111" t="s">
        <v>1138</v>
      </c>
      <c r="C406" s="1118" t="s">
        <v>1567</v>
      </c>
      <c r="D406" s="1116" t="s">
        <v>254</v>
      </c>
      <c r="E406" s="1116" t="s">
        <v>254</v>
      </c>
      <c r="F406" s="1116" t="s">
        <v>254</v>
      </c>
      <c r="G406" s="1112"/>
      <c r="H406" s="1112"/>
      <c r="I406" s="1112"/>
      <c r="J406" s="1112">
        <v>10</v>
      </c>
      <c r="K406" s="1112">
        <v>10</v>
      </c>
      <c r="L406" s="1112"/>
      <c r="M406" s="1112">
        <f t="shared" si="14"/>
        <v>10</v>
      </c>
      <c r="N406" s="1112">
        <v>520</v>
      </c>
      <c r="O406" s="1113">
        <f t="shared" si="15"/>
        <v>5200</v>
      </c>
      <c r="P406" s="1114"/>
      <c r="Q406" s="1113"/>
      <c r="R406" s="1113"/>
      <c r="S406" s="1114">
        <v>10</v>
      </c>
      <c r="T406" s="1113"/>
      <c r="U406" s="1113"/>
    </row>
    <row r="407" spans="1:21">
      <c r="A407" s="1110">
        <v>401</v>
      </c>
      <c r="B407" s="1111" t="s">
        <v>1138</v>
      </c>
      <c r="C407" s="1111" t="s">
        <v>1568</v>
      </c>
      <c r="D407" s="1116" t="s">
        <v>254</v>
      </c>
      <c r="E407" s="1116" t="s">
        <v>254</v>
      </c>
      <c r="F407" s="1116" t="s">
        <v>254</v>
      </c>
      <c r="G407" s="1112">
        <v>0</v>
      </c>
      <c r="H407" s="1119">
        <v>10</v>
      </c>
      <c r="I407" s="1119"/>
      <c r="J407" s="1119"/>
      <c r="K407" s="1119">
        <v>10</v>
      </c>
      <c r="L407" s="1119"/>
      <c r="M407" s="1112">
        <f t="shared" si="14"/>
        <v>10</v>
      </c>
      <c r="N407" s="1134">
        <v>260</v>
      </c>
      <c r="O407" s="1113">
        <f t="shared" si="15"/>
        <v>2600</v>
      </c>
      <c r="P407" s="1117"/>
      <c r="Q407" s="1118"/>
      <c r="R407" s="1118"/>
      <c r="S407" s="1117">
        <v>10</v>
      </c>
      <c r="T407" s="1118"/>
      <c r="U407" s="1118"/>
    </row>
    <row r="408" spans="1:21">
      <c r="A408" s="1110">
        <v>402</v>
      </c>
      <c r="B408" s="1111" t="s">
        <v>1138</v>
      </c>
      <c r="C408" s="1118" t="s">
        <v>1569</v>
      </c>
      <c r="D408" s="1116" t="s">
        <v>254</v>
      </c>
      <c r="E408" s="1116" t="s">
        <v>254</v>
      </c>
      <c r="F408" s="1116" t="s">
        <v>254</v>
      </c>
      <c r="G408" s="1112"/>
      <c r="H408" s="1112"/>
      <c r="I408" s="1112"/>
      <c r="J408" s="1112">
        <v>10</v>
      </c>
      <c r="K408" s="1112">
        <v>10</v>
      </c>
      <c r="L408" s="1112"/>
      <c r="M408" s="1112">
        <f t="shared" si="14"/>
        <v>10</v>
      </c>
      <c r="N408" s="1112">
        <v>520</v>
      </c>
      <c r="O408" s="1113">
        <f t="shared" si="15"/>
        <v>5200</v>
      </c>
      <c r="P408" s="1114"/>
      <c r="Q408" s="1113"/>
      <c r="R408" s="1113"/>
      <c r="S408" s="1114">
        <v>10</v>
      </c>
      <c r="T408" s="1113"/>
      <c r="U408" s="1113"/>
    </row>
    <row r="409" spans="1:21">
      <c r="A409" s="1110">
        <v>403</v>
      </c>
      <c r="B409" s="1111" t="s">
        <v>1138</v>
      </c>
      <c r="C409" s="1111" t="s">
        <v>1570</v>
      </c>
      <c r="D409" s="1116" t="s">
        <v>254</v>
      </c>
      <c r="E409" s="1116" t="s">
        <v>254</v>
      </c>
      <c r="F409" s="1116" t="s">
        <v>254</v>
      </c>
      <c r="G409" s="1112"/>
      <c r="H409" s="1119"/>
      <c r="I409" s="1119"/>
      <c r="J409" s="1119"/>
      <c r="K409" s="1119">
        <v>10</v>
      </c>
      <c r="L409" s="1119"/>
      <c r="M409" s="1112">
        <f t="shared" si="14"/>
        <v>10</v>
      </c>
      <c r="N409" s="1134">
        <v>535</v>
      </c>
      <c r="O409" s="1113">
        <f t="shared" si="15"/>
        <v>5350</v>
      </c>
      <c r="P409" s="1117"/>
      <c r="Q409" s="1118"/>
      <c r="R409" s="1118"/>
      <c r="S409" s="1117">
        <v>10</v>
      </c>
      <c r="T409" s="1118"/>
      <c r="U409" s="1118"/>
    </row>
    <row r="410" spans="1:21">
      <c r="A410" s="1110">
        <v>404</v>
      </c>
      <c r="B410" s="1111" t="s">
        <v>1138</v>
      </c>
      <c r="C410" s="1111" t="s">
        <v>1571</v>
      </c>
      <c r="D410" s="1116" t="s">
        <v>254</v>
      </c>
      <c r="E410" s="1116" t="s">
        <v>254</v>
      </c>
      <c r="F410" s="1116" t="s">
        <v>254</v>
      </c>
      <c r="G410" s="1112"/>
      <c r="H410" s="1119"/>
      <c r="I410" s="1119"/>
      <c r="J410" s="1119"/>
      <c r="K410" s="1119">
        <v>10</v>
      </c>
      <c r="L410" s="1119"/>
      <c r="M410" s="1112">
        <f t="shared" si="14"/>
        <v>10</v>
      </c>
      <c r="N410" s="1134">
        <v>535</v>
      </c>
      <c r="O410" s="1113">
        <f t="shared" si="15"/>
        <v>5350</v>
      </c>
      <c r="P410" s="1117"/>
      <c r="Q410" s="1118"/>
      <c r="R410" s="1118"/>
      <c r="S410" s="1117">
        <v>10</v>
      </c>
      <c r="T410" s="1118"/>
      <c r="U410" s="1118"/>
    </row>
    <row r="411" spans="1:21">
      <c r="A411" s="1110">
        <v>405</v>
      </c>
      <c r="B411" s="1111" t="s">
        <v>1138</v>
      </c>
      <c r="C411" s="1125" t="s">
        <v>1572</v>
      </c>
      <c r="D411" s="1116" t="s">
        <v>34</v>
      </c>
      <c r="E411" s="1116" t="s">
        <v>34</v>
      </c>
      <c r="F411" s="1116" t="s">
        <v>34</v>
      </c>
      <c r="G411" s="1112"/>
      <c r="H411" s="1112"/>
      <c r="I411" s="1112"/>
      <c r="J411" s="1112"/>
      <c r="K411" s="1112"/>
      <c r="L411" s="1112"/>
      <c r="M411" s="1112"/>
      <c r="N411" s="1112"/>
      <c r="O411" s="1113"/>
      <c r="P411" s="1114"/>
      <c r="Q411" s="1113"/>
      <c r="R411" s="1113"/>
      <c r="S411" s="1114"/>
      <c r="T411" s="1113"/>
      <c r="U411" s="1113"/>
    </row>
    <row r="412" spans="1:21">
      <c r="A412" s="1110">
        <v>406</v>
      </c>
      <c r="B412" s="1111" t="s">
        <v>1138</v>
      </c>
      <c r="C412" s="1115" t="s">
        <v>1573</v>
      </c>
      <c r="D412" s="1116" t="s">
        <v>1133</v>
      </c>
      <c r="E412" s="1110" t="s">
        <v>1145</v>
      </c>
      <c r="F412" s="1116" t="s">
        <v>1133</v>
      </c>
      <c r="G412" s="1112">
        <v>0</v>
      </c>
      <c r="H412" s="1112">
        <v>0</v>
      </c>
      <c r="I412" s="1112"/>
      <c r="J412" s="1112">
        <v>2</v>
      </c>
      <c r="K412" s="1119">
        <v>2</v>
      </c>
      <c r="L412" s="1119"/>
      <c r="M412" s="1112">
        <f t="shared" si="14"/>
        <v>2</v>
      </c>
      <c r="N412" s="1113">
        <v>5400</v>
      </c>
      <c r="O412" s="1113">
        <f t="shared" si="15"/>
        <v>10800</v>
      </c>
      <c r="P412" s="1117"/>
      <c r="Q412" s="1118"/>
      <c r="R412" s="1118"/>
      <c r="S412" s="1117">
        <v>2</v>
      </c>
      <c r="T412" s="1118"/>
      <c r="U412" s="1118"/>
    </row>
    <row r="413" spans="1:21">
      <c r="A413" s="1110">
        <v>407</v>
      </c>
      <c r="B413" s="1111" t="s">
        <v>1095</v>
      </c>
      <c r="C413" s="1111" t="s">
        <v>1574</v>
      </c>
      <c r="D413" s="1116" t="s">
        <v>34</v>
      </c>
      <c r="E413" s="1116" t="s">
        <v>34</v>
      </c>
      <c r="F413" s="1116" t="s">
        <v>34</v>
      </c>
      <c r="G413" s="1112">
        <v>120</v>
      </c>
      <c r="H413" s="1119">
        <v>16</v>
      </c>
      <c r="I413" s="1119">
        <v>8</v>
      </c>
      <c r="J413" s="1119">
        <v>22</v>
      </c>
      <c r="K413" s="1119">
        <v>22</v>
      </c>
      <c r="L413" s="1119"/>
      <c r="M413" s="1112">
        <f t="shared" si="14"/>
        <v>22</v>
      </c>
      <c r="N413" s="1120">
        <v>495</v>
      </c>
      <c r="O413" s="1113">
        <f t="shared" si="15"/>
        <v>10890</v>
      </c>
      <c r="P413" s="1117"/>
      <c r="Q413" s="1118"/>
      <c r="R413" s="1118"/>
      <c r="S413" s="94">
        <v>22</v>
      </c>
      <c r="T413" s="1118"/>
      <c r="U413" s="1118"/>
    </row>
    <row r="414" spans="1:21">
      <c r="A414" s="1110">
        <v>408</v>
      </c>
      <c r="B414" s="1111" t="s">
        <v>1138</v>
      </c>
      <c r="C414" s="1111" t="s">
        <v>1575</v>
      </c>
      <c r="D414" s="1116" t="s">
        <v>254</v>
      </c>
      <c r="E414" s="1116" t="s">
        <v>254</v>
      </c>
      <c r="F414" s="1116" t="s">
        <v>254</v>
      </c>
      <c r="G414" s="1112">
        <v>0</v>
      </c>
      <c r="H414" s="1112">
        <v>1</v>
      </c>
      <c r="I414" s="1112"/>
      <c r="J414" s="1112"/>
      <c r="K414" s="1112">
        <v>1</v>
      </c>
      <c r="L414" s="1112"/>
      <c r="M414" s="1112">
        <f t="shared" si="14"/>
        <v>1</v>
      </c>
      <c r="N414" s="1120">
        <v>1750</v>
      </c>
      <c r="O414" s="1113">
        <f t="shared" si="15"/>
        <v>1750</v>
      </c>
      <c r="P414" s="1117"/>
      <c r="Q414" s="1118"/>
      <c r="R414" s="1118"/>
      <c r="S414" s="94">
        <v>1</v>
      </c>
      <c r="T414" s="1118"/>
      <c r="U414" s="1118"/>
    </row>
    <row r="415" spans="1:21">
      <c r="A415" s="1110">
        <v>409</v>
      </c>
      <c r="B415" s="1111" t="s">
        <v>1138</v>
      </c>
      <c r="C415" s="1111" t="s">
        <v>1576</v>
      </c>
      <c r="D415" s="1116" t="s">
        <v>254</v>
      </c>
      <c r="E415" s="1116" t="s">
        <v>254</v>
      </c>
      <c r="F415" s="1116" t="s">
        <v>254</v>
      </c>
      <c r="G415" s="1112">
        <v>0</v>
      </c>
      <c r="H415" s="1119">
        <v>1</v>
      </c>
      <c r="I415" s="1119"/>
      <c r="J415" s="1119"/>
      <c r="K415" s="1119">
        <v>1</v>
      </c>
      <c r="L415" s="1119"/>
      <c r="M415" s="1112">
        <f t="shared" si="14"/>
        <v>1</v>
      </c>
      <c r="N415" s="1120">
        <v>1750</v>
      </c>
      <c r="O415" s="1113">
        <f t="shared" si="15"/>
        <v>1750</v>
      </c>
      <c r="P415" s="1117"/>
      <c r="Q415" s="1118"/>
      <c r="R415" s="1118"/>
      <c r="S415" s="94">
        <v>1</v>
      </c>
      <c r="T415" s="1118"/>
      <c r="U415" s="1118"/>
    </row>
    <row r="416" spans="1:21">
      <c r="A416" s="1110">
        <v>410</v>
      </c>
      <c r="B416" s="1111" t="s">
        <v>1138</v>
      </c>
      <c r="C416" s="1111" t="s">
        <v>1577</v>
      </c>
      <c r="D416" s="1116" t="s">
        <v>43</v>
      </c>
      <c r="E416" s="1116" t="s">
        <v>43</v>
      </c>
      <c r="F416" s="1116" t="s">
        <v>43</v>
      </c>
      <c r="G416" s="1112">
        <v>0</v>
      </c>
      <c r="H416" s="1119">
        <v>0</v>
      </c>
      <c r="I416" s="1119"/>
      <c r="J416" s="1119"/>
      <c r="K416" s="1119"/>
      <c r="L416" s="1119"/>
      <c r="M416" s="1112"/>
      <c r="N416" s="1120"/>
      <c r="O416" s="1113"/>
      <c r="P416" s="1117"/>
      <c r="Q416" s="1118"/>
      <c r="R416" s="1117"/>
      <c r="S416" s="1118"/>
      <c r="T416" s="1118"/>
      <c r="U416" s="1118"/>
    </row>
    <row r="417" spans="1:21">
      <c r="A417" s="1110">
        <v>411</v>
      </c>
      <c r="B417" s="1115" t="s">
        <v>1244</v>
      </c>
      <c r="C417" s="1115" t="s">
        <v>1578</v>
      </c>
      <c r="D417" s="1110" t="s">
        <v>452</v>
      </c>
      <c r="E417" s="1110" t="s">
        <v>1092</v>
      </c>
      <c r="F417" s="1116" t="s">
        <v>452</v>
      </c>
      <c r="G417" s="1112">
        <v>0</v>
      </c>
      <c r="H417" s="1112">
        <v>0</v>
      </c>
      <c r="I417" s="1112">
        <v>0</v>
      </c>
      <c r="J417" s="1112"/>
      <c r="K417" s="1112"/>
      <c r="L417" s="1112"/>
      <c r="M417" s="1112"/>
      <c r="N417" s="1112"/>
      <c r="O417" s="1113"/>
      <c r="P417" s="1117"/>
      <c r="Q417" s="1118"/>
      <c r="R417" s="1117"/>
      <c r="S417" s="1118"/>
      <c r="T417" s="1118"/>
      <c r="U417" s="1118"/>
    </row>
    <row r="418" spans="1:21">
      <c r="A418" s="1110">
        <v>412</v>
      </c>
      <c r="B418" s="1111" t="s">
        <v>1266</v>
      </c>
      <c r="C418" s="1111" t="s">
        <v>1579</v>
      </c>
      <c r="D418" s="1110" t="s">
        <v>725</v>
      </c>
      <c r="E418" s="1110">
        <v>160</v>
      </c>
      <c r="F418" s="1116" t="s">
        <v>1445</v>
      </c>
      <c r="G418" s="1112">
        <v>162</v>
      </c>
      <c r="H418" s="1119">
        <v>180</v>
      </c>
      <c r="I418" s="1119">
        <v>200</v>
      </c>
      <c r="J418" s="1119">
        <v>265</v>
      </c>
      <c r="K418" s="1119">
        <v>310</v>
      </c>
      <c r="L418" s="1119">
        <v>24</v>
      </c>
      <c r="M418" s="1112">
        <f t="shared" ref="M418:M481" si="16">K418-L418</f>
        <v>286</v>
      </c>
      <c r="N418" s="1120">
        <v>255</v>
      </c>
      <c r="O418" s="1113">
        <f t="shared" si="15"/>
        <v>72930</v>
      </c>
      <c r="P418" s="1117">
        <v>143</v>
      </c>
      <c r="Q418" s="1118"/>
      <c r="R418" s="1117">
        <v>143</v>
      </c>
      <c r="S418" s="1117"/>
      <c r="T418" s="1118"/>
      <c r="U418" s="1118"/>
    </row>
    <row r="419" spans="1:21">
      <c r="A419" s="1110">
        <v>413</v>
      </c>
      <c r="B419" s="1111" t="s">
        <v>1138</v>
      </c>
      <c r="C419" s="1111" t="s">
        <v>1580</v>
      </c>
      <c r="D419" s="1116" t="s">
        <v>452</v>
      </c>
      <c r="E419" s="1116" t="s">
        <v>452</v>
      </c>
      <c r="F419" s="1116" t="s">
        <v>452</v>
      </c>
      <c r="G419" s="1112">
        <v>0</v>
      </c>
      <c r="H419" s="1119">
        <v>0</v>
      </c>
      <c r="I419" s="1119"/>
      <c r="J419" s="1119"/>
      <c r="K419" s="1119">
        <v>5</v>
      </c>
      <c r="L419" s="1119"/>
      <c r="M419" s="1112">
        <f t="shared" si="16"/>
        <v>5</v>
      </c>
      <c r="N419" s="1120">
        <v>1190</v>
      </c>
      <c r="O419" s="1113">
        <f t="shared" si="15"/>
        <v>5950</v>
      </c>
      <c r="P419" s="1117"/>
      <c r="Q419" s="1118"/>
      <c r="R419" s="1117"/>
      <c r="S419" s="1117">
        <v>5</v>
      </c>
      <c r="T419" s="1118"/>
      <c r="U419" s="1118"/>
    </row>
    <row r="420" spans="1:21">
      <c r="A420" s="1110">
        <v>414</v>
      </c>
      <c r="B420" s="1111" t="s">
        <v>1100</v>
      </c>
      <c r="C420" s="1111" t="s">
        <v>1581</v>
      </c>
      <c r="D420" s="1110">
        <v>0</v>
      </c>
      <c r="E420" s="1110">
        <v>0</v>
      </c>
      <c r="F420" s="1116" t="s">
        <v>1109</v>
      </c>
      <c r="G420" s="1112">
        <v>1</v>
      </c>
      <c r="H420" s="1119">
        <v>2</v>
      </c>
      <c r="I420" s="1119">
        <v>1</v>
      </c>
      <c r="J420" s="1119"/>
      <c r="K420" s="1119">
        <v>3</v>
      </c>
      <c r="L420" s="1119"/>
      <c r="M420" s="1112">
        <f t="shared" si="16"/>
        <v>3</v>
      </c>
      <c r="N420" s="1120">
        <v>455</v>
      </c>
      <c r="O420" s="1113">
        <f t="shared" si="15"/>
        <v>1365</v>
      </c>
      <c r="P420" s="1117">
        <v>3</v>
      </c>
      <c r="Q420" s="1118"/>
      <c r="R420" s="1118"/>
      <c r="S420" s="1118"/>
      <c r="T420" s="1118"/>
      <c r="U420" s="1118"/>
    </row>
    <row r="421" spans="1:21">
      <c r="A421" s="1110">
        <v>415</v>
      </c>
      <c r="B421" s="1111" t="s">
        <v>1129</v>
      </c>
      <c r="C421" s="1125" t="s">
        <v>1582</v>
      </c>
      <c r="D421" s="1110" t="s">
        <v>34</v>
      </c>
      <c r="E421" s="1110" t="s">
        <v>34</v>
      </c>
      <c r="F421" s="1110" t="s">
        <v>34</v>
      </c>
      <c r="G421" s="1112"/>
      <c r="H421" s="1112"/>
      <c r="I421" s="1112"/>
      <c r="J421" s="1112"/>
      <c r="K421" s="1112">
        <v>2</v>
      </c>
      <c r="L421" s="1112"/>
      <c r="M421" s="1112">
        <f t="shared" si="16"/>
        <v>2</v>
      </c>
      <c r="N421" s="1112">
        <v>455</v>
      </c>
      <c r="O421" s="1113">
        <f t="shared" si="15"/>
        <v>910</v>
      </c>
      <c r="P421" s="1114">
        <v>2</v>
      </c>
      <c r="Q421" s="1113"/>
      <c r="R421" s="1113"/>
      <c r="S421" s="1113"/>
      <c r="T421" s="1113"/>
      <c r="U421" s="1113"/>
    </row>
    <row r="422" spans="1:21">
      <c r="A422" s="1110">
        <v>416</v>
      </c>
      <c r="B422" s="1136" t="s">
        <v>1253</v>
      </c>
      <c r="C422" s="1137" t="s">
        <v>1583</v>
      </c>
      <c r="D422" s="1138" t="s">
        <v>214</v>
      </c>
      <c r="E422" s="1138" t="s">
        <v>1098</v>
      </c>
      <c r="F422" s="1138" t="s">
        <v>214</v>
      </c>
      <c r="G422" s="1139"/>
      <c r="H422" s="1140"/>
      <c r="I422" s="1139"/>
      <c r="J422" s="1139"/>
      <c r="K422" s="1140"/>
      <c r="L422" s="1139"/>
      <c r="M422" s="1139"/>
      <c r="N422" s="1141"/>
      <c r="O422" s="1141"/>
      <c r="P422" s="1142"/>
      <c r="Q422" s="1142"/>
      <c r="R422" s="1143"/>
      <c r="S422" s="1143"/>
      <c r="T422" s="1143"/>
      <c r="U422" s="1143"/>
    </row>
    <row r="423" spans="1:21">
      <c r="A423" s="1110">
        <v>417</v>
      </c>
      <c r="B423" s="1111" t="s">
        <v>1095</v>
      </c>
      <c r="C423" s="1125" t="s">
        <v>1584</v>
      </c>
      <c r="D423" s="1110" t="s">
        <v>452</v>
      </c>
      <c r="E423" s="1110" t="s">
        <v>1092</v>
      </c>
      <c r="F423" s="1116" t="s">
        <v>452</v>
      </c>
      <c r="G423" s="1112"/>
      <c r="H423" s="1112"/>
      <c r="I423" s="1112"/>
      <c r="J423" s="1112"/>
      <c r="K423" s="1112"/>
      <c r="L423" s="1112"/>
      <c r="M423" s="1112"/>
      <c r="N423" s="1112"/>
      <c r="O423" s="1113"/>
      <c r="P423" s="1114"/>
      <c r="Q423" s="1113"/>
      <c r="R423" s="1114"/>
      <c r="S423" s="1113"/>
      <c r="T423" s="1113"/>
      <c r="U423" s="1113"/>
    </row>
    <row r="424" spans="1:21">
      <c r="A424" s="1110">
        <v>418</v>
      </c>
      <c r="B424" s="1112" t="s">
        <v>1129</v>
      </c>
      <c r="C424" s="1112" t="s">
        <v>1585</v>
      </c>
      <c r="D424" s="1110" t="s">
        <v>34</v>
      </c>
      <c r="E424" s="1110">
        <v>0</v>
      </c>
      <c r="F424" s="1110" t="s">
        <v>34</v>
      </c>
      <c r="G424" s="1112">
        <v>0</v>
      </c>
      <c r="H424" s="1112">
        <v>0</v>
      </c>
      <c r="I424" s="1112"/>
      <c r="J424" s="1112"/>
      <c r="K424" s="1126"/>
      <c r="L424" s="1110"/>
      <c r="M424" s="1112"/>
      <c r="N424" s="1113"/>
      <c r="O424" s="1113"/>
      <c r="P424" s="1117"/>
      <c r="Q424" s="1118"/>
      <c r="R424" s="1117"/>
      <c r="S424" s="1118"/>
      <c r="T424" s="1118"/>
      <c r="U424" s="1118"/>
    </row>
    <row r="425" spans="1:21">
      <c r="A425" s="1110">
        <v>419</v>
      </c>
      <c r="B425" s="1111" t="s">
        <v>1138</v>
      </c>
      <c r="C425" s="1111" t="s">
        <v>1586</v>
      </c>
      <c r="D425" s="1110" t="s">
        <v>452</v>
      </c>
      <c r="E425" s="1110" t="s">
        <v>1321</v>
      </c>
      <c r="F425" s="1116" t="s">
        <v>34</v>
      </c>
      <c r="G425" s="1112">
        <v>4</v>
      </c>
      <c r="H425" s="1119">
        <v>0</v>
      </c>
      <c r="I425" s="1119"/>
      <c r="J425" s="1119"/>
      <c r="K425" s="1119">
        <v>1</v>
      </c>
      <c r="L425" s="1119"/>
      <c r="M425" s="1112">
        <f t="shared" si="16"/>
        <v>1</v>
      </c>
      <c r="N425" s="1120">
        <v>2200</v>
      </c>
      <c r="O425" s="1113">
        <f t="shared" si="15"/>
        <v>2200</v>
      </c>
      <c r="P425" s="1117"/>
      <c r="Q425" s="1118"/>
      <c r="R425" s="1117">
        <v>1</v>
      </c>
      <c r="S425" s="1118"/>
      <c r="T425" s="1118"/>
      <c r="U425" s="1118"/>
    </row>
    <row r="426" spans="1:21">
      <c r="A426" s="1110">
        <v>420</v>
      </c>
      <c r="B426" s="1111" t="s">
        <v>1138</v>
      </c>
      <c r="C426" s="1111" t="s">
        <v>1587</v>
      </c>
      <c r="D426" s="1110">
        <v>0</v>
      </c>
      <c r="E426" s="1110">
        <v>0</v>
      </c>
      <c r="F426" s="1116" t="s">
        <v>34</v>
      </c>
      <c r="G426" s="1112">
        <v>0</v>
      </c>
      <c r="H426" s="1119">
        <v>0</v>
      </c>
      <c r="I426" s="1119"/>
      <c r="J426" s="1119"/>
      <c r="K426" s="1119">
        <v>1</v>
      </c>
      <c r="L426" s="1119"/>
      <c r="M426" s="1112">
        <f t="shared" si="16"/>
        <v>1</v>
      </c>
      <c r="N426" s="1120">
        <v>2200</v>
      </c>
      <c r="O426" s="1113">
        <f t="shared" si="15"/>
        <v>2200</v>
      </c>
      <c r="P426" s="1117"/>
      <c r="Q426" s="1118"/>
      <c r="R426" s="1117">
        <v>1</v>
      </c>
      <c r="S426" s="1118"/>
      <c r="T426" s="1118"/>
      <c r="U426" s="1118"/>
    </row>
    <row r="427" spans="1:21">
      <c r="A427" s="1110">
        <v>421</v>
      </c>
      <c r="B427" s="1111" t="s">
        <v>1138</v>
      </c>
      <c r="C427" s="1111" t="s">
        <v>1588</v>
      </c>
      <c r="D427" s="1110">
        <v>0</v>
      </c>
      <c r="E427" s="1110">
        <v>0</v>
      </c>
      <c r="F427" s="1116" t="s">
        <v>34</v>
      </c>
      <c r="G427" s="1112">
        <v>0</v>
      </c>
      <c r="H427" s="1119">
        <v>0</v>
      </c>
      <c r="I427" s="1119"/>
      <c r="J427" s="1119"/>
      <c r="K427" s="1119">
        <v>1</v>
      </c>
      <c r="L427" s="1119"/>
      <c r="M427" s="1112">
        <f t="shared" si="16"/>
        <v>1</v>
      </c>
      <c r="N427" s="1120">
        <v>2200</v>
      </c>
      <c r="O427" s="1113">
        <f t="shared" si="15"/>
        <v>2200</v>
      </c>
      <c r="P427" s="1117"/>
      <c r="Q427" s="1118"/>
      <c r="R427" s="1117">
        <v>1</v>
      </c>
      <c r="S427" s="1118"/>
      <c r="T427" s="1118"/>
      <c r="U427" s="1118"/>
    </row>
    <row r="428" spans="1:21">
      <c r="A428" s="1110">
        <v>422</v>
      </c>
      <c r="B428" s="1111" t="s">
        <v>1138</v>
      </c>
      <c r="C428" s="1111" t="s">
        <v>1589</v>
      </c>
      <c r="D428" s="1110">
        <v>0</v>
      </c>
      <c r="E428" s="1110">
        <v>0</v>
      </c>
      <c r="F428" s="1116" t="s">
        <v>34</v>
      </c>
      <c r="G428" s="1112">
        <v>1</v>
      </c>
      <c r="H428" s="1119">
        <v>0</v>
      </c>
      <c r="I428" s="1119"/>
      <c r="J428" s="1119"/>
      <c r="K428" s="1119">
        <v>1</v>
      </c>
      <c r="L428" s="1119"/>
      <c r="M428" s="1112">
        <f t="shared" si="16"/>
        <v>1</v>
      </c>
      <c r="N428" s="1120">
        <v>2400</v>
      </c>
      <c r="O428" s="1113">
        <f t="shared" si="15"/>
        <v>2400</v>
      </c>
      <c r="P428" s="1117"/>
      <c r="Q428" s="1118"/>
      <c r="R428" s="1117">
        <v>1</v>
      </c>
      <c r="S428" s="1118"/>
      <c r="T428" s="1118"/>
      <c r="U428" s="1118"/>
    </row>
    <row r="429" spans="1:21">
      <c r="A429" s="1110">
        <v>423</v>
      </c>
      <c r="B429" s="1111" t="s">
        <v>1138</v>
      </c>
      <c r="C429" s="1111" t="s">
        <v>1590</v>
      </c>
      <c r="D429" s="1110">
        <v>0</v>
      </c>
      <c r="E429" s="1110">
        <v>0</v>
      </c>
      <c r="F429" s="1116" t="s">
        <v>34</v>
      </c>
      <c r="G429" s="1112">
        <v>1</v>
      </c>
      <c r="H429" s="1119">
        <v>0</v>
      </c>
      <c r="I429" s="1119"/>
      <c r="J429" s="1119"/>
      <c r="K429" s="1119">
        <v>2</v>
      </c>
      <c r="L429" s="1119">
        <v>2</v>
      </c>
      <c r="M429" s="1112">
        <f t="shared" si="16"/>
        <v>0</v>
      </c>
      <c r="N429" s="1120">
        <v>2400</v>
      </c>
      <c r="O429" s="1113">
        <f t="shared" si="15"/>
        <v>0</v>
      </c>
      <c r="P429" s="1117"/>
      <c r="Q429" s="1118"/>
      <c r="R429" s="1118"/>
      <c r="S429" s="1118"/>
      <c r="T429" s="1118"/>
      <c r="U429" s="1118"/>
    </row>
    <row r="430" spans="1:21">
      <c r="A430" s="1110">
        <v>424</v>
      </c>
      <c r="B430" s="1111" t="s">
        <v>1138</v>
      </c>
      <c r="C430" s="1111" t="s">
        <v>1591</v>
      </c>
      <c r="D430" s="1110">
        <v>0</v>
      </c>
      <c r="E430" s="1110">
        <v>0</v>
      </c>
      <c r="F430" s="1116" t="s">
        <v>34</v>
      </c>
      <c r="G430" s="1112">
        <v>1</v>
      </c>
      <c r="H430" s="1119">
        <v>0</v>
      </c>
      <c r="I430" s="1119"/>
      <c r="J430" s="1119"/>
      <c r="K430" s="1119">
        <v>2</v>
      </c>
      <c r="L430" s="1119">
        <v>2</v>
      </c>
      <c r="M430" s="1112">
        <f t="shared" si="16"/>
        <v>0</v>
      </c>
      <c r="N430" s="1120">
        <v>2400</v>
      </c>
      <c r="O430" s="1113">
        <f t="shared" si="15"/>
        <v>0</v>
      </c>
      <c r="P430" s="1117"/>
      <c r="Q430" s="1118"/>
      <c r="R430" s="1118"/>
      <c r="S430" s="1118"/>
      <c r="T430" s="1118"/>
      <c r="U430" s="1118"/>
    </row>
    <row r="431" spans="1:21">
      <c r="A431" s="1110">
        <v>425</v>
      </c>
      <c r="B431" s="1111" t="s">
        <v>1138</v>
      </c>
      <c r="C431" s="1111" t="s">
        <v>1592</v>
      </c>
      <c r="D431" s="1110">
        <v>0</v>
      </c>
      <c r="E431" s="1110">
        <v>0</v>
      </c>
      <c r="F431" s="1116" t="s">
        <v>34</v>
      </c>
      <c r="G431" s="1112">
        <v>1</v>
      </c>
      <c r="H431" s="1119">
        <v>0</v>
      </c>
      <c r="I431" s="1119"/>
      <c r="J431" s="1119"/>
      <c r="K431" s="1119">
        <v>2</v>
      </c>
      <c r="L431" s="1119">
        <v>2</v>
      </c>
      <c r="M431" s="1112">
        <f t="shared" si="16"/>
        <v>0</v>
      </c>
      <c r="N431" s="1120">
        <v>2400</v>
      </c>
      <c r="O431" s="1113">
        <f t="shared" si="15"/>
        <v>0</v>
      </c>
      <c r="P431" s="1117"/>
      <c r="Q431" s="1118"/>
      <c r="R431" s="1118"/>
      <c r="S431" s="1118"/>
      <c r="T431" s="1118"/>
      <c r="U431" s="1118"/>
    </row>
    <row r="432" spans="1:21">
      <c r="A432" s="1110">
        <v>426</v>
      </c>
      <c r="B432" s="1111" t="s">
        <v>1138</v>
      </c>
      <c r="C432" s="1111" t="s">
        <v>1593</v>
      </c>
      <c r="D432" s="1110">
        <v>0</v>
      </c>
      <c r="E432" s="1110">
        <v>0</v>
      </c>
      <c r="F432" s="1116" t="s">
        <v>34</v>
      </c>
      <c r="G432" s="1112">
        <v>1</v>
      </c>
      <c r="H432" s="1119">
        <v>0</v>
      </c>
      <c r="I432" s="1119"/>
      <c r="J432" s="1119"/>
      <c r="K432" s="1119">
        <v>2</v>
      </c>
      <c r="L432" s="1119">
        <v>2</v>
      </c>
      <c r="M432" s="1112">
        <f t="shared" si="16"/>
        <v>0</v>
      </c>
      <c r="N432" s="1120">
        <v>2400</v>
      </c>
      <c r="O432" s="1113">
        <f t="shared" si="15"/>
        <v>0</v>
      </c>
      <c r="P432" s="1117"/>
      <c r="Q432" s="1118"/>
      <c r="R432" s="1118"/>
      <c r="S432" s="1118"/>
      <c r="T432" s="1118"/>
      <c r="U432" s="1118"/>
    </row>
    <row r="433" spans="1:21">
      <c r="A433" s="1110">
        <v>427</v>
      </c>
      <c r="B433" s="1115" t="s">
        <v>1086</v>
      </c>
      <c r="C433" s="1127" t="s">
        <v>1594</v>
      </c>
      <c r="D433" s="1110" t="s">
        <v>452</v>
      </c>
      <c r="E433" s="1110" t="s">
        <v>1092</v>
      </c>
      <c r="F433" s="1116" t="s">
        <v>452</v>
      </c>
      <c r="G433" s="1112">
        <v>0</v>
      </c>
      <c r="H433" s="1112">
        <v>0</v>
      </c>
      <c r="I433" s="1112">
        <v>0</v>
      </c>
      <c r="J433" s="1112">
        <v>10</v>
      </c>
      <c r="K433" s="1112">
        <v>10</v>
      </c>
      <c r="L433" s="1112"/>
      <c r="M433" s="1112">
        <f t="shared" si="16"/>
        <v>10</v>
      </c>
      <c r="N433" s="1112">
        <v>933</v>
      </c>
      <c r="O433" s="1113">
        <f t="shared" si="15"/>
        <v>9330</v>
      </c>
      <c r="P433" s="1117"/>
      <c r="Q433" s="1118"/>
      <c r="R433" s="1117"/>
      <c r="S433" s="1117">
        <v>10</v>
      </c>
      <c r="T433" s="1118"/>
      <c r="U433" s="1118"/>
    </row>
    <row r="434" spans="1:21">
      <c r="A434" s="1110">
        <v>428</v>
      </c>
      <c r="B434" s="1111" t="s">
        <v>1263</v>
      </c>
      <c r="C434" s="1111" t="s">
        <v>1595</v>
      </c>
      <c r="D434" s="1110">
        <v>0</v>
      </c>
      <c r="E434" s="1110">
        <v>0</v>
      </c>
      <c r="F434" s="1116" t="s">
        <v>214</v>
      </c>
      <c r="G434" s="1112">
        <v>20</v>
      </c>
      <c r="H434" s="1119">
        <v>10</v>
      </c>
      <c r="I434" s="1119">
        <v>11</v>
      </c>
      <c r="J434" s="1119">
        <v>17</v>
      </c>
      <c r="K434" s="1119">
        <v>26</v>
      </c>
      <c r="L434" s="1119">
        <v>15</v>
      </c>
      <c r="M434" s="1112">
        <f t="shared" si="16"/>
        <v>11</v>
      </c>
      <c r="N434" s="1120">
        <v>350</v>
      </c>
      <c r="O434" s="1113">
        <f t="shared" si="15"/>
        <v>3850</v>
      </c>
      <c r="P434" s="1117"/>
      <c r="Q434" s="1118"/>
      <c r="R434" s="1117">
        <v>11</v>
      </c>
      <c r="S434" s="1117"/>
      <c r="T434" s="1118"/>
      <c r="U434" s="1118"/>
    </row>
    <row r="435" spans="1:21">
      <c r="A435" s="1110">
        <v>429</v>
      </c>
      <c r="B435" s="1111" t="s">
        <v>1138</v>
      </c>
      <c r="C435" s="1115" t="s">
        <v>1596</v>
      </c>
      <c r="D435" s="1116" t="s">
        <v>1133</v>
      </c>
      <c r="E435" s="1110" t="s">
        <v>1145</v>
      </c>
      <c r="F435" s="1116" t="s">
        <v>1133</v>
      </c>
      <c r="G435" s="1112">
        <v>0</v>
      </c>
      <c r="H435" s="1112">
        <v>0</v>
      </c>
      <c r="I435" s="1112">
        <v>0</v>
      </c>
      <c r="J435" s="1112"/>
      <c r="K435" s="1119">
        <v>2</v>
      </c>
      <c r="L435" s="1119"/>
      <c r="M435" s="1112">
        <f t="shared" si="16"/>
        <v>2</v>
      </c>
      <c r="N435" s="1112">
        <v>4500</v>
      </c>
      <c r="O435" s="1113">
        <f t="shared" si="15"/>
        <v>9000</v>
      </c>
      <c r="P435" s="1117">
        <v>0</v>
      </c>
      <c r="Q435" s="1118"/>
      <c r="R435" s="1118"/>
      <c r="S435" s="1117">
        <v>2</v>
      </c>
      <c r="T435" s="1118"/>
      <c r="U435" s="1118"/>
    </row>
    <row r="436" spans="1:21">
      <c r="A436" s="1110">
        <v>430</v>
      </c>
      <c r="B436" s="1111" t="s">
        <v>1138</v>
      </c>
      <c r="C436" s="1112" t="s">
        <v>1597</v>
      </c>
      <c r="D436" s="1110" t="s">
        <v>903</v>
      </c>
      <c r="E436" s="1110" t="s">
        <v>903</v>
      </c>
      <c r="F436" s="1110" t="s">
        <v>903</v>
      </c>
      <c r="G436" s="1112"/>
      <c r="H436" s="1112"/>
      <c r="I436" s="1112"/>
      <c r="J436" s="1112"/>
      <c r="K436" s="1112"/>
      <c r="L436" s="1112"/>
      <c r="M436" s="1112"/>
      <c r="N436" s="1112"/>
      <c r="O436" s="1113"/>
      <c r="P436" s="1114"/>
      <c r="Q436" s="1113"/>
      <c r="R436" s="1113"/>
      <c r="S436" s="1114"/>
      <c r="T436" s="1113"/>
      <c r="U436" s="1113"/>
    </row>
    <row r="437" spans="1:21">
      <c r="A437" s="1110">
        <v>431</v>
      </c>
      <c r="B437" s="1111" t="s">
        <v>1113</v>
      </c>
      <c r="C437" s="1111" t="s">
        <v>1598</v>
      </c>
      <c r="D437" s="1110">
        <v>0</v>
      </c>
      <c r="E437" s="1110">
        <v>0</v>
      </c>
      <c r="F437" s="1116" t="s">
        <v>188</v>
      </c>
      <c r="G437" s="1112">
        <v>30</v>
      </c>
      <c r="H437" s="1119">
        <v>4</v>
      </c>
      <c r="I437" s="1119">
        <v>20</v>
      </c>
      <c r="J437" s="1119"/>
      <c r="K437" s="1119">
        <v>30</v>
      </c>
      <c r="L437" s="1119"/>
      <c r="M437" s="1112">
        <f t="shared" si="16"/>
        <v>30</v>
      </c>
      <c r="N437" s="1120">
        <v>95</v>
      </c>
      <c r="O437" s="1113">
        <f t="shared" si="15"/>
        <v>2850</v>
      </c>
      <c r="P437" s="1117">
        <v>30</v>
      </c>
      <c r="Q437" s="1118"/>
      <c r="R437" s="1118"/>
      <c r="S437" s="1118"/>
      <c r="T437" s="1118"/>
      <c r="U437" s="1118"/>
    </row>
    <row r="438" spans="1:21">
      <c r="A438" s="1110">
        <v>432</v>
      </c>
      <c r="B438" s="1111" t="s">
        <v>1289</v>
      </c>
      <c r="C438" s="1111" t="s">
        <v>1599</v>
      </c>
      <c r="D438" s="1110" t="s">
        <v>1600</v>
      </c>
      <c r="E438" s="1110"/>
      <c r="F438" s="1110" t="s">
        <v>1600</v>
      </c>
      <c r="G438" s="1112"/>
      <c r="H438" s="1119"/>
      <c r="I438" s="1119"/>
      <c r="J438" s="1119">
        <v>1</v>
      </c>
      <c r="K438" s="1119">
        <v>2</v>
      </c>
      <c r="L438" s="1119"/>
      <c r="M438" s="1112">
        <f t="shared" si="16"/>
        <v>2</v>
      </c>
      <c r="N438" s="1120">
        <v>325</v>
      </c>
      <c r="O438" s="1113">
        <f t="shared" si="15"/>
        <v>650</v>
      </c>
      <c r="P438" s="1117"/>
      <c r="Q438" s="1118"/>
      <c r="R438" s="1118"/>
      <c r="S438" s="1117">
        <v>2</v>
      </c>
      <c r="T438" s="1118"/>
      <c r="U438" s="1118"/>
    </row>
    <row r="439" spans="1:21">
      <c r="A439" s="1110">
        <v>433</v>
      </c>
      <c r="B439" s="1111" t="s">
        <v>1289</v>
      </c>
      <c r="C439" s="1111" t="s">
        <v>1601</v>
      </c>
      <c r="D439" s="1110" t="s">
        <v>1600</v>
      </c>
      <c r="E439" s="1110"/>
      <c r="F439" s="1110" t="s">
        <v>1600</v>
      </c>
      <c r="G439" s="1112"/>
      <c r="H439" s="1119"/>
      <c r="I439" s="1119"/>
      <c r="J439" s="1119">
        <v>6</v>
      </c>
      <c r="K439" s="1119">
        <v>20</v>
      </c>
      <c r="L439" s="1119">
        <v>5</v>
      </c>
      <c r="M439" s="1112">
        <f t="shared" si="16"/>
        <v>15</v>
      </c>
      <c r="N439" s="1120">
        <v>325</v>
      </c>
      <c r="O439" s="1113">
        <f t="shared" si="15"/>
        <v>4875</v>
      </c>
      <c r="P439" s="1117"/>
      <c r="Q439" s="1118"/>
      <c r="R439" s="1118"/>
      <c r="S439" s="1117">
        <v>15</v>
      </c>
      <c r="T439" s="1118"/>
      <c r="U439" s="1118"/>
    </row>
    <row r="440" spans="1:21">
      <c r="A440" s="1110">
        <v>434</v>
      </c>
      <c r="B440" s="1111" t="s">
        <v>1289</v>
      </c>
      <c r="C440" s="1111" t="s">
        <v>1602</v>
      </c>
      <c r="D440" s="1110" t="s">
        <v>1600</v>
      </c>
      <c r="E440" s="1110"/>
      <c r="F440" s="1110" t="s">
        <v>1600</v>
      </c>
      <c r="G440" s="1112"/>
      <c r="H440" s="1119"/>
      <c r="I440" s="1119"/>
      <c r="J440" s="1119">
        <v>7</v>
      </c>
      <c r="K440" s="1119">
        <v>20</v>
      </c>
      <c r="L440" s="1119">
        <v>7</v>
      </c>
      <c r="M440" s="1112">
        <f t="shared" si="16"/>
        <v>13</v>
      </c>
      <c r="N440" s="1120">
        <v>325</v>
      </c>
      <c r="O440" s="1113">
        <f t="shared" si="15"/>
        <v>4225</v>
      </c>
      <c r="P440" s="1117"/>
      <c r="Q440" s="1118"/>
      <c r="R440" s="1118"/>
      <c r="S440" s="1117">
        <v>13</v>
      </c>
      <c r="T440" s="1118"/>
      <c r="U440" s="1118"/>
    </row>
    <row r="441" spans="1:21">
      <c r="A441" s="1110">
        <v>435</v>
      </c>
      <c r="B441" s="1115" t="s">
        <v>1244</v>
      </c>
      <c r="C441" s="1115" t="s">
        <v>1603</v>
      </c>
      <c r="D441" s="1110" t="s">
        <v>452</v>
      </c>
      <c r="E441" s="1110" t="s">
        <v>1092</v>
      </c>
      <c r="F441" s="1116" t="s">
        <v>452</v>
      </c>
      <c r="G441" s="1112">
        <v>0</v>
      </c>
      <c r="H441" s="1112">
        <v>0</v>
      </c>
      <c r="I441" s="1112">
        <v>0</v>
      </c>
      <c r="J441" s="1112"/>
      <c r="K441" s="1112"/>
      <c r="L441" s="1112"/>
      <c r="M441" s="1112"/>
      <c r="N441" s="1112"/>
      <c r="O441" s="1113"/>
      <c r="P441" s="1117"/>
      <c r="Q441" s="1118"/>
      <c r="R441" s="1118"/>
      <c r="S441" s="1118"/>
      <c r="T441" s="1118"/>
      <c r="U441" s="1118"/>
    </row>
    <row r="442" spans="1:21">
      <c r="A442" s="1110">
        <v>436</v>
      </c>
      <c r="B442" s="1111" t="s">
        <v>1328</v>
      </c>
      <c r="C442" s="1112" t="s">
        <v>1604</v>
      </c>
      <c r="D442" s="1116" t="s">
        <v>452</v>
      </c>
      <c r="E442" s="1112" t="s">
        <v>1092</v>
      </c>
      <c r="F442" s="1116" t="s">
        <v>452</v>
      </c>
      <c r="G442" s="1116" t="s">
        <v>452</v>
      </c>
      <c r="H442" s="91"/>
      <c r="I442" s="91"/>
      <c r="J442" s="1112"/>
      <c r="K442" s="1112">
        <v>10</v>
      </c>
      <c r="L442" s="1112"/>
      <c r="M442" s="1112">
        <f t="shared" si="16"/>
        <v>10</v>
      </c>
      <c r="N442" s="1113">
        <v>1769.17</v>
      </c>
      <c r="O442" s="1113">
        <f t="shared" si="15"/>
        <v>17691.7</v>
      </c>
      <c r="P442" s="1114">
        <v>1</v>
      </c>
      <c r="Q442" s="1114">
        <v>3</v>
      </c>
      <c r="R442" s="1114">
        <v>3</v>
      </c>
      <c r="S442" s="1114">
        <v>3</v>
      </c>
      <c r="T442" s="1113"/>
      <c r="U442" s="1113"/>
    </row>
    <row r="443" spans="1:21">
      <c r="A443" s="1110">
        <v>437</v>
      </c>
      <c r="B443" s="1111" t="s">
        <v>1328</v>
      </c>
      <c r="C443" s="1112" t="s">
        <v>1605</v>
      </c>
      <c r="D443" s="1116" t="s">
        <v>452</v>
      </c>
      <c r="E443" s="1112" t="s">
        <v>1092</v>
      </c>
      <c r="F443" s="1116" t="s">
        <v>452</v>
      </c>
      <c r="G443" s="1116" t="s">
        <v>452</v>
      </c>
      <c r="H443" s="91"/>
      <c r="I443" s="91"/>
      <c r="J443" s="1112"/>
      <c r="K443" s="1112">
        <v>40</v>
      </c>
      <c r="L443" s="1112"/>
      <c r="M443" s="1112">
        <f t="shared" si="16"/>
        <v>40</v>
      </c>
      <c r="N443" s="1113">
        <v>4390</v>
      </c>
      <c r="O443" s="1113">
        <f t="shared" si="15"/>
        <v>175600</v>
      </c>
      <c r="P443" s="1114">
        <v>10</v>
      </c>
      <c r="Q443" s="1114">
        <v>10</v>
      </c>
      <c r="R443" s="1114">
        <v>10</v>
      </c>
      <c r="S443" s="1114">
        <v>10</v>
      </c>
      <c r="T443" s="1113"/>
      <c r="U443" s="1113"/>
    </row>
    <row r="444" spans="1:21">
      <c r="A444" s="1110">
        <v>438</v>
      </c>
      <c r="B444" s="1111" t="s">
        <v>1095</v>
      </c>
      <c r="C444" s="1125" t="s">
        <v>1606</v>
      </c>
      <c r="D444" s="1110" t="s">
        <v>452</v>
      </c>
      <c r="E444" s="1110" t="s">
        <v>1092</v>
      </c>
      <c r="F444" s="1116" t="s">
        <v>452</v>
      </c>
      <c r="G444" s="1112"/>
      <c r="H444" s="1112"/>
      <c r="I444" s="1112"/>
      <c r="J444" s="1112"/>
      <c r="K444" s="1112"/>
      <c r="L444" s="1112"/>
      <c r="M444" s="1112"/>
      <c r="N444" s="1112"/>
      <c r="O444" s="1113"/>
      <c r="P444" s="1114"/>
      <c r="Q444" s="1113"/>
      <c r="R444" s="1113"/>
      <c r="S444" s="1113"/>
      <c r="T444" s="1113"/>
      <c r="U444" s="1113"/>
    </row>
    <row r="445" spans="1:21">
      <c r="A445" s="1110">
        <v>439</v>
      </c>
      <c r="B445" s="1111" t="s">
        <v>1138</v>
      </c>
      <c r="C445" s="1125" t="s">
        <v>1607</v>
      </c>
      <c r="D445" s="1116" t="s">
        <v>1133</v>
      </c>
      <c r="E445" s="1110" t="s">
        <v>1145</v>
      </c>
      <c r="F445" s="1116" t="s">
        <v>1133</v>
      </c>
      <c r="G445" s="1112"/>
      <c r="H445" s="1112"/>
      <c r="I445" s="1112"/>
      <c r="J445" s="1112"/>
      <c r="K445" s="1112"/>
      <c r="L445" s="1112"/>
      <c r="M445" s="1112"/>
      <c r="N445" s="1112"/>
      <c r="O445" s="1113"/>
      <c r="P445" s="1114"/>
      <c r="Q445" s="1113"/>
      <c r="R445" s="1113"/>
      <c r="S445" s="1114"/>
      <c r="T445" s="1113"/>
      <c r="U445" s="1113"/>
    </row>
    <row r="446" spans="1:21">
      <c r="A446" s="1110">
        <v>440</v>
      </c>
      <c r="B446" s="1111" t="s">
        <v>1095</v>
      </c>
      <c r="C446" s="1111" t="s">
        <v>1608</v>
      </c>
      <c r="D446" s="1116" t="s">
        <v>1065</v>
      </c>
      <c r="E446" s="1116" t="s">
        <v>1065</v>
      </c>
      <c r="F446" s="1116" t="s">
        <v>1065</v>
      </c>
      <c r="G446" s="1112">
        <v>0</v>
      </c>
      <c r="H446" s="1119">
        <v>0</v>
      </c>
      <c r="I446" s="1112">
        <v>0</v>
      </c>
      <c r="J446" s="1112"/>
      <c r="K446" s="1119"/>
      <c r="L446" s="1119"/>
      <c r="M446" s="1112"/>
      <c r="N446" s="1120"/>
      <c r="O446" s="1113"/>
      <c r="P446" s="1117"/>
      <c r="Q446" s="1118"/>
      <c r="R446" s="1118"/>
      <c r="S446" s="1118"/>
      <c r="T446" s="1118"/>
      <c r="U446" s="1118"/>
    </row>
    <row r="447" spans="1:21">
      <c r="A447" s="1110">
        <v>441</v>
      </c>
      <c r="B447" s="1115" t="s">
        <v>1100</v>
      </c>
      <c r="C447" s="1115" t="s">
        <v>1609</v>
      </c>
      <c r="D447" s="1110" t="s">
        <v>214</v>
      </c>
      <c r="E447" s="1110" t="s">
        <v>1098</v>
      </c>
      <c r="F447" s="1110" t="s">
        <v>214</v>
      </c>
      <c r="G447" s="1112">
        <v>0</v>
      </c>
      <c r="H447" s="1112">
        <v>0</v>
      </c>
      <c r="I447" s="1112">
        <v>0</v>
      </c>
      <c r="J447" s="1112"/>
      <c r="K447" s="1112">
        <v>3</v>
      </c>
      <c r="L447" s="1112"/>
      <c r="M447" s="1112">
        <f t="shared" si="16"/>
        <v>3</v>
      </c>
      <c r="N447" s="1113">
        <v>1712</v>
      </c>
      <c r="O447" s="1113">
        <f t="shared" si="15"/>
        <v>5136</v>
      </c>
      <c r="P447" s="1117">
        <v>3</v>
      </c>
      <c r="Q447" s="1118"/>
      <c r="R447" s="1118"/>
      <c r="S447" s="1118"/>
      <c r="T447" s="1118"/>
      <c r="U447" s="1118"/>
    </row>
    <row r="448" spans="1:21">
      <c r="A448" s="1110">
        <v>442</v>
      </c>
      <c r="B448" s="1111" t="s">
        <v>1129</v>
      </c>
      <c r="C448" s="1112" t="s">
        <v>1610</v>
      </c>
      <c r="D448" s="1110" t="s">
        <v>34</v>
      </c>
      <c r="E448" s="1110" t="s">
        <v>34</v>
      </c>
      <c r="F448" s="1110" t="s">
        <v>34</v>
      </c>
      <c r="G448" s="1112"/>
      <c r="H448" s="1112"/>
      <c r="I448" s="1112"/>
      <c r="J448" s="1112"/>
      <c r="K448" s="1112">
        <v>2</v>
      </c>
      <c r="L448" s="1112"/>
      <c r="M448" s="1112">
        <f t="shared" si="16"/>
        <v>2</v>
      </c>
      <c r="N448" s="1112">
        <v>450</v>
      </c>
      <c r="O448" s="1113">
        <f t="shared" si="15"/>
        <v>900</v>
      </c>
      <c r="P448" s="1114">
        <v>2</v>
      </c>
      <c r="Q448" s="1113"/>
      <c r="R448" s="1113"/>
      <c r="S448" s="1113"/>
      <c r="T448" s="1113"/>
      <c r="U448" s="1113"/>
    </row>
    <row r="449" spans="1:21">
      <c r="A449" s="1110">
        <v>443</v>
      </c>
      <c r="B449" s="1111" t="s">
        <v>1138</v>
      </c>
      <c r="C449" s="1115" t="s">
        <v>1611</v>
      </c>
      <c r="D449" s="1116" t="s">
        <v>1133</v>
      </c>
      <c r="E449" s="1110" t="s">
        <v>1145</v>
      </c>
      <c r="F449" s="1116" t="s">
        <v>1133</v>
      </c>
      <c r="G449" s="1112">
        <v>0</v>
      </c>
      <c r="H449" s="1112">
        <v>0</v>
      </c>
      <c r="I449" s="1112">
        <v>0</v>
      </c>
      <c r="J449" s="1112">
        <v>2</v>
      </c>
      <c r="K449" s="1119">
        <v>2</v>
      </c>
      <c r="L449" s="1119"/>
      <c r="M449" s="1112">
        <f t="shared" si="16"/>
        <v>2</v>
      </c>
      <c r="N449" s="1113">
        <v>4245</v>
      </c>
      <c r="O449" s="1113">
        <f t="shared" si="15"/>
        <v>8490</v>
      </c>
      <c r="P449" s="1117"/>
      <c r="Q449" s="1118"/>
      <c r="R449" s="1118"/>
      <c r="S449" s="1117">
        <v>2</v>
      </c>
      <c r="T449" s="1118"/>
      <c r="U449" s="1118"/>
    </row>
    <row r="450" spans="1:21">
      <c r="A450" s="1110">
        <v>444</v>
      </c>
      <c r="B450" s="1111" t="s">
        <v>1095</v>
      </c>
      <c r="C450" s="1111" t="s">
        <v>1612</v>
      </c>
      <c r="D450" s="1116" t="s">
        <v>1613</v>
      </c>
      <c r="E450" s="1116" t="s">
        <v>1614</v>
      </c>
      <c r="F450" s="1116" t="s">
        <v>1613</v>
      </c>
      <c r="G450" s="1112">
        <v>0</v>
      </c>
      <c r="H450" s="1119">
        <v>0</v>
      </c>
      <c r="I450" s="1112">
        <v>0</v>
      </c>
      <c r="J450" s="1112"/>
      <c r="K450" s="1119"/>
      <c r="L450" s="1119"/>
      <c r="M450" s="1112"/>
      <c r="N450" s="1120"/>
      <c r="O450" s="1113"/>
      <c r="P450" s="1117"/>
      <c r="Q450" s="1118"/>
      <c r="R450" s="1118"/>
      <c r="S450" s="1118"/>
      <c r="T450" s="1118"/>
      <c r="U450" s="1118"/>
    </row>
    <row r="451" spans="1:21">
      <c r="A451" s="1110">
        <v>445</v>
      </c>
      <c r="B451" s="1111" t="s">
        <v>1107</v>
      </c>
      <c r="C451" s="1111" t="s">
        <v>1615</v>
      </c>
      <c r="D451" s="1110" t="s">
        <v>1059</v>
      </c>
      <c r="E451" s="1110" t="s">
        <v>1379</v>
      </c>
      <c r="F451" s="1116" t="s">
        <v>1616</v>
      </c>
      <c r="G451" s="1112">
        <v>2</v>
      </c>
      <c r="H451" s="1119">
        <v>1</v>
      </c>
      <c r="I451" s="1112">
        <v>0</v>
      </c>
      <c r="J451" s="1112"/>
      <c r="K451" s="1119">
        <v>1</v>
      </c>
      <c r="L451" s="1119"/>
      <c r="M451" s="1112">
        <f t="shared" si="16"/>
        <v>1</v>
      </c>
      <c r="N451" s="1120">
        <v>535</v>
      </c>
      <c r="O451" s="1113">
        <f t="shared" si="15"/>
        <v>535</v>
      </c>
      <c r="P451" s="1117">
        <v>1</v>
      </c>
      <c r="Q451" s="1118"/>
      <c r="R451" s="1118"/>
      <c r="S451" s="1118"/>
      <c r="T451" s="1118"/>
      <c r="U451" s="1118"/>
    </row>
    <row r="452" spans="1:21">
      <c r="A452" s="1110">
        <v>446</v>
      </c>
      <c r="B452" s="1111" t="s">
        <v>1129</v>
      </c>
      <c r="C452" s="1112" t="s">
        <v>1617</v>
      </c>
      <c r="D452" s="1110" t="s">
        <v>188</v>
      </c>
      <c r="E452" s="1110" t="s">
        <v>960</v>
      </c>
      <c r="F452" s="1116" t="s">
        <v>188</v>
      </c>
      <c r="G452" s="1112"/>
      <c r="H452" s="1112"/>
      <c r="I452" s="1112"/>
      <c r="J452" s="1112"/>
      <c r="K452" s="1112"/>
      <c r="L452" s="1112"/>
      <c r="M452" s="1112"/>
      <c r="N452" s="1112"/>
      <c r="O452" s="1113"/>
      <c r="P452" s="1114"/>
      <c r="Q452" s="1113"/>
      <c r="R452" s="1113"/>
      <c r="S452" s="1114"/>
      <c r="T452" s="1113"/>
      <c r="U452" s="1113"/>
    </row>
    <row r="453" spans="1:21">
      <c r="A453" s="1110">
        <v>447</v>
      </c>
      <c r="B453" s="1111" t="s">
        <v>1095</v>
      </c>
      <c r="C453" s="1112" t="s">
        <v>1618</v>
      </c>
      <c r="D453" s="1110" t="s">
        <v>188</v>
      </c>
      <c r="E453" s="1110" t="s">
        <v>1619</v>
      </c>
      <c r="F453" s="1116" t="s">
        <v>188</v>
      </c>
      <c r="G453" s="1112"/>
      <c r="H453" s="1112"/>
      <c r="I453" s="1112"/>
      <c r="J453" s="1112"/>
      <c r="K453" s="1112">
        <v>10</v>
      </c>
      <c r="L453" s="1112"/>
      <c r="M453" s="1112">
        <f t="shared" si="16"/>
        <v>10</v>
      </c>
      <c r="N453" s="1112">
        <v>100</v>
      </c>
      <c r="O453" s="1113">
        <f t="shared" si="15"/>
        <v>1000</v>
      </c>
      <c r="P453" s="1114"/>
      <c r="Q453" s="1113"/>
      <c r="R453" s="1113"/>
      <c r="S453" s="1114">
        <v>10</v>
      </c>
      <c r="T453" s="1113"/>
      <c r="U453" s="1113"/>
    </row>
    <row r="454" spans="1:21">
      <c r="A454" s="1110">
        <v>448</v>
      </c>
      <c r="B454" s="1111" t="s">
        <v>1095</v>
      </c>
      <c r="C454" s="1111" t="s">
        <v>1620</v>
      </c>
      <c r="D454" s="1116" t="s">
        <v>34</v>
      </c>
      <c r="E454" s="1116" t="s">
        <v>34</v>
      </c>
      <c r="F454" s="1116" t="s">
        <v>34</v>
      </c>
      <c r="G454" s="1112">
        <v>0</v>
      </c>
      <c r="H454" s="1119">
        <v>0</v>
      </c>
      <c r="I454" s="1119">
        <v>0</v>
      </c>
      <c r="J454" s="1119"/>
      <c r="K454" s="1119"/>
      <c r="L454" s="1119"/>
      <c r="M454" s="1112"/>
      <c r="N454" s="1120"/>
      <c r="O454" s="1113"/>
      <c r="P454" s="1117"/>
      <c r="Q454" s="1118"/>
      <c r="R454" s="1118"/>
      <c r="S454" s="1117"/>
      <c r="T454" s="1118"/>
      <c r="U454" s="1118"/>
    </row>
    <row r="455" spans="1:21">
      <c r="A455" s="1110">
        <v>449</v>
      </c>
      <c r="B455" s="1112" t="s">
        <v>1121</v>
      </c>
      <c r="C455" s="1112" t="s">
        <v>1621</v>
      </c>
      <c r="D455" s="1110" t="s">
        <v>188</v>
      </c>
      <c r="E455" s="1110">
        <v>1</v>
      </c>
      <c r="F455" s="1110" t="s">
        <v>188</v>
      </c>
      <c r="G455" s="1112">
        <v>0</v>
      </c>
      <c r="H455" s="1112">
        <v>0</v>
      </c>
      <c r="I455" s="1112"/>
      <c r="J455" s="1112"/>
      <c r="K455" s="1126">
        <v>10</v>
      </c>
      <c r="L455" s="1110"/>
      <c r="M455" s="1112">
        <f t="shared" si="16"/>
        <v>10</v>
      </c>
      <c r="N455" s="1113">
        <v>90</v>
      </c>
      <c r="O455" s="1113">
        <f t="shared" si="15"/>
        <v>900</v>
      </c>
      <c r="P455" s="1117"/>
      <c r="Q455" s="1118"/>
      <c r="R455" s="1118"/>
      <c r="S455" s="1117">
        <v>10</v>
      </c>
      <c r="T455" s="1118"/>
      <c r="U455" s="1118"/>
    </row>
    <row r="456" spans="1:21">
      <c r="A456" s="1110">
        <v>450</v>
      </c>
      <c r="B456" s="1111" t="s">
        <v>1086</v>
      </c>
      <c r="C456" s="1111" t="s">
        <v>1622</v>
      </c>
      <c r="D456" s="1116" t="s">
        <v>156</v>
      </c>
      <c r="E456" s="1116" t="s">
        <v>156</v>
      </c>
      <c r="F456" s="1116" t="s">
        <v>156</v>
      </c>
      <c r="G456" s="1112"/>
      <c r="H456" s="1119"/>
      <c r="I456" s="1119"/>
      <c r="J456" s="1119">
        <v>1</v>
      </c>
      <c r="K456" s="1119">
        <v>10</v>
      </c>
      <c r="L456" s="1119">
        <v>5</v>
      </c>
      <c r="M456" s="1112">
        <f t="shared" si="16"/>
        <v>5</v>
      </c>
      <c r="N456" s="1120">
        <v>50</v>
      </c>
      <c r="O456" s="1113">
        <f t="shared" si="15"/>
        <v>250</v>
      </c>
      <c r="P456" s="1117"/>
      <c r="Q456" s="1118"/>
      <c r="R456" s="1118"/>
      <c r="S456" s="1117">
        <v>5</v>
      </c>
      <c r="T456" s="1118"/>
      <c r="U456" s="1118"/>
    </row>
    <row r="457" spans="1:21">
      <c r="A457" s="1110">
        <v>451</v>
      </c>
      <c r="B457" s="1111" t="s">
        <v>1086</v>
      </c>
      <c r="C457" s="1111" t="s">
        <v>1623</v>
      </c>
      <c r="D457" s="1116" t="s">
        <v>156</v>
      </c>
      <c r="E457" s="1116" t="s">
        <v>156</v>
      </c>
      <c r="F457" s="1116" t="s">
        <v>156</v>
      </c>
      <c r="G457" s="1112"/>
      <c r="H457" s="1119"/>
      <c r="I457" s="1119"/>
      <c r="J457" s="1119">
        <v>6</v>
      </c>
      <c r="K457" s="1119">
        <v>10</v>
      </c>
      <c r="L457" s="1119">
        <v>3</v>
      </c>
      <c r="M457" s="1112">
        <f t="shared" si="16"/>
        <v>7</v>
      </c>
      <c r="N457" s="1120">
        <v>50</v>
      </c>
      <c r="O457" s="1113">
        <f t="shared" ref="O457:O515" si="17">N457*M457</f>
        <v>350</v>
      </c>
      <c r="P457" s="1117"/>
      <c r="Q457" s="1118"/>
      <c r="R457" s="1118"/>
      <c r="S457" s="1117">
        <v>7</v>
      </c>
      <c r="T457" s="1118"/>
      <c r="U457" s="1118"/>
    </row>
    <row r="458" spans="1:21">
      <c r="A458" s="1110">
        <v>452</v>
      </c>
      <c r="B458" s="1111" t="s">
        <v>1086</v>
      </c>
      <c r="C458" s="1111" t="s">
        <v>1624</v>
      </c>
      <c r="D458" s="1116" t="s">
        <v>156</v>
      </c>
      <c r="E458" s="1116" t="s">
        <v>156</v>
      </c>
      <c r="F458" s="1116" t="s">
        <v>156</v>
      </c>
      <c r="G458" s="1112"/>
      <c r="H458" s="1119"/>
      <c r="I458" s="1119"/>
      <c r="J458" s="1119">
        <v>2</v>
      </c>
      <c r="K458" s="1119">
        <v>10</v>
      </c>
      <c r="L458" s="1119">
        <v>9</v>
      </c>
      <c r="M458" s="1112">
        <f t="shared" si="16"/>
        <v>1</v>
      </c>
      <c r="N458" s="1120">
        <v>50</v>
      </c>
      <c r="O458" s="1113">
        <f t="shared" si="17"/>
        <v>50</v>
      </c>
      <c r="P458" s="1117"/>
      <c r="Q458" s="1118"/>
      <c r="R458" s="1118"/>
      <c r="S458" s="1117">
        <v>1</v>
      </c>
      <c r="T458" s="1118"/>
      <c r="U458" s="1118"/>
    </row>
    <row r="459" spans="1:21">
      <c r="A459" s="1110">
        <v>453</v>
      </c>
      <c r="B459" s="1112" t="s">
        <v>1086</v>
      </c>
      <c r="C459" s="1112" t="s">
        <v>1625</v>
      </c>
      <c r="D459" s="1110" t="s">
        <v>34</v>
      </c>
      <c r="E459" s="1116" t="s">
        <v>156</v>
      </c>
      <c r="F459" s="1110" t="s">
        <v>34</v>
      </c>
      <c r="G459" s="1112">
        <v>0</v>
      </c>
      <c r="H459" s="1112">
        <v>0</v>
      </c>
      <c r="I459" s="1112"/>
      <c r="J459" s="1112"/>
      <c r="K459" s="1126">
        <v>1</v>
      </c>
      <c r="L459" s="1110"/>
      <c r="M459" s="1112">
        <f t="shared" si="16"/>
        <v>1</v>
      </c>
      <c r="N459" s="1113">
        <v>200</v>
      </c>
      <c r="O459" s="1113">
        <f t="shared" si="17"/>
        <v>200</v>
      </c>
      <c r="P459" s="1117"/>
      <c r="Q459" s="1118"/>
      <c r="R459" s="1118"/>
      <c r="S459" s="1117">
        <v>1</v>
      </c>
      <c r="T459" s="1118"/>
      <c r="U459" s="1118"/>
    </row>
    <row r="460" spans="1:21">
      <c r="A460" s="1110">
        <v>454</v>
      </c>
      <c r="B460" s="1111" t="s">
        <v>1138</v>
      </c>
      <c r="C460" s="1111" t="s">
        <v>1626</v>
      </c>
      <c r="D460" s="1116" t="s">
        <v>211</v>
      </c>
      <c r="E460" s="1116" t="s">
        <v>211</v>
      </c>
      <c r="F460" s="1116" t="s">
        <v>211</v>
      </c>
      <c r="G460" s="1112">
        <v>0</v>
      </c>
      <c r="H460" s="1112">
        <v>0</v>
      </c>
      <c r="I460" s="1112"/>
      <c r="J460" s="1112"/>
      <c r="K460" s="1119">
        <v>2</v>
      </c>
      <c r="L460" s="1119">
        <v>2</v>
      </c>
      <c r="M460" s="1112">
        <f t="shared" si="16"/>
        <v>0</v>
      </c>
      <c r="N460" s="1120">
        <v>2200</v>
      </c>
      <c r="O460" s="1113">
        <f t="shared" si="17"/>
        <v>0</v>
      </c>
      <c r="P460" s="1117"/>
      <c r="Q460" s="1118"/>
      <c r="R460" s="1118"/>
      <c r="S460" s="1118"/>
      <c r="T460" s="1118"/>
      <c r="U460" s="1118"/>
    </row>
    <row r="461" spans="1:21">
      <c r="A461" s="1110">
        <v>455</v>
      </c>
      <c r="B461" s="1111" t="s">
        <v>1138</v>
      </c>
      <c r="C461" s="1111" t="s">
        <v>1627</v>
      </c>
      <c r="D461" s="1116" t="s">
        <v>211</v>
      </c>
      <c r="E461" s="1116" t="s">
        <v>211</v>
      </c>
      <c r="F461" s="1116" t="s">
        <v>211</v>
      </c>
      <c r="G461" s="1112">
        <v>2</v>
      </c>
      <c r="H461" s="1119">
        <v>0</v>
      </c>
      <c r="I461" s="1119"/>
      <c r="J461" s="1119"/>
      <c r="K461" s="1119">
        <v>2</v>
      </c>
      <c r="L461" s="1119">
        <v>2</v>
      </c>
      <c r="M461" s="1112">
        <f t="shared" si="16"/>
        <v>0</v>
      </c>
      <c r="N461" s="1120">
        <v>2200</v>
      </c>
      <c r="O461" s="1113">
        <f t="shared" si="17"/>
        <v>0</v>
      </c>
      <c r="P461" s="1117"/>
      <c r="Q461" s="1118"/>
      <c r="R461" s="1118"/>
      <c r="S461" s="1118"/>
      <c r="T461" s="1118"/>
      <c r="U461" s="1118"/>
    </row>
    <row r="462" spans="1:21">
      <c r="A462" s="1110">
        <v>456</v>
      </c>
      <c r="B462" s="1115" t="s">
        <v>1244</v>
      </c>
      <c r="C462" s="1115" t="s">
        <v>1628</v>
      </c>
      <c r="D462" s="1110" t="s">
        <v>452</v>
      </c>
      <c r="E462" s="1110" t="s">
        <v>1092</v>
      </c>
      <c r="F462" s="1116" t="s">
        <v>452</v>
      </c>
      <c r="G462" s="1112">
        <v>0</v>
      </c>
      <c r="H462" s="1112">
        <v>0</v>
      </c>
      <c r="I462" s="1112">
        <v>0</v>
      </c>
      <c r="J462" s="1112"/>
      <c r="K462" s="1112">
        <v>2</v>
      </c>
      <c r="L462" s="1112"/>
      <c r="M462" s="1112">
        <f t="shared" si="16"/>
        <v>2</v>
      </c>
      <c r="N462" s="1112">
        <v>2200</v>
      </c>
      <c r="O462" s="1113">
        <f t="shared" si="17"/>
        <v>4400</v>
      </c>
      <c r="P462" s="1117">
        <v>2</v>
      </c>
      <c r="Q462" s="1118"/>
      <c r="R462" s="1118"/>
      <c r="S462" s="1118"/>
      <c r="T462" s="1118"/>
      <c r="U462" s="1118"/>
    </row>
    <row r="463" spans="1:21">
      <c r="A463" s="1110">
        <v>457</v>
      </c>
      <c r="B463" s="1111" t="s">
        <v>1138</v>
      </c>
      <c r="C463" s="1125" t="s">
        <v>1629</v>
      </c>
      <c r="D463" s="1116" t="s">
        <v>1133</v>
      </c>
      <c r="E463" s="1110" t="s">
        <v>1145</v>
      </c>
      <c r="F463" s="1116" t="s">
        <v>1133</v>
      </c>
      <c r="G463" s="1112"/>
      <c r="H463" s="1112"/>
      <c r="I463" s="1112"/>
      <c r="J463" s="1112"/>
      <c r="K463" s="1112">
        <v>5</v>
      </c>
      <c r="L463" s="1112"/>
      <c r="M463" s="1112">
        <f t="shared" si="16"/>
        <v>5</v>
      </c>
      <c r="N463" s="1112">
        <v>4500</v>
      </c>
      <c r="O463" s="1113">
        <f t="shared" si="17"/>
        <v>22500</v>
      </c>
      <c r="P463" s="1114">
        <v>0</v>
      </c>
      <c r="Q463" s="1113"/>
      <c r="R463" s="1114">
        <v>5</v>
      </c>
      <c r="S463" s="1113"/>
      <c r="T463" s="1113"/>
      <c r="U463" s="1113"/>
    </row>
    <row r="464" spans="1:21">
      <c r="A464" s="1110">
        <v>458</v>
      </c>
      <c r="B464" s="1111" t="s">
        <v>1284</v>
      </c>
      <c r="C464" s="1111" t="s">
        <v>1630</v>
      </c>
      <c r="D464" s="1110">
        <v>0</v>
      </c>
      <c r="E464" s="1110">
        <v>0</v>
      </c>
      <c r="F464" s="1116" t="s">
        <v>43</v>
      </c>
      <c r="G464" s="1112">
        <v>0</v>
      </c>
      <c r="H464" s="1119">
        <v>1</v>
      </c>
      <c r="I464" s="1119"/>
      <c r="J464" s="1119"/>
      <c r="K464" s="1119">
        <v>1</v>
      </c>
      <c r="L464" s="1119">
        <v>1</v>
      </c>
      <c r="M464" s="1112">
        <f t="shared" si="16"/>
        <v>0</v>
      </c>
      <c r="N464" s="1120">
        <v>2000</v>
      </c>
      <c r="O464" s="1113">
        <f t="shared" si="17"/>
        <v>0</v>
      </c>
      <c r="P464" s="1117"/>
      <c r="Q464" s="1118"/>
      <c r="R464" s="1118"/>
      <c r="S464" s="1118"/>
      <c r="T464" s="1118"/>
      <c r="U464" s="1118"/>
    </row>
    <row r="465" spans="1:21">
      <c r="A465" s="1110">
        <v>459</v>
      </c>
      <c r="B465" s="1112" t="s">
        <v>1129</v>
      </c>
      <c r="C465" s="1112" t="s">
        <v>1631</v>
      </c>
      <c r="D465" s="1110" t="s">
        <v>211</v>
      </c>
      <c r="E465" s="1110">
        <v>1</v>
      </c>
      <c r="F465" s="1110" t="s">
        <v>211</v>
      </c>
      <c r="G465" s="1112">
        <v>0</v>
      </c>
      <c r="H465" s="1112">
        <v>0</v>
      </c>
      <c r="I465" s="1112"/>
      <c r="J465" s="1112"/>
      <c r="K465" s="1126"/>
      <c r="L465" s="1126"/>
      <c r="M465" s="1112"/>
      <c r="N465" s="1113"/>
      <c r="O465" s="1113"/>
      <c r="P465" s="1117"/>
      <c r="Q465" s="1118"/>
      <c r="R465" s="1118"/>
      <c r="S465" s="1117"/>
      <c r="T465" s="1118"/>
      <c r="U465" s="1118"/>
    </row>
    <row r="466" spans="1:21">
      <c r="A466" s="1110">
        <v>460</v>
      </c>
      <c r="B466" s="1111" t="s">
        <v>1107</v>
      </c>
      <c r="C466" s="1111" t="s">
        <v>1632</v>
      </c>
      <c r="D466" s="1110" t="s">
        <v>1150</v>
      </c>
      <c r="E466" s="1110" t="s">
        <v>1633</v>
      </c>
      <c r="F466" s="1116" t="s">
        <v>214</v>
      </c>
      <c r="G466" s="1112">
        <v>1</v>
      </c>
      <c r="H466" s="1119">
        <v>2</v>
      </c>
      <c r="I466" s="1119"/>
      <c r="J466" s="1119">
        <v>3</v>
      </c>
      <c r="K466" s="1119">
        <v>6</v>
      </c>
      <c r="L466" s="1119">
        <v>4</v>
      </c>
      <c r="M466" s="1112">
        <f t="shared" si="16"/>
        <v>2</v>
      </c>
      <c r="N466" s="1120">
        <v>90</v>
      </c>
      <c r="O466" s="1113">
        <f t="shared" si="17"/>
        <v>180</v>
      </c>
      <c r="P466" s="1117"/>
      <c r="Q466" s="1118"/>
      <c r="R466" s="1118"/>
      <c r="S466" s="1117">
        <v>2</v>
      </c>
      <c r="T466" s="1118"/>
      <c r="U466" s="1118"/>
    </row>
    <row r="467" spans="1:21">
      <c r="A467" s="1110">
        <v>461</v>
      </c>
      <c r="B467" s="1111" t="s">
        <v>1100</v>
      </c>
      <c r="C467" s="1111" t="s">
        <v>1634</v>
      </c>
      <c r="D467" s="1110">
        <v>0</v>
      </c>
      <c r="E467" s="1110" t="s">
        <v>1635</v>
      </c>
      <c r="F467" s="1116" t="s">
        <v>43</v>
      </c>
      <c r="G467" s="1112">
        <v>3</v>
      </c>
      <c r="H467" s="1119">
        <v>3</v>
      </c>
      <c r="I467" s="1119"/>
      <c r="J467" s="1119">
        <v>1</v>
      </c>
      <c r="K467" s="1119">
        <v>5</v>
      </c>
      <c r="L467" s="1119"/>
      <c r="M467" s="1112">
        <f t="shared" si="16"/>
        <v>5</v>
      </c>
      <c r="N467" s="1120">
        <v>1000</v>
      </c>
      <c r="O467" s="1113">
        <f t="shared" si="17"/>
        <v>5000</v>
      </c>
      <c r="P467" s="1117">
        <v>5</v>
      </c>
      <c r="Q467" s="1118"/>
      <c r="R467" s="1118"/>
      <c r="S467" s="1118"/>
      <c r="T467" s="1118"/>
      <c r="U467" s="1118"/>
    </row>
    <row r="468" spans="1:21">
      <c r="A468" s="1110">
        <v>462</v>
      </c>
      <c r="B468" s="1111" t="s">
        <v>1270</v>
      </c>
      <c r="C468" s="1111" t="s">
        <v>1636</v>
      </c>
      <c r="D468" s="1110">
        <v>0</v>
      </c>
      <c r="E468" s="1110">
        <v>0</v>
      </c>
      <c r="F468" s="1116" t="s">
        <v>452</v>
      </c>
      <c r="G468" s="1112">
        <v>0</v>
      </c>
      <c r="H468" s="1119">
        <v>15</v>
      </c>
      <c r="I468" s="1119"/>
      <c r="J468" s="1119">
        <v>5</v>
      </c>
      <c r="K468" s="1119">
        <v>5</v>
      </c>
      <c r="L468" s="1119"/>
      <c r="M468" s="1112">
        <f t="shared" si="16"/>
        <v>5</v>
      </c>
      <c r="N468" s="1120">
        <v>4600</v>
      </c>
      <c r="O468" s="1113">
        <f t="shared" si="17"/>
        <v>23000</v>
      </c>
      <c r="P468" s="1117"/>
      <c r="Q468" s="1118"/>
      <c r="R468" s="1118"/>
      <c r="S468" s="1117">
        <v>5</v>
      </c>
      <c r="T468" s="1118"/>
      <c r="U468" s="1118"/>
    </row>
    <row r="469" spans="1:21">
      <c r="A469" s="1110">
        <v>463</v>
      </c>
      <c r="B469" s="1111" t="s">
        <v>1270</v>
      </c>
      <c r="C469" s="1111" t="s">
        <v>1637</v>
      </c>
      <c r="D469" s="1110" t="s">
        <v>452</v>
      </c>
      <c r="E469" s="1110" t="s">
        <v>1092</v>
      </c>
      <c r="F469" s="1116" t="s">
        <v>188</v>
      </c>
      <c r="G469" s="1112">
        <v>37</v>
      </c>
      <c r="H469" s="1119">
        <v>33</v>
      </c>
      <c r="I469" s="1119">
        <v>19</v>
      </c>
      <c r="J469" s="1119"/>
      <c r="K469" s="1119">
        <v>30</v>
      </c>
      <c r="L469" s="1119"/>
      <c r="M469" s="1112">
        <f t="shared" si="16"/>
        <v>30</v>
      </c>
      <c r="N469" s="1120">
        <v>820</v>
      </c>
      <c r="O469" s="1113">
        <f t="shared" si="17"/>
        <v>24600</v>
      </c>
      <c r="P469" s="1117"/>
      <c r="Q469" s="1118"/>
      <c r="R469" s="1118"/>
      <c r="S469" s="1117">
        <v>30</v>
      </c>
      <c r="T469" s="1118"/>
      <c r="U469" s="1118"/>
    </row>
    <row r="470" spans="1:21">
      <c r="A470" s="1110">
        <v>464</v>
      </c>
      <c r="B470" s="1111" t="s">
        <v>1095</v>
      </c>
      <c r="C470" s="1111" t="s">
        <v>1638</v>
      </c>
      <c r="D470" s="1110" t="s">
        <v>188</v>
      </c>
      <c r="E470" s="1110" t="s">
        <v>1619</v>
      </c>
      <c r="F470" s="1116" t="s">
        <v>725</v>
      </c>
      <c r="G470" s="1112">
        <v>0</v>
      </c>
      <c r="H470" s="1119">
        <v>300</v>
      </c>
      <c r="I470" s="1119"/>
      <c r="J470" s="1119"/>
      <c r="K470" s="1119"/>
      <c r="L470" s="1119"/>
      <c r="M470" s="1112"/>
      <c r="N470" s="1120"/>
      <c r="O470" s="1113"/>
      <c r="P470" s="1117"/>
      <c r="Q470" s="1118"/>
      <c r="R470" s="1119"/>
      <c r="S470" s="1117"/>
      <c r="T470" s="1118"/>
      <c r="U470" s="1118"/>
    </row>
    <row r="471" spans="1:21">
      <c r="A471" s="1110">
        <v>465</v>
      </c>
      <c r="B471" s="1111" t="s">
        <v>1095</v>
      </c>
      <c r="C471" s="1111" t="s">
        <v>1639</v>
      </c>
      <c r="D471" s="1110" t="s">
        <v>725</v>
      </c>
      <c r="E471" s="1110" t="s">
        <v>1640</v>
      </c>
      <c r="F471" s="1110" t="s">
        <v>725</v>
      </c>
      <c r="G471" s="1112">
        <v>0</v>
      </c>
      <c r="H471" s="1112">
        <v>0</v>
      </c>
      <c r="I471" s="1112">
        <v>0</v>
      </c>
      <c r="J471" s="1112"/>
      <c r="K471" s="1119"/>
      <c r="L471" s="1112"/>
      <c r="M471" s="1112"/>
      <c r="N471" s="1119"/>
      <c r="O471" s="1113"/>
      <c r="P471" s="1117"/>
      <c r="Q471" s="1118"/>
      <c r="R471" s="1119"/>
      <c r="S471" s="1117"/>
      <c r="T471" s="1118"/>
      <c r="U471" s="1118"/>
    </row>
    <row r="472" spans="1:21">
      <c r="A472" s="1110">
        <v>466</v>
      </c>
      <c r="B472" s="1111" t="s">
        <v>1095</v>
      </c>
      <c r="C472" s="1111" t="s">
        <v>1641</v>
      </c>
      <c r="D472" s="1110" t="s">
        <v>725</v>
      </c>
      <c r="E472" s="1110" t="s">
        <v>1640</v>
      </c>
      <c r="F472" s="1110" t="s">
        <v>725</v>
      </c>
      <c r="G472" s="1112">
        <v>0</v>
      </c>
      <c r="H472" s="1112">
        <v>0</v>
      </c>
      <c r="I472" s="1112">
        <v>0</v>
      </c>
      <c r="J472" s="1112"/>
      <c r="K472" s="1119"/>
      <c r="L472" s="1112"/>
      <c r="M472" s="1112"/>
      <c r="N472" s="1119"/>
      <c r="O472" s="1113"/>
      <c r="P472" s="1117"/>
      <c r="Q472" s="1118"/>
      <c r="R472" s="1119"/>
      <c r="S472" s="1117"/>
      <c r="T472" s="1118"/>
      <c r="U472" s="1118"/>
    </row>
    <row r="473" spans="1:21">
      <c r="A473" s="1110">
        <v>467</v>
      </c>
      <c r="B473" s="1111" t="s">
        <v>1642</v>
      </c>
      <c r="C473" s="1111" t="s">
        <v>1643</v>
      </c>
      <c r="D473" s="1110" t="s">
        <v>199</v>
      </c>
      <c r="E473" s="1112">
        <v>0</v>
      </c>
      <c r="F473" s="1110" t="s">
        <v>199</v>
      </c>
      <c r="G473" s="1112">
        <v>0</v>
      </c>
      <c r="H473" s="1112">
        <v>0</v>
      </c>
      <c r="I473" s="1112">
        <v>0</v>
      </c>
      <c r="J473" s="1112"/>
      <c r="K473" s="1119">
        <v>3</v>
      </c>
      <c r="L473" s="1112"/>
      <c r="M473" s="1112">
        <f t="shared" si="16"/>
        <v>3</v>
      </c>
      <c r="N473" s="1113">
        <v>3570</v>
      </c>
      <c r="O473" s="1113">
        <f t="shared" si="17"/>
        <v>10710</v>
      </c>
      <c r="P473" s="1117"/>
      <c r="Q473" s="1118"/>
      <c r="R473" s="1118"/>
      <c r="S473" s="1117">
        <v>3</v>
      </c>
      <c r="T473" s="1118"/>
      <c r="U473" s="1118"/>
    </row>
    <row r="474" spans="1:21">
      <c r="A474" s="1110">
        <v>468</v>
      </c>
      <c r="B474" s="1111" t="s">
        <v>1642</v>
      </c>
      <c r="C474" s="1111" t="s">
        <v>1644</v>
      </c>
      <c r="D474" s="1110" t="s">
        <v>199</v>
      </c>
      <c r="E474" s="1112">
        <v>0</v>
      </c>
      <c r="F474" s="1110" t="s">
        <v>199</v>
      </c>
      <c r="G474" s="1112">
        <v>0</v>
      </c>
      <c r="H474" s="1112">
        <v>0</v>
      </c>
      <c r="I474" s="1112">
        <v>0</v>
      </c>
      <c r="J474" s="1112">
        <v>1</v>
      </c>
      <c r="K474" s="1119">
        <v>3</v>
      </c>
      <c r="L474" s="1112">
        <v>2</v>
      </c>
      <c r="M474" s="1112">
        <f t="shared" si="16"/>
        <v>1</v>
      </c>
      <c r="N474" s="1113">
        <v>4670</v>
      </c>
      <c r="O474" s="1113">
        <f t="shared" si="17"/>
        <v>4670</v>
      </c>
      <c r="P474" s="1117"/>
      <c r="Q474" s="1118"/>
      <c r="R474" s="1118"/>
      <c r="S474" s="1117">
        <v>1</v>
      </c>
      <c r="T474" s="1118"/>
      <c r="U474" s="1118"/>
    </row>
    <row r="475" spans="1:21">
      <c r="A475" s="1110">
        <v>469</v>
      </c>
      <c r="B475" s="1111" t="s">
        <v>1642</v>
      </c>
      <c r="C475" s="1111" t="s">
        <v>1645</v>
      </c>
      <c r="D475" s="1110" t="s">
        <v>199</v>
      </c>
      <c r="E475" s="1112">
        <v>0</v>
      </c>
      <c r="F475" s="1110" t="s">
        <v>199</v>
      </c>
      <c r="G475" s="1112">
        <v>0</v>
      </c>
      <c r="H475" s="1112">
        <v>0</v>
      </c>
      <c r="I475" s="1112">
        <v>0</v>
      </c>
      <c r="J475" s="1112"/>
      <c r="K475" s="1119">
        <v>3</v>
      </c>
      <c r="L475" s="1112"/>
      <c r="M475" s="1112">
        <f t="shared" si="16"/>
        <v>3</v>
      </c>
      <c r="N475" s="1113">
        <v>4670</v>
      </c>
      <c r="O475" s="1113">
        <f t="shared" si="17"/>
        <v>14010</v>
      </c>
      <c r="P475" s="1117"/>
      <c r="Q475" s="1118"/>
      <c r="R475" s="1118"/>
      <c r="S475" s="1117">
        <v>3</v>
      </c>
      <c r="T475" s="1118"/>
      <c r="U475" s="1118"/>
    </row>
    <row r="476" spans="1:21">
      <c r="A476" s="1110">
        <v>470</v>
      </c>
      <c r="B476" s="1111" t="s">
        <v>1642</v>
      </c>
      <c r="C476" s="1111" t="s">
        <v>1646</v>
      </c>
      <c r="D476" s="1110" t="s">
        <v>199</v>
      </c>
      <c r="E476" s="1112">
        <v>0</v>
      </c>
      <c r="F476" s="1110" t="s">
        <v>199</v>
      </c>
      <c r="G476" s="1112">
        <v>0</v>
      </c>
      <c r="H476" s="1112">
        <v>0</v>
      </c>
      <c r="I476" s="1112">
        <v>0</v>
      </c>
      <c r="J476" s="1112"/>
      <c r="K476" s="1119">
        <v>3</v>
      </c>
      <c r="L476" s="1112"/>
      <c r="M476" s="1112">
        <f t="shared" si="16"/>
        <v>3</v>
      </c>
      <c r="N476" s="1113">
        <v>4670</v>
      </c>
      <c r="O476" s="1113">
        <f t="shared" si="17"/>
        <v>14010</v>
      </c>
      <c r="P476" s="1117"/>
      <c r="Q476" s="1118"/>
      <c r="R476" s="1118"/>
      <c r="S476" s="1117">
        <v>3</v>
      </c>
      <c r="T476" s="1118"/>
      <c r="U476" s="1118"/>
    </row>
    <row r="477" spans="1:21">
      <c r="A477" s="1110">
        <v>471</v>
      </c>
      <c r="B477" s="1111" t="s">
        <v>1095</v>
      </c>
      <c r="C477" s="1111" t="s">
        <v>1647</v>
      </c>
      <c r="D477" s="1110" t="s">
        <v>188</v>
      </c>
      <c r="E477" s="1110" t="s">
        <v>1619</v>
      </c>
      <c r="F477" s="1116" t="s">
        <v>188</v>
      </c>
      <c r="G477" s="1112">
        <v>0</v>
      </c>
      <c r="H477" s="1119">
        <v>100</v>
      </c>
      <c r="I477" s="1119"/>
      <c r="J477" s="1119">
        <v>10</v>
      </c>
      <c r="K477" s="1119">
        <v>10</v>
      </c>
      <c r="L477" s="1119"/>
      <c r="M477" s="1112">
        <f t="shared" si="16"/>
        <v>10</v>
      </c>
      <c r="N477" s="1120">
        <v>29</v>
      </c>
      <c r="O477" s="1113">
        <f t="shared" si="17"/>
        <v>290</v>
      </c>
      <c r="P477" s="1117"/>
      <c r="Q477" s="1118"/>
      <c r="R477" s="1118"/>
      <c r="S477" s="1118">
        <v>10</v>
      </c>
      <c r="T477" s="1118"/>
      <c r="U477" s="1118"/>
    </row>
    <row r="478" spans="1:21">
      <c r="A478" s="1110">
        <v>472</v>
      </c>
      <c r="B478" s="1111" t="s">
        <v>1095</v>
      </c>
      <c r="C478" s="1111" t="s">
        <v>1648</v>
      </c>
      <c r="D478" s="1116" t="s">
        <v>1649</v>
      </c>
      <c r="E478" s="1116" t="s">
        <v>1065</v>
      </c>
      <c r="F478" s="1116" t="s">
        <v>1065</v>
      </c>
      <c r="G478" s="1112">
        <v>0</v>
      </c>
      <c r="H478" s="1119">
        <v>3</v>
      </c>
      <c r="I478" s="1119">
        <v>1</v>
      </c>
      <c r="J478" s="1119">
        <v>5</v>
      </c>
      <c r="K478" s="1119">
        <v>5</v>
      </c>
      <c r="L478" s="1119"/>
      <c r="M478" s="1112">
        <f t="shared" si="16"/>
        <v>5</v>
      </c>
      <c r="N478" s="1120">
        <v>350</v>
      </c>
      <c r="O478" s="1113">
        <f t="shared" si="17"/>
        <v>1750</v>
      </c>
      <c r="P478" s="1117"/>
      <c r="Q478" s="1118"/>
      <c r="R478" s="1117"/>
      <c r="S478" s="1117">
        <v>5</v>
      </c>
      <c r="T478" s="1118"/>
      <c r="U478" s="1118"/>
    </row>
    <row r="479" spans="1:21">
      <c r="A479" s="1110">
        <v>473</v>
      </c>
      <c r="B479" s="1111" t="s">
        <v>1095</v>
      </c>
      <c r="C479" s="1112" t="s">
        <v>1650</v>
      </c>
      <c r="D479" s="1110" t="s">
        <v>188</v>
      </c>
      <c r="E479" s="1110" t="s">
        <v>1619</v>
      </c>
      <c r="F479" s="1116" t="s">
        <v>188</v>
      </c>
      <c r="G479" s="1112"/>
      <c r="H479" s="1112"/>
      <c r="I479" s="1112"/>
      <c r="J479" s="1112"/>
      <c r="K479" s="1112"/>
      <c r="L479" s="1112"/>
      <c r="M479" s="1112"/>
      <c r="N479" s="1112"/>
      <c r="O479" s="1113"/>
      <c r="P479" s="1114"/>
      <c r="Q479" s="1113"/>
      <c r="R479" s="1114"/>
      <c r="S479" s="1114"/>
      <c r="T479" s="1113"/>
      <c r="U479" s="1113"/>
    </row>
    <row r="480" spans="1:21">
      <c r="A480" s="1110">
        <v>474</v>
      </c>
      <c r="B480" s="1111" t="s">
        <v>1095</v>
      </c>
      <c r="C480" s="1111" t="s">
        <v>1651</v>
      </c>
      <c r="D480" s="1116" t="s">
        <v>1652</v>
      </c>
      <c r="E480" s="1116" t="s">
        <v>1653</v>
      </c>
      <c r="F480" s="1116" t="s">
        <v>1653</v>
      </c>
      <c r="G480" s="1112">
        <v>0</v>
      </c>
      <c r="H480" s="1119">
        <v>5</v>
      </c>
      <c r="I480" s="1119"/>
      <c r="J480" s="1119">
        <v>2</v>
      </c>
      <c r="K480" s="1119">
        <v>2</v>
      </c>
      <c r="L480" s="1119"/>
      <c r="M480" s="1112">
        <f t="shared" si="16"/>
        <v>2</v>
      </c>
      <c r="N480" s="1120">
        <v>280</v>
      </c>
      <c r="O480" s="1113">
        <f t="shared" si="17"/>
        <v>560</v>
      </c>
      <c r="P480" s="1117">
        <v>2</v>
      </c>
      <c r="Q480" s="1118"/>
      <c r="R480" s="1117"/>
      <c r="S480" s="1117"/>
      <c r="T480" s="1118"/>
      <c r="U480" s="1118"/>
    </row>
    <row r="481" spans="1:21">
      <c r="A481" s="1110">
        <v>475</v>
      </c>
      <c r="B481" s="1111" t="s">
        <v>1113</v>
      </c>
      <c r="C481" s="1111" t="s">
        <v>1654</v>
      </c>
      <c r="D481" s="1110" t="s">
        <v>452</v>
      </c>
      <c r="E481" s="1110">
        <v>0</v>
      </c>
      <c r="F481" s="1116" t="s">
        <v>1133</v>
      </c>
      <c r="G481" s="1112">
        <v>0</v>
      </c>
      <c r="H481" s="1119">
        <v>5</v>
      </c>
      <c r="I481" s="1119"/>
      <c r="J481" s="1119">
        <v>5</v>
      </c>
      <c r="K481" s="1119">
        <v>5</v>
      </c>
      <c r="L481" s="1119"/>
      <c r="M481" s="1112">
        <f t="shared" si="16"/>
        <v>5</v>
      </c>
      <c r="N481" s="1120">
        <v>480</v>
      </c>
      <c r="O481" s="1113">
        <f t="shared" si="17"/>
        <v>2400</v>
      </c>
      <c r="P481" s="1117"/>
      <c r="Q481" s="1118"/>
      <c r="R481" s="1117"/>
      <c r="S481" s="1117">
        <v>5</v>
      </c>
      <c r="T481" s="1118"/>
      <c r="U481" s="1118"/>
    </row>
    <row r="482" spans="1:21">
      <c r="A482" s="1110">
        <v>476</v>
      </c>
      <c r="B482" s="1111" t="s">
        <v>1131</v>
      </c>
      <c r="C482" s="1111" t="s">
        <v>1655</v>
      </c>
      <c r="D482" s="1110" t="s">
        <v>188</v>
      </c>
      <c r="E482" s="1110" t="s">
        <v>960</v>
      </c>
      <c r="F482" s="1116" t="s">
        <v>188</v>
      </c>
      <c r="G482" s="1112">
        <v>5</v>
      </c>
      <c r="H482" s="1119">
        <v>5</v>
      </c>
      <c r="I482" s="1119"/>
      <c r="J482" s="1119">
        <v>3</v>
      </c>
      <c r="K482" s="1119">
        <v>3</v>
      </c>
      <c r="L482" s="1119"/>
      <c r="M482" s="1112">
        <f t="shared" ref="M482:M515" si="18">K482-L482</f>
        <v>3</v>
      </c>
      <c r="N482" s="1120">
        <v>420</v>
      </c>
      <c r="O482" s="1113">
        <f t="shared" si="17"/>
        <v>1260</v>
      </c>
      <c r="P482" s="1117"/>
      <c r="Q482" s="1118"/>
      <c r="R482" s="1117"/>
      <c r="S482" s="1117">
        <v>3</v>
      </c>
      <c r="T482" s="1118"/>
      <c r="U482" s="1118"/>
    </row>
    <row r="483" spans="1:21">
      <c r="A483" s="1110">
        <v>477</v>
      </c>
      <c r="B483" s="1111" t="s">
        <v>1656</v>
      </c>
      <c r="C483" s="1111" t="s">
        <v>1657</v>
      </c>
      <c r="D483" s="1110" t="s">
        <v>43</v>
      </c>
      <c r="E483" s="1110" t="s">
        <v>199</v>
      </c>
      <c r="F483" s="1116" t="s">
        <v>1658</v>
      </c>
      <c r="G483" s="1112">
        <v>0</v>
      </c>
      <c r="H483" s="1119">
        <v>0</v>
      </c>
      <c r="I483" s="1119"/>
      <c r="J483" s="1119">
        <v>20</v>
      </c>
      <c r="K483" s="1119">
        <v>20</v>
      </c>
      <c r="L483" s="1119"/>
      <c r="M483" s="1112">
        <f t="shared" si="18"/>
        <v>20</v>
      </c>
      <c r="N483" s="1120">
        <v>1000</v>
      </c>
      <c r="O483" s="1113">
        <f t="shared" si="17"/>
        <v>20000</v>
      </c>
      <c r="P483" s="1117"/>
      <c r="Q483" s="1118"/>
      <c r="R483" s="1117"/>
      <c r="S483" s="1117">
        <v>20</v>
      </c>
      <c r="T483" s="1118"/>
      <c r="U483" s="1118"/>
    </row>
    <row r="484" spans="1:21">
      <c r="A484" s="1110">
        <v>478</v>
      </c>
      <c r="B484" s="1111" t="s">
        <v>1125</v>
      </c>
      <c r="C484" s="1115" t="s">
        <v>1659</v>
      </c>
      <c r="D484" s="1110" t="s">
        <v>199</v>
      </c>
      <c r="E484" s="1110" t="s">
        <v>199</v>
      </c>
      <c r="F484" s="1110" t="s">
        <v>199</v>
      </c>
      <c r="G484" s="1112"/>
      <c r="H484" s="1119"/>
      <c r="I484" s="1119"/>
      <c r="J484" s="1119"/>
      <c r="K484" s="1119"/>
      <c r="L484" s="1119"/>
      <c r="M484" s="1112"/>
      <c r="N484" s="1113"/>
      <c r="O484" s="1113"/>
      <c r="P484" s="1117"/>
      <c r="Q484" s="1118"/>
      <c r="R484" s="1117"/>
      <c r="S484" s="1117"/>
      <c r="T484" s="1118"/>
      <c r="U484" s="1118"/>
    </row>
    <row r="485" spans="1:21">
      <c r="A485" s="1110">
        <v>479</v>
      </c>
      <c r="B485" s="1111" t="s">
        <v>1642</v>
      </c>
      <c r="C485" s="1111" t="s">
        <v>1660</v>
      </c>
      <c r="D485" s="1110" t="s">
        <v>43</v>
      </c>
      <c r="E485" s="1112">
        <v>0</v>
      </c>
      <c r="F485" s="1110" t="s">
        <v>43</v>
      </c>
      <c r="G485" s="1112">
        <v>0</v>
      </c>
      <c r="H485" s="1112">
        <v>0</v>
      </c>
      <c r="I485" s="1112">
        <v>0</v>
      </c>
      <c r="J485" s="1112">
        <v>50</v>
      </c>
      <c r="K485" s="1119">
        <v>50</v>
      </c>
      <c r="L485" s="1112"/>
      <c r="M485" s="1112">
        <f t="shared" si="18"/>
        <v>50</v>
      </c>
      <c r="N485" s="1113">
        <v>6500</v>
      </c>
      <c r="O485" s="1113">
        <f t="shared" si="17"/>
        <v>325000</v>
      </c>
      <c r="P485" s="1117"/>
      <c r="Q485" s="1118"/>
      <c r="R485" s="1117">
        <v>50</v>
      </c>
      <c r="S485" s="1117"/>
      <c r="T485" s="1118"/>
      <c r="U485" s="1118"/>
    </row>
    <row r="486" spans="1:21">
      <c r="A486" s="1110">
        <v>480</v>
      </c>
      <c r="B486" s="1111" t="s">
        <v>1095</v>
      </c>
      <c r="C486" s="1111" t="s">
        <v>1661</v>
      </c>
      <c r="D486" s="1110" t="s">
        <v>188</v>
      </c>
      <c r="E486" s="1110" t="s">
        <v>1619</v>
      </c>
      <c r="F486" s="1116" t="s">
        <v>188</v>
      </c>
      <c r="G486" s="1112">
        <v>0</v>
      </c>
      <c r="H486" s="1119">
        <v>6</v>
      </c>
      <c r="I486" s="1119"/>
      <c r="J486" s="1119"/>
      <c r="K486" s="1119"/>
      <c r="L486" s="1119"/>
      <c r="M486" s="1112"/>
      <c r="N486" s="1120"/>
      <c r="O486" s="1113"/>
      <c r="P486" s="1117"/>
      <c r="Q486" s="1118"/>
      <c r="R486" s="1117"/>
      <c r="S486" s="1118"/>
      <c r="T486" s="1118"/>
      <c r="U486" s="1118"/>
    </row>
    <row r="487" spans="1:21">
      <c r="A487" s="1110">
        <v>481</v>
      </c>
      <c r="B487" s="1111" t="s">
        <v>1095</v>
      </c>
      <c r="C487" s="1111" t="s">
        <v>1662</v>
      </c>
      <c r="D487" s="1116" t="s">
        <v>725</v>
      </c>
      <c r="E487" s="1110" t="s">
        <v>1640</v>
      </c>
      <c r="F487" s="1116" t="s">
        <v>725</v>
      </c>
      <c r="G487" s="1112">
        <v>0</v>
      </c>
      <c r="H487" s="1119">
        <v>30</v>
      </c>
      <c r="I487" s="1119"/>
      <c r="J487" s="1119"/>
      <c r="K487" s="1119"/>
      <c r="L487" s="1119"/>
      <c r="M487" s="1112"/>
      <c r="N487" s="1120"/>
      <c r="O487" s="1113"/>
      <c r="P487" s="1117"/>
      <c r="Q487" s="1118"/>
      <c r="R487" s="1117"/>
      <c r="S487" s="1118"/>
      <c r="T487" s="1118"/>
      <c r="U487" s="1118"/>
    </row>
    <row r="488" spans="1:21">
      <c r="A488" s="1110">
        <v>482</v>
      </c>
      <c r="B488" s="1111" t="s">
        <v>1095</v>
      </c>
      <c r="C488" s="1112" t="s">
        <v>1663</v>
      </c>
      <c r="D488" s="1110" t="s">
        <v>188</v>
      </c>
      <c r="E488" s="1110" t="s">
        <v>1619</v>
      </c>
      <c r="F488" s="1116" t="s">
        <v>188</v>
      </c>
      <c r="G488" s="1112"/>
      <c r="H488" s="1112"/>
      <c r="I488" s="1112"/>
      <c r="J488" s="1112"/>
      <c r="K488" s="1112"/>
      <c r="L488" s="1112"/>
      <c r="M488" s="1112"/>
      <c r="N488" s="1112"/>
      <c r="O488" s="1113"/>
      <c r="P488" s="1114"/>
      <c r="Q488" s="1113"/>
      <c r="R488" s="1114"/>
      <c r="S488" s="1113"/>
      <c r="T488" s="1113"/>
      <c r="U488" s="1113"/>
    </row>
    <row r="489" spans="1:21">
      <c r="A489" s="1110">
        <v>483</v>
      </c>
      <c r="B489" s="1111" t="s">
        <v>1095</v>
      </c>
      <c r="C489" s="1125" t="s">
        <v>1664</v>
      </c>
      <c r="D489" s="1110" t="s">
        <v>305</v>
      </c>
      <c r="E489" s="1110" t="s">
        <v>1665</v>
      </c>
      <c r="F489" s="1110" t="s">
        <v>305</v>
      </c>
      <c r="G489" s="1112"/>
      <c r="H489" s="1112"/>
      <c r="I489" s="1112"/>
      <c r="J489" s="1112"/>
      <c r="K489" s="1112"/>
      <c r="L489" s="1112"/>
      <c r="M489" s="1112"/>
      <c r="N489" s="1112"/>
      <c r="O489" s="1113"/>
      <c r="P489" s="1114"/>
      <c r="Q489" s="1113"/>
      <c r="R489" s="1114"/>
      <c r="S489" s="1113"/>
      <c r="T489" s="1113"/>
      <c r="U489" s="1113"/>
    </row>
    <row r="490" spans="1:21">
      <c r="A490" s="1110">
        <v>484</v>
      </c>
      <c r="B490" s="1111" t="s">
        <v>1266</v>
      </c>
      <c r="C490" s="1111" t="s">
        <v>1666</v>
      </c>
      <c r="D490" s="1110" t="s">
        <v>1667</v>
      </c>
      <c r="E490" s="1110" t="s">
        <v>1668</v>
      </c>
      <c r="F490" s="1116" t="s">
        <v>34</v>
      </c>
      <c r="G490" s="1112">
        <v>162</v>
      </c>
      <c r="H490" s="1119">
        <v>125</v>
      </c>
      <c r="I490" s="1119">
        <v>250</v>
      </c>
      <c r="J490" s="1119">
        <v>260</v>
      </c>
      <c r="K490" s="1119">
        <v>300</v>
      </c>
      <c r="L490" s="1119">
        <v>40</v>
      </c>
      <c r="M490" s="1112">
        <f t="shared" si="18"/>
        <v>260</v>
      </c>
      <c r="N490" s="1120">
        <v>115</v>
      </c>
      <c r="O490" s="1113">
        <f t="shared" si="17"/>
        <v>29900</v>
      </c>
      <c r="P490" s="1117">
        <v>140</v>
      </c>
      <c r="Q490" s="1118"/>
      <c r="R490" s="1117">
        <v>120</v>
      </c>
      <c r="S490" s="1117"/>
      <c r="T490" s="1118"/>
      <c r="U490" s="1118"/>
    </row>
    <row r="491" spans="1:21">
      <c r="A491" s="1110">
        <v>485</v>
      </c>
      <c r="B491" s="1111" t="s">
        <v>1284</v>
      </c>
      <c r="C491" s="1111" t="s">
        <v>1669</v>
      </c>
      <c r="D491" s="1116" t="s">
        <v>188</v>
      </c>
      <c r="E491" s="1110">
        <v>1</v>
      </c>
      <c r="F491" s="1116" t="s">
        <v>188</v>
      </c>
      <c r="G491" s="1112">
        <v>0</v>
      </c>
      <c r="H491" s="1119">
        <v>3</v>
      </c>
      <c r="I491" s="1119"/>
      <c r="J491" s="1119">
        <v>5</v>
      </c>
      <c r="K491" s="1119">
        <v>10</v>
      </c>
      <c r="L491" s="1119"/>
      <c r="M491" s="1112">
        <f t="shared" si="18"/>
        <v>10</v>
      </c>
      <c r="N491" s="1120">
        <v>286</v>
      </c>
      <c r="O491" s="1113">
        <f t="shared" si="17"/>
        <v>2860</v>
      </c>
      <c r="P491" s="1117"/>
      <c r="Q491" s="1118"/>
      <c r="R491" s="1117">
        <v>10</v>
      </c>
      <c r="S491" s="1117"/>
      <c r="T491" s="1118"/>
      <c r="U491" s="1118"/>
    </row>
    <row r="492" spans="1:21">
      <c r="A492" s="1110">
        <v>486</v>
      </c>
      <c r="B492" s="1111" t="s">
        <v>1670</v>
      </c>
      <c r="C492" s="1111" t="s">
        <v>1671</v>
      </c>
      <c r="D492" s="1110" t="s">
        <v>188</v>
      </c>
      <c r="E492" s="1110">
        <v>1</v>
      </c>
      <c r="F492" s="1116" t="s">
        <v>188</v>
      </c>
      <c r="G492" s="1112">
        <v>0</v>
      </c>
      <c r="H492" s="1119">
        <v>5</v>
      </c>
      <c r="I492" s="1119"/>
      <c r="J492" s="1119"/>
      <c r="K492" s="1119">
        <v>5</v>
      </c>
      <c r="L492" s="1119"/>
      <c r="M492" s="1112">
        <f t="shared" si="18"/>
        <v>5</v>
      </c>
      <c r="N492" s="1120">
        <v>60</v>
      </c>
      <c r="O492" s="1113">
        <f t="shared" si="17"/>
        <v>300</v>
      </c>
      <c r="P492" s="1117"/>
      <c r="Q492" s="1118"/>
      <c r="R492" s="1117"/>
      <c r="S492" s="1117">
        <v>5</v>
      </c>
      <c r="T492" s="1118"/>
      <c r="U492" s="1118"/>
    </row>
    <row r="493" spans="1:21">
      <c r="A493" s="1110">
        <v>487</v>
      </c>
      <c r="B493" s="1111" t="s">
        <v>1266</v>
      </c>
      <c r="C493" s="1111" t="s">
        <v>1672</v>
      </c>
      <c r="D493" s="1116" t="s">
        <v>283</v>
      </c>
      <c r="E493" s="1110">
        <v>0</v>
      </c>
      <c r="F493" s="1116" t="s">
        <v>283</v>
      </c>
      <c r="G493" s="1112">
        <v>26</v>
      </c>
      <c r="H493" s="1119">
        <v>10</v>
      </c>
      <c r="I493" s="1119">
        <v>11</v>
      </c>
      <c r="J493" s="1119">
        <v>12</v>
      </c>
      <c r="K493" s="1119">
        <v>30</v>
      </c>
      <c r="L493" s="1119">
        <v>5</v>
      </c>
      <c r="M493" s="1112">
        <f t="shared" si="18"/>
        <v>25</v>
      </c>
      <c r="N493" s="1120">
        <v>950</v>
      </c>
      <c r="O493" s="1113">
        <f t="shared" si="17"/>
        <v>23750</v>
      </c>
      <c r="P493" s="1117">
        <v>15</v>
      </c>
      <c r="Q493" s="1118"/>
      <c r="R493" s="1117">
        <v>10</v>
      </c>
      <c r="S493" s="1117"/>
      <c r="T493" s="1118"/>
      <c r="U493" s="1118"/>
    </row>
    <row r="494" spans="1:21">
      <c r="A494" s="1110">
        <v>488</v>
      </c>
      <c r="B494" s="1111" t="s">
        <v>1642</v>
      </c>
      <c r="C494" s="1111" t="s">
        <v>1673</v>
      </c>
      <c r="D494" s="1110" t="s">
        <v>199</v>
      </c>
      <c r="E494" s="1112">
        <v>0</v>
      </c>
      <c r="F494" s="1110" t="s">
        <v>199</v>
      </c>
      <c r="G494" s="1112">
        <v>0</v>
      </c>
      <c r="H494" s="1112">
        <v>0</v>
      </c>
      <c r="I494" s="1112">
        <v>0</v>
      </c>
      <c r="J494" s="1112"/>
      <c r="K494" s="1119">
        <v>3</v>
      </c>
      <c r="L494" s="1112">
        <v>3</v>
      </c>
      <c r="M494" s="1112">
        <f t="shared" si="18"/>
        <v>0</v>
      </c>
      <c r="N494" s="1113">
        <v>2800</v>
      </c>
      <c r="O494" s="1113">
        <f t="shared" si="17"/>
        <v>0</v>
      </c>
      <c r="P494" s="1117"/>
      <c r="Q494" s="1118"/>
      <c r="R494" s="1117"/>
      <c r="S494" s="1117">
        <v>0</v>
      </c>
      <c r="T494" s="1118"/>
      <c r="U494" s="1118"/>
    </row>
    <row r="495" spans="1:21">
      <c r="A495" s="1110">
        <v>489</v>
      </c>
      <c r="B495" s="1111" t="s">
        <v>1095</v>
      </c>
      <c r="C495" s="1125" t="s">
        <v>1674</v>
      </c>
      <c r="D495" s="1110" t="s">
        <v>188</v>
      </c>
      <c r="E495" s="1110" t="s">
        <v>1619</v>
      </c>
      <c r="F495" s="1116" t="s">
        <v>188</v>
      </c>
      <c r="G495" s="1112"/>
      <c r="H495" s="1112"/>
      <c r="I495" s="1112"/>
      <c r="J495" s="1112"/>
      <c r="K495" s="1112"/>
      <c r="L495" s="1112"/>
      <c r="M495" s="1112"/>
      <c r="N495" s="1112"/>
      <c r="O495" s="1113"/>
      <c r="P495" s="1114"/>
      <c r="Q495" s="1113"/>
      <c r="R495" s="1114"/>
      <c r="S495" s="1113"/>
      <c r="T495" s="1113"/>
      <c r="U495" s="1113"/>
    </row>
    <row r="496" spans="1:21">
      <c r="A496" s="1110">
        <v>490</v>
      </c>
      <c r="B496" s="1111" t="s">
        <v>1095</v>
      </c>
      <c r="C496" s="1125" t="s">
        <v>1675</v>
      </c>
      <c r="D496" s="1110" t="s">
        <v>188</v>
      </c>
      <c r="E496" s="1110" t="s">
        <v>1619</v>
      </c>
      <c r="F496" s="1116" t="s">
        <v>188</v>
      </c>
      <c r="G496" s="1112"/>
      <c r="H496" s="1112"/>
      <c r="I496" s="1112"/>
      <c r="J496" s="1112"/>
      <c r="K496" s="1112"/>
      <c r="L496" s="1112"/>
      <c r="M496" s="1112"/>
      <c r="N496" s="1112"/>
      <c r="O496" s="1113"/>
      <c r="P496" s="1114"/>
      <c r="Q496" s="1113"/>
      <c r="R496" s="1114"/>
      <c r="S496" s="1113"/>
      <c r="T496" s="1113"/>
      <c r="U496" s="1113"/>
    </row>
    <row r="497" spans="1:21">
      <c r="A497" s="1110">
        <v>491</v>
      </c>
      <c r="B497" s="1111" t="s">
        <v>1095</v>
      </c>
      <c r="C497" s="1111" t="s">
        <v>1676</v>
      </c>
      <c r="D497" s="1116" t="s">
        <v>1677</v>
      </c>
      <c r="E497" s="1110" t="s">
        <v>1678</v>
      </c>
      <c r="F497" s="1116" t="s">
        <v>1677</v>
      </c>
      <c r="G497" s="1112">
        <v>50</v>
      </c>
      <c r="H497" s="1119">
        <v>30</v>
      </c>
      <c r="I497" s="1112">
        <v>7</v>
      </c>
      <c r="J497" s="1112">
        <v>4</v>
      </c>
      <c r="K497" s="1119">
        <v>10</v>
      </c>
      <c r="L497" s="1119"/>
      <c r="M497" s="1112">
        <f t="shared" si="18"/>
        <v>10</v>
      </c>
      <c r="N497" s="1120">
        <v>1650</v>
      </c>
      <c r="O497" s="1113">
        <f t="shared" si="17"/>
        <v>16500</v>
      </c>
      <c r="P497" s="1117">
        <v>10</v>
      </c>
      <c r="Q497" s="1118"/>
      <c r="R497" s="1118"/>
      <c r="S497" s="1118"/>
      <c r="T497" s="1118"/>
      <c r="U497" s="1118"/>
    </row>
    <row r="498" spans="1:21">
      <c r="A498" s="1110">
        <v>492</v>
      </c>
      <c r="B498" s="1111" t="s">
        <v>1095</v>
      </c>
      <c r="C498" s="1112" t="s">
        <v>1679</v>
      </c>
      <c r="D498" s="1110" t="s">
        <v>188</v>
      </c>
      <c r="E498" s="1110" t="s">
        <v>1619</v>
      </c>
      <c r="F498" s="1116" t="s">
        <v>188</v>
      </c>
      <c r="G498" s="1112"/>
      <c r="H498" s="1112"/>
      <c r="I498" s="1112"/>
      <c r="J498" s="1112"/>
      <c r="K498" s="1112"/>
      <c r="L498" s="1112"/>
      <c r="M498" s="1112">
        <f t="shared" si="18"/>
        <v>0</v>
      </c>
      <c r="N498" s="1112"/>
      <c r="O498" s="1113">
        <f t="shared" si="17"/>
        <v>0</v>
      </c>
      <c r="P498" s="1114"/>
      <c r="Q498" s="1113"/>
      <c r="R498" s="1113"/>
      <c r="S498" s="1113"/>
      <c r="T498" s="1113"/>
      <c r="U498" s="1113"/>
    </row>
    <row r="499" spans="1:21">
      <c r="A499" s="1110">
        <v>493</v>
      </c>
      <c r="B499" s="1111" t="s">
        <v>1095</v>
      </c>
      <c r="C499" s="1111" t="s">
        <v>1680</v>
      </c>
      <c r="D499" s="1110" t="s">
        <v>188</v>
      </c>
      <c r="E499" s="1110" t="s">
        <v>1619</v>
      </c>
      <c r="F499" s="1116" t="s">
        <v>188</v>
      </c>
      <c r="G499" s="1112">
        <v>0</v>
      </c>
      <c r="H499" s="1119">
        <v>100</v>
      </c>
      <c r="I499" s="1112">
        <v>0</v>
      </c>
      <c r="J499" s="1112">
        <v>20</v>
      </c>
      <c r="K499" s="1119">
        <v>20</v>
      </c>
      <c r="L499" s="1119"/>
      <c r="M499" s="1112">
        <f t="shared" si="18"/>
        <v>20</v>
      </c>
      <c r="N499" s="1120">
        <v>65</v>
      </c>
      <c r="O499" s="1113">
        <f t="shared" si="17"/>
        <v>1300</v>
      </c>
      <c r="P499" s="1117"/>
      <c r="Q499" s="1118"/>
      <c r="R499" s="1118"/>
      <c r="S499" s="1117">
        <v>20</v>
      </c>
      <c r="T499" s="1118"/>
      <c r="U499" s="1118"/>
    </row>
    <row r="500" spans="1:21">
      <c r="A500" s="1110">
        <v>494</v>
      </c>
      <c r="B500" s="1111" t="s">
        <v>1095</v>
      </c>
      <c r="C500" s="1111" t="s">
        <v>1681</v>
      </c>
      <c r="D500" s="1110" t="s">
        <v>188</v>
      </c>
      <c r="E500" s="1110" t="s">
        <v>1619</v>
      </c>
      <c r="F500" s="1116" t="s">
        <v>188</v>
      </c>
      <c r="G500" s="1112">
        <v>6</v>
      </c>
      <c r="H500" s="1119">
        <v>0</v>
      </c>
      <c r="I500" s="1112">
        <v>0</v>
      </c>
      <c r="J500" s="1112">
        <v>5</v>
      </c>
      <c r="K500" s="1119">
        <v>10</v>
      </c>
      <c r="L500" s="1119"/>
      <c r="M500" s="1112">
        <f t="shared" si="18"/>
        <v>10</v>
      </c>
      <c r="N500" s="1120">
        <v>65</v>
      </c>
      <c r="O500" s="1113">
        <f t="shared" si="17"/>
        <v>650</v>
      </c>
      <c r="P500" s="1117"/>
      <c r="Q500" s="1118"/>
      <c r="R500" s="1118"/>
      <c r="S500" s="1117">
        <v>10</v>
      </c>
      <c r="T500" s="1118"/>
      <c r="U500" s="1118"/>
    </row>
    <row r="501" spans="1:21">
      <c r="A501" s="1110">
        <v>495</v>
      </c>
      <c r="B501" s="1127" t="s">
        <v>1095</v>
      </c>
      <c r="C501" s="1111" t="s">
        <v>1682</v>
      </c>
      <c r="D501" s="1110" t="s">
        <v>188</v>
      </c>
      <c r="E501" s="1110" t="s">
        <v>1619</v>
      </c>
      <c r="F501" s="1116" t="s">
        <v>188</v>
      </c>
      <c r="G501" s="1112"/>
      <c r="H501" s="1119"/>
      <c r="I501" s="1112"/>
      <c r="J501" s="1112">
        <v>5</v>
      </c>
      <c r="K501" s="1119">
        <v>10</v>
      </c>
      <c r="L501" s="1119"/>
      <c r="M501" s="1112">
        <f t="shared" si="18"/>
        <v>10</v>
      </c>
      <c r="N501" s="1120">
        <v>65</v>
      </c>
      <c r="O501" s="1113">
        <f t="shared" si="17"/>
        <v>650</v>
      </c>
      <c r="P501" s="1117"/>
      <c r="Q501" s="1118"/>
      <c r="R501" s="1118"/>
      <c r="S501" s="1117">
        <v>10</v>
      </c>
      <c r="T501" s="1118"/>
      <c r="U501" s="1118"/>
    </row>
    <row r="502" spans="1:21">
      <c r="A502" s="1110">
        <v>496</v>
      </c>
      <c r="B502" s="1111" t="s">
        <v>1095</v>
      </c>
      <c r="C502" s="1111" t="s">
        <v>1683</v>
      </c>
      <c r="D502" s="1110" t="s">
        <v>188</v>
      </c>
      <c r="E502" s="1110" t="s">
        <v>1619</v>
      </c>
      <c r="F502" s="1116" t="s">
        <v>188</v>
      </c>
      <c r="G502" s="1112">
        <v>140</v>
      </c>
      <c r="H502" s="1119">
        <v>0</v>
      </c>
      <c r="I502" s="1112">
        <v>0</v>
      </c>
      <c r="J502" s="1112"/>
      <c r="K502" s="1119"/>
      <c r="L502" s="1119"/>
      <c r="M502" s="1112"/>
      <c r="N502" s="1120"/>
      <c r="O502" s="1113"/>
      <c r="P502" s="1117"/>
      <c r="Q502" s="1118"/>
      <c r="R502" s="1118"/>
      <c r="S502" s="1117"/>
      <c r="T502" s="1118"/>
      <c r="U502" s="1118"/>
    </row>
    <row r="503" spans="1:21">
      <c r="A503" s="1110">
        <v>497</v>
      </c>
      <c r="B503" s="1111" t="s">
        <v>1095</v>
      </c>
      <c r="C503" s="1125" t="s">
        <v>1684</v>
      </c>
      <c r="D503" s="1116" t="s">
        <v>188</v>
      </c>
      <c r="E503" s="1116" t="s">
        <v>188</v>
      </c>
      <c r="F503" s="1116" t="s">
        <v>188</v>
      </c>
      <c r="G503" s="1112"/>
      <c r="H503" s="1112"/>
      <c r="I503" s="1112"/>
      <c r="J503" s="1112"/>
      <c r="K503" s="1112"/>
      <c r="L503" s="1112"/>
      <c r="M503" s="1112"/>
      <c r="N503" s="1112"/>
      <c r="O503" s="1113"/>
      <c r="P503" s="1114"/>
      <c r="Q503" s="1113"/>
      <c r="R503" s="1113"/>
      <c r="S503" s="1113"/>
      <c r="T503" s="1113"/>
      <c r="U503" s="1113"/>
    </row>
    <row r="504" spans="1:21">
      <c r="A504" s="1110">
        <v>498</v>
      </c>
      <c r="B504" s="1111" t="s">
        <v>1656</v>
      </c>
      <c r="C504" s="1111" t="s">
        <v>1685</v>
      </c>
      <c r="D504" s="1110">
        <v>0</v>
      </c>
      <c r="E504" s="1110">
        <v>0</v>
      </c>
      <c r="F504" s="1116" t="s">
        <v>1658</v>
      </c>
      <c r="G504" s="1112">
        <v>0</v>
      </c>
      <c r="H504" s="1119">
        <v>300</v>
      </c>
      <c r="I504" s="1119">
        <v>300</v>
      </c>
      <c r="J504" s="1119"/>
      <c r="K504" s="1119">
        <v>300</v>
      </c>
      <c r="L504" s="1119"/>
      <c r="M504" s="1112">
        <f t="shared" si="18"/>
        <v>300</v>
      </c>
      <c r="N504" s="1120">
        <v>3000</v>
      </c>
      <c r="O504" s="1113">
        <f t="shared" si="17"/>
        <v>900000</v>
      </c>
      <c r="P504" s="1117">
        <v>75</v>
      </c>
      <c r="Q504" s="1117">
        <v>75</v>
      </c>
      <c r="R504" s="1117">
        <v>75</v>
      </c>
      <c r="S504" s="1117">
        <v>75</v>
      </c>
      <c r="T504" s="1118"/>
      <c r="U504" s="1118"/>
    </row>
    <row r="505" spans="1:21">
      <c r="A505" s="1110">
        <v>499</v>
      </c>
      <c r="B505" s="1111" t="s">
        <v>1656</v>
      </c>
      <c r="C505" s="1111" t="s">
        <v>1686</v>
      </c>
      <c r="D505" s="1110">
        <v>0</v>
      </c>
      <c r="E505" s="1110">
        <v>0</v>
      </c>
      <c r="F505" s="1116" t="s">
        <v>1658</v>
      </c>
      <c r="G505" s="1112">
        <v>0</v>
      </c>
      <c r="H505" s="1119">
        <v>142</v>
      </c>
      <c r="I505" s="1119">
        <v>142</v>
      </c>
      <c r="J505" s="1119"/>
      <c r="K505" s="1119">
        <v>142</v>
      </c>
      <c r="L505" s="1119"/>
      <c r="M505" s="1112">
        <f t="shared" si="18"/>
        <v>142</v>
      </c>
      <c r="N505" s="1120">
        <v>1000</v>
      </c>
      <c r="O505" s="1113">
        <f t="shared" si="17"/>
        <v>142000</v>
      </c>
      <c r="P505" s="1117">
        <v>40</v>
      </c>
      <c r="Q505" s="1117">
        <v>30</v>
      </c>
      <c r="R505" s="1117">
        <v>30</v>
      </c>
      <c r="S505" s="1117">
        <v>42</v>
      </c>
      <c r="T505" s="1118"/>
      <c r="U505" s="1118"/>
    </row>
    <row r="506" spans="1:21">
      <c r="A506" s="1110">
        <v>500</v>
      </c>
      <c r="B506" s="1111" t="s">
        <v>1670</v>
      </c>
      <c r="C506" s="1111" t="s">
        <v>1687</v>
      </c>
      <c r="D506" s="1110" t="s">
        <v>188</v>
      </c>
      <c r="E506" s="1110">
        <v>0</v>
      </c>
      <c r="F506" s="1116" t="s">
        <v>188</v>
      </c>
      <c r="G506" s="1112">
        <v>0</v>
      </c>
      <c r="H506" s="1112">
        <v>0</v>
      </c>
      <c r="I506" s="1112">
        <v>0</v>
      </c>
      <c r="J506" s="1112">
        <v>1</v>
      </c>
      <c r="K506" s="1119">
        <v>10</v>
      </c>
      <c r="L506" s="1119">
        <v>5</v>
      </c>
      <c r="M506" s="1112">
        <f t="shared" si="18"/>
        <v>5</v>
      </c>
      <c r="N506" s="1120">
        <v>88</v>
      </c>
      <c r="O506" s="1113">
        <f t="shared" si="17"/>
        <v>440</v>
      </c>
      <c r="P506" s="1117"/>
      <c r="Q506" s="1117"/>
      <c r="R506" s="1117"/>
      <c r="S506" s="1117">
        <v>5</v>
      </c>
      <c r="T506" s="1118"/>
      <c r="U506" s="1118"/>
    </row>
    <row r="507" spans="1:21">
      <c r="A507" s="1110">
        <v>501</v>
      </c>
      <c r="B507" s="1111" t="s">
        <v>1095</v>
      </c>
      <c r="C507" s="1112" t="s">
        <v>1688</v>
      </c>
      <c r="D507" s="1110" t="s">
        <v>214</v>
      </c>
      <c r="E507" s="1110" t="s">
        <v>1098</v>
      </c>
      <c r="F507" s="1110" t="s">
        <v>214</v>
      </c>
      <c r="G507" s="1112"/>
      <c r="H507" s="1112"/>
      <c r="I507" s="1112"/>
      <c r="J507" s="1112"/>
      <c r="K507" s="1112"/>
      <c r="L507" s="1112"/>
      <c r="M507" s="1112"/>
      <c r="N507" s="1112"/>
      <c r="O507" s="1113"/>
      <c r="P507" s="1114"/>
      <c r="Q507" s="1135"/>
      <c r="R507" s="1113"/>
      <c r="S507" s="1113"/>
      <c r="T507" s="1113"/>
      <c r="U507" s="1113"/>
    </row>
    <row r="508" spans="1:21">
      <c r="A508" s="1110">
        <v>502</v>
      </c>
      <c r="B508" s="1111" t="s">
        <v>1095</v>
      </c>
      <c r="C508" s="1111" t="s">
        <v>1689</v>
      </c>
      <c r="D508" s="1116" t="s">
        <v>1487</v>
      </c>
      <c r="E508" s="1116" t="s">
        <v>1487</v>
      </c>
      <c r="F508" s="1116" t="s">
        <v>1487</v>
      </c>
      <c r="G508" s="1112">
        <v>0</v>
      </c>
      <c r="H508" s="1112">
        <v>0</v>
      </c>
      <c r="I508" s="1112">
        <v>0</v>
      </c>
      <c r="J508" s="1112"/>
      <c r="K508" s="1119"/>
      <c r="L508" s="1119"/>
      <c r="M508" s="1112">
        <f t="shared" si="18"/>
        <v>0</v>
      </c>
      <c r="N508" s="1120">
        <v>800</v>
      </c>
      <c r="O508" s="1113">
        <f t="shared" si="17"/>
        <v>0</v>
      </c>
      <c r="P508" s="1117"/>
      <c r="Q508" s="1118"/>
      <c r="R508" s="1118"/>
      <c r="S508" s="1118"/>
      <c r="T508" s="1118"/>
      <c r="U508" s="1118"/>
    </row>
    <row r="509" spans="1:21">
      <c r="A509" s="1110">
        <v>503</v>
      </c>
      <c r="B509" s="1111" t="s">
        <v>1095</v>
      </c>
      <c r="C509" s="1112" t="s">
        <v>1690</v>
      </c>
      <c r="D509" s="1110" t="s">
        <v>46</v>
      </c>
      <c r="E509" s="1110" t="s">
        <v>46</v>
      </c>
      <c r="F509" s="1110" t="s">
        <v>46</v>
      </c>
      <c r="G509" s="1112"/>
      <c r="H509" s="1112"/>
      <c r="I509" s="1112"/>
      <c r="J509" s="1112"/>
      <c r="K509" s="1112"/>
      <c r="L509" s="1112"/>
      <c r="M509" s="1112"/>
      <c r="N509" s="1112"/>
      <c r="O509" s="1113"/>
      <c r="P509" s="1114"/>
      <c r="Q509" s="1135"/>
      <c r="R509" s="1113"/>
      <c r="S509" s="1113"/>
      <c r="T509" s="1113"/>
      <c r="U509" s="1113"/>
    </row>
    <row r="510" spans="1:21">
      <c r="A510" s="1110">
        <v>504</v>
      </c>
      <c r="B510" s="1111" t="s">
        <v>1095</v>
      </c>
      <c r="C510" s="1112" t="s">
        <v>1691</v>
      </c>
      <c r="D510" s="1110" t="s">
        <v>1133</v>
      </c>
      <c r="E510" s="1110" t="s">
        <v>1092</v>
      </c>
      <c r="F510" s="1116" t="s">
        <v>452</v>
      </c>
      <c r="G510" s="1112"/>
      <c r="H510" s="1112"/>
      <c r="I510" s="1112"/>
      <c r="J510" s="1112"/>
      <c r="K510" s="1112"/>
      <c r="L510" s="1112"/>
      <c r="M510" s="1112">
        <f t="shared" si="18"/>
        <v>0</v>
      </c>
      <c r="N510" s="1112"/>
      <c r="O510" s="1113">
        <f t="shared" si="17"/>
        <v>0</v>
      </c>
      <c r="P510" s="1114"/>
      <c r="Q510" s="1113"/>
      <c r="R510" s="1113"/>
      <c r="S510" s="1113"/>
      <c r="T510" s="1113"/>
      <c r="U510" s="1113"/>
    </row>
    <row r="511" spans="1:21">
      <c r="A511" s="1110">
        <v>505</v>
      </c>
      <c r="B511" s="1111" t="s">
        <v>1167</v>
      </c>
      <c r="C511" s="1111" t="s">
        <v>1692</v>
      </c>
      <c r="D511" s="1116" t="s">
        <v>452</v>
      </c>
      <c r="E511" s="1116" t="s">
        <v>452</v>
      </c>
      <c r="F511" s="1116" t="s">
        <v>1133</v>
      </c>
      <c r="G511" s="1112">
        <v>0</v>
      </c>
      <c r="H511" s="1112">
        <v>0</v>
      </c>
      <c r="I511" s="1112">
        <v>0</v>
      </c>
      <c r="J511" s="1112">
        <v>20</v>
      </c>
      <c r="K511" s="1119">
        <v>30</v>
      </c>
      <c r="L511" s="1119"/>
      <c r="M511" s="1112">
        <f t="shared" si="18"/>
        <v>30</v>
      </c>
      <c r="N511" s="1120">
        <v>65</v>
      </c>
      <c r="O511" s="1113">
        <f t="shared" si="17"/>
        <v>1950</v>
      </c>
      <c r="P511" s="1117">
        <v>30</v>
      </c>
      <c r="Q511" s="1118"/>
      <c r="R511" s="1118"/>
      <c r="S511" s="1118"/>
      <c r="T511" s="1118"/>
      <c r="U511" s="1118"/>
    </row>
    <row r="512" spans="1:21">
      <c r="A512" s="1110">
        <v>506</v>
      </c>
      <c r="B512" s="1111" t="s">
        <v>1129</v>
      </c>
      <c r="C512" s="1125" t="s">
        <v>1693</v>
      </c>
      <c r="D512" s="1110" t="s">
        <v>452</v>
      </c>
      <c r="E512" s="1110" t="s">
        <v>452</v>
      </c>
      <c r="F512" s="1110" t="s">
        <v>452</v>
      </c>
      <c r="G512" s="1112"/>
      <c r="H512" s="1112"/>
      <c r="I512" s="1112"/>
      <c r="J512" s="1112"/>
      <c r="K512" s="1112">
        <v>40</v>
      </c>
      <c r="L512" s="1112"/>
      <c r="M512" s="1112">
        <f t="shared" si="18"/>
        <v>40</v>
      </c>
      <c r="N512" s="1112">
        <v>100</v>
      </c>
      <c r="O512" s="1113">
        <f t="shared" si="17"/>
        <v>4000</v>
      </c>
      <c r="P512" s="1114"/>
      <c r="Q512" s="1113"/>
      <c r="R512" s="1113"/>
      <c r="S512" s="1114">
        <v>40</v>
      </c>
      <c r="T512" s="1113"/>
      <c r="U512" s="1113"/>
    </row>
    <row r="513" spans="1:21">
      <c r="A513" s="1110">
        <v>507</v>
      </c>
      <c r="B513" s="1111" t="s">
        <v>1116</v>
      </c>
      <c r="C513" s="1111" t="s">
        <v>1694</v>
      </c>
      <c r="D513" s="1110" t="s">
        <v>227</v>
      </c>
      <c r="E513" s="1110" t="s">
        <v>1383</v>
      </c>
      <c r="F513" s="1116" t="s">
        <v>411</v>
      </c>
      <c r="G513" s="1112">
        <v>0</v>
      </c>
      <c r="H513" s="1119">
        <v>7</v>
      </c>
      <c r="I513" s="1119">
        <v>6</v>
      </c>
      <c r="J513" s="1119">
        <v>4</v>
      </c>
      <c r="K513" s="1119">
        <v>10</v>
      </c>
      <c r="L513" s="1119"/>
      <c r="M513" s="1112">
        <f t="shared" si="18"/>
        <v>10</v>
      </c>
      <c r="N513" s="1113">
        <v>1100</v>
      </c>
      <c r="O513" s="1113">
        <f t="shared" si="17"/>
        <v>11000</v>
      </c>
      <c r="P513" s="1117">
        <v>10</v>
      </c>
      <c r="Q513" s="1118"/>
      <c r="R513" s="1118"/>
      <c r="S513" s="1118"/>
      <c r="T513" s="1118"/>
      <c r="U513" s="1118"/>
    </row>
    <row r="514" spans="1:21">
      <c r="A514" s="1110">
        <v>508</v>
      </c>
      <c r="B514" s="1111" t="s">
        <v>1116</v>
      </c>
      <c r="C514" s="1111" t="s">
        <v>1695</v>
      </c>
      <c r="D514" s="1110" t="s">
        <v>227</v>
      </c>
      <c r="E514" s="1110" t="s">
        <v>1383</v>
      </c>
      <c r="F514" s="1116" t="s">
        <v>34</v>
      </c>
      <c r="G514" s="1112">
        <v>7</v>
      </c>
      <c r="H514" s="1119">
        <v>7</v>
      </c>
      <c r="I514" s="1119">
        <v>5</v>
      </c>
      <c r="J514" s="1119">
        <v>7</v>
      </c>
      <c r="K514" s="1119">
        <v>10</v>
      </c>
      <c r="L514" s="1119">
        <v>5</v>
      </c>
      <c r="M514" s="1112">
        <f t="shared" si="18"/>
        <v>5</v>
      </c>
      <c r="N514" s="1113">
        <v>780</v>
      </c>
      <c r="O514" s="1113">
        <f t="shared" si="17"/>
        <v>3900</v>
      </c>
      <c r="P514" s="1117">
        <v>5</v>
      </c>
      <c r="Q514" s="1118"/>
      <c r="R514" s="1118"/>
      <c r="S514" s="1118"/>
      <c r="T514" s="1118"/>
      <c r="U514" s="1118"/>
    </row>
    <row r="515" spans="1:21">
      <c r="A515" s="1110">
        <v>509</v>
      </c>
      <c r="B515" s="1111" t="s">
        <v>1116</v>
      </c>
      <c r="C515" s="1115" t="s">
        <v>1696</v>
      </c>
      <c r="D515" s="1110" t="s">
        <v>227</v>
      </c>
      <c r="E515" s="1110" t="s">
        <v>1383</v>
      </c>
      <c r="F515" s="1116" t="s">
        <v>411</v>
      </c>
      <c r="G515" s="1112">
        <v>0</v>
      </c>
      <c r="H515" s="1119">
        <v>4</v>
      </c>
      <c r="I515" s="1112">
        <v>0</v>
      </c>
      <c r="J515" s="1112">
        <v>3</v>
      </c>
      <c r="K515" s="1119">
        <v>6</v>
      </c>
      <c r="L515" s="1112">
        <v>1</v>
      </c>
      <c r="M515" s="1112">
        <f t="shared" si="18"/>
        <v>5</v>
      </c>
      <c r="N515" s="1113">
        <v>5350</v>
      </c>
      <c r="O515" s="1113">
        <f t="shared" si="17"/>
        <v>26750</v>
      </c>
      <c r="P515" s="1117">
        <v>5</v>
      </c>
      <c r="Q515" s="1118"/>
      <c r="R515" s="1118"/>
      <c r="S515" s="1118"/>
      <c r="T515" s="1118"/>
      <c r="U515" s="1118"/>
    </row>
    <row r="516" spans="1:21">
      <c r="A516" s="1329"/>
      <c r="B516" s="1322"/>
      <c r="C516" s="1322"/>
      <c r="D516" s="1322"/>
      <c r="E516" s="1322"/>
      <c r="F516" s="1323"/>
      <c r="G516" s="1321"/>
      <c r="H516" s="1322"/>
      <c r="I516" s="1324"/>
      <c r="J516" s="1321"/>
      <c r="K516" s="1321"/>
      <c r="L516" s="1321"/>
      <c r="M516" s="1320"/>
      <c r="N516" s="1325" t="s">
        <v>790</v>
      </c>
      <c r="O516" s="1326">
        <f>SUM(O7:O515)</f>
        <v>5065502.1700000009</v>
      </c>
      <c r="P516" s="1327"/>
      <c r="Q516" s="1321"/>
      <c r="R516" s="1321"/>
      <c r="S516" s="1321"/>
      <c r="T516" s="1321"/>
      <c r="U516" s="1328"/>
    </row>
  </sheetData>
  <mergeCells count="15">
    <mergeCell ref="A1:U1"/>
    <mergeCell ref="A2:U2"/>
    <mergeCell ref="A3:U3"/>
    <mergeCell ref="A4:A6"/>
    <mergeCell ref="B4:B6"/>
    <mergeCell ref="C4:C6"/>
    <mergeCell ref="D4:D6"/>
    <mergeCell ref="E4:E6"/>
    <mergeCell ref="F4:F6"/>
    <mergeCell ref="G4:J4"/>
    <mergeCell ref="T4:U4"/>
    <mergeCell ref="G5:G6"/>
    <mergeCell ref="H5:H6"/>
    <mergeCell ref="I5:I6"/>
    <mergeCell ref="J5:J6"/>
  </mergeCells>
  <pageMargins left="0.47244094488188981" right="0.27559055118110237" top="0.55118110236220474" bottom="0.55118110236220474" header="0.31496062992125984" footer="0.31496062992125984"/>
  <pageSetup paperSize="9" scale="70" firstPageNumber="98" orientation="landscape" useFirstPageNumber="1" verticalDpi="0" r:id="rId1"/>
  <headerFooter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D22"/>
  <sheetViews>
    <sheetView topLeftCell="A10" workbookViewId="0">
      <selection activeCell="B19" sqref="B19"/>
    </sheetView>
  </sheetViews>
  <sheetFormatPr defaultRowHeight="24"/>
  <cols>
    <col min="1" max="1" width="29.5" style="611" customWidth="1"/>
    <col min="2" max="2" width="32.5" style="611" customWidth="1"/>
    <col min="3" max="3" width="30.625" style="622" customWidth="1"/>
    <col min="4" max="4" width="35.5" style="622" customWidth="1"/>
    <col min="5" max="16384" width="9" style="611"/>
  </cols>
  <sheetData>
    <row r="1" spans="1:4">
      <c r="A1" s="1501" t="s">
        <v>3938</v>
      </c>
      <c r="B1" s="1501"/>
      <c r="C1" s="1501"/>
      <c r="D1" s="1501"/>
    </row>
    <row r="2" spans="1:4">
      <c r="A2" s="1501" t="s">
        <v>3966</v>
      </c>
      <c r="B2" s="1501"/>
      <c r="C2" s="1501"/>
      <c r="D2" s="1501"/>
    </row>
    <row r="3" spans="1:4">
      <c r="A3" s="1501" t="s">
        <v>989</v>
      </c>
      <c r="B3" s="1501"/>
      <c r="C3" s="1501"/>
      <c r="D3" s="1501"/>
    </row>
    <row r="4" spans="1:4">
      <c r="A4" s="589"/>
      <c r="B4" s="595"/>
      <c r="C4" s="595"/>
      <c r="D4" s="595"/>
    </row>
    <row r="5" spans="1:4">
      <c r="A5" s="612" t="s">
        <v>20</v>
      </c>
      <c r="B5" s="613" t="s">
        <v>4548</v>
      </c>
      <c r="C5" s="1504" t="s">
        <v>3914</v>
      </c>
      <c r="D5" s="1505"/>
    </row>
    <row r="6" spans="1:4">
      <c r="A6" s="614"/>
      <c r="B6" s="615"/>
      <c r="C6" s="616" t="s">
        <v>3915</v>
      </c>
      <c r="D6" s="958" t="s">
        <v>3916</v>
      </c>
    </row>
    <row r="7" spans="1:4">
      <c r="A7" s="592" t="s">
        <v>3917</v>
      </c>
      <c r="B7" s="605" t="s">
        <v>3918</v>
      </c>
      <c r="C7" s="605">
        <v>35</v>
      </c>
      <c r="D7" s="618">
        <v>1234394</v>
      </c>
    </row>
    <row r="8" spans="1:4">
      <c r="A8" s="590"/>
      <c r="B8" s="605" t="s">
        <v>3919</v>
      </c>
      <c r="C8" s="605"/>
      <c r="D8" s="618"/>
    </row>
    <row r="9" spans="1:4">
      <c r="A9" s="592" t="s">
        <v>3920</v>
      </c>
      <c r="B9" s="605" t="s">
        <v>3918</v>
      </c>
      <c r="C9" s="605">
        <v>14</v>
      </c>
      <c r="D9" s="618">
        <v>275194</v>
      </c>
    </row>
    <row r="10" spans="1:4">
      <c r="A10" s="590"/>
      <c r="B10" s="605" t="s">
        <v>3919</v>
      </c>
      <c r="C10" s="605"/>
      <c r="D10" s="618"/>
    </row>
    <row r="11" spans="1:4">
      <c r="A11" s="593" t="s">
        <v>3921</v>
      </c>
      <c r="B11" s="605" t="s">
        <v>3918</v>
      </c>
      <c r="C11" s="605">
        <v>59</v>
      </c>
      <c r="D11" s="618">
        <v>1678337</v>
      </c>
    </row>
    <row r="12" spans="1:4">
      <c r="A12" s="594"/>
      <c r="B12" s="605" t="s">
        <v>3919</v>
      </c>
      <c r="C12" s="605"/>
      <c r="D12" s="618"/>
    </row>
    <row r="13" spans="1:4">
      <c r="A13" s="593" t="s">
        <v>3922</v>
      </c>
      <c r="B13" s="605" t="s">
        <v>3918</v>
      </c>
      <c r="C13" s="605">
        <v>9</v>
      </c>
      <c r="D13" s="979">
        <v>151595</v>
      </c>
    </row>
    <row r="14" spans="1:4">
      <c r="A14" s="590"/>
      <c r="B14" s="605" t="s">
        <v>3919</v>
      </c>
      <c r="C14" s="958"/>
      <c r="D14" s="618"/>
    </row>
    <row r="15" spans="1:4">
      <c r="A15" s="613" t="s">
        <v>790</v>
      </c>
      <c r="B15" s="958" t="s">
        <v>3918</v>
      </c>
      <c r="C15" s="958">
        <v>117</v>
      </c>
      <c r="D15" s="619">
        <f>SUM(D7:D14)</f>
        <v>3339520</v>
      </c>
    </row>
    <row r="16" spans="1:4">
      <c r="A16" s="594"/>
      <c r="B16" s="958" t="s">
        <v>3919</v>
      </c>
      <c r="C16" s="958"/>
      <c r="D16" s="619"/>
    </row>
    <row r="17" spans="1:4">
      <c r="B17" s="620" t="s">
        <v>3939</v>
      </c>
      <c r="C17" s="620"/>
      <c r="D17" s="621">
        <v>3339520</v>
      </c>
    </row>
    <row r="20" spans="1:4">
      <c r="A20" s="622" t="s">
        <v>4545</v>
      </c>
      <c r="B20" s="622" t="s">
        <v>4546</v>
      </c>
      <c r="C20" s="622" t="s">
        <v>3942</v>
      </c>
      <c r="D20" s="622" t="s">
        <v>3943</v>
      </c>
    </row>
    <row r="21" spans="1:4">
      <c r="A21" s="622" t="s">
        <v>4547</v>
      </c>
      <c r="B21" s="622" t="s">
        <v>3944</v>
      </c>
      <c r="C21" s="622" t="s">
        <v>3945</v>
      </c>
      <c r="D21" s="622" t="s">
        <v>3946</v>
      </c>
    </row>
    <row r="22" spans="1:4">
      <c r="A22" s="622" t="s">
        <v>3952</v>
      </c>
      <c r="B22" s="622" t="s">
        <v>3947</v>
      </c>
      <c r="C22" s="622" t="s">
        <v>3948</v>
      </c>
      <c r="D22" s="622" t="s">
        <v>3949</v>
      </c>
    </row>
  </sheetData>
  <mergeCells count="4">
    <mergeCell ref="A1:D1"/>
    <mergeCell ref="A2:D2"/>
    <mergeCell ref="A3:D3"/>
    <mergeCell ref="C5:D5"/>
  </mergeCells>
  <pageMargins left="0.7" right="0.7" top="0.52" bottom="0.56999999999999995" header="0.3" footer="0.3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/>
  </sheetPr>
  <dimension ref="A1:U151"/>
  <sheetViews>
    <sheetView zoomScale="90" zoomScaleNormal="90" workbookViewId="0">
      <pane ySplit="6" topLeftCell="A148" activePane="bottomLeft" state="frozen"/>
      <selection pane="bottomLeft" activeCell="N151" sqref="N151"/>
    </sheetView>
  </sheetViews>
  <sheetFormatPr defaultColWidth="9" defaultRowHeight="21.75"/>
  <cols>
    <col min="1" max="1" width="4.75" style="397" customWidth="1"/>
    <col min="2" max="2" width="9.5" style="397" customWidth="1"/>
    <col min="3" max="3" width="47.25" style="397" customWidth="1"/>
    <col min="4" max="4" width="4.625" style="397" customWidth="1"/>
    <col min="5" max="5" width="4.375" style="397" customWidth="1"/>
    <col min="6" max="6" width="7" style="397" customWidth="1"/>
    <col min="7" max="8" width="7.625" style="397" customWidth="1"/>
    <col min="9" max="9" width="7.625" style="465" customWidth="1"/>
    <col min="10" max="10" width="8.5" style="397" customWidth="1"/>
    <col min="11" max="11" width="8.75" style="397" customWidth="1"/>
    <col min="12" max="12" width="7.75" style="397" customWidth="1"/>
    <col min="13" max="13" width="11.125" style="397" customWidth="1"/>
    <col min="14" max="14" width="13.25" style="1236" customWidth="1"/>
    <col min="15" max="18" width="8.125" style="397" customWidth="1"/>
    <col min="19" max="19" width="7.625" style="397" customWidth="1"/>
    <col min="20" max="20" width="9.875" style="397" customWidth="1"/>
    <col min="21" max="16384" width="9" style="397"/>
  </cols>
  <sheetData>
    <row r="1" spans="1:21">
      <c r="A1" s="1595" t="s">
        <v>3690</v>
      </c>
      <c r="B1" s="1595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1595"/>
      <c r="T1" s="1595"/>
    </row>
    <row r="2" spans="1:21">
      <c r="A2" s="1595" t="s">
        <v>4564</v>
      </c>
      <c r="B2" s="1595"/>
      <c r="C2" s="1595"/>
      <c r="D2" s="1595"/>
      <c r="E2" s="1595"/>
      <c r="F2" s="1595"/>
      <c r="G2" s="1595"/>
      <c r="H2" s="1595"/>
      <c r="I2" s="1595"/>
      <c r="J2" s="1595"/>
      <c r="K2" s="1595"/>
      <c r="L2" s="1595"/>
      <c r="M2" s="1595"/>
      <c r="N2" s="1595"/>
      <c r="O2" s="1595"/>
      <c r="P2" s="1595"/>
      <c r="Q2" s="1595"/>
      <c r="R2" s="1595"/>
      <c r="S2" s="1595"/>
      <c r="T2" s="1595"/>
    </row>
    <row r="3" spans="1:21">
      <c r="A3" s="1596" t="s">
        <v>989</v>
      </c>
      <c r="B3" s="1596"/>
      <c r="C3" s="1596"/>
      <c r="D3" s="1596"/>
      <c r="E3" s="1596"/>
      <c r="F3" s="1596"/>
      <c r="G3" s="1596"/>
      <c r="H3" s="1596"/>
      <c r="I3" s="1596"/>
      <c r="J3" s="1596"/>
      <c r="K3" s="1596"/>
      <c r="L3" s="1596"/>
      <c r="M3" s="1596"/>
      <c r="N3" s="1596"/>
      <c r="O3" s="1596"/>
      <c r="P3" s="1596"/>
      <c r="Q3" s="1596"/>
      <c r="R3" s="1596"/>
      <c r="S3" s="1596"/>
      <c r="T3" s="1596"/>
    </row>
    <row r="4" spans="1:21">
      <c r="A4" s="1597" t="s">
        <v>0</v>
      </c>
      <c r="B4" s="459"/>
      <c r="C4" s="1600" t="s">
        <v>1</v>
      </c>
      <c r="D4" s="1603" t="s">
        <v>2</v>
      </c>
      <c r="E4" s="1603" t="s">
        <v>3</v>
      </c>
      <c r="F4" s="1597" t="s">
        <v>4</v>
      </c>
      <c r="G4" s="1604" t="s">
        <v>5</v>
      </c>
      <c r="H4" s="1604"/>
      <c r="I4" s="1605"/>
      <c r="J4" s="960" t="s">
        <v>6</v>
      </c>
      <c r="K4" s="960" t="s">
        <v>7</v>
      </c>
      <c r="L4" s="960" t="s">
        <v>6</v>
      </c>
      <c r="M4" s="960" t="s">
        <v>8</v>
      </c>
      <c r="N4" s="1230" t="s">
        <v>9</v>
      </c>
      <c r="O4" s="452" t="s">
        <v>10</v>
      </c>
      <c r="P4" s="452" t="s">
        <v>11</v>
      </c>
      <c r="Q4" s="452" t="s">
        <v>12</v>
      </c>
      <c r="R4" s="452" t="s">
        <v>13</v>
      </c>
      <c r="S4" s="1606" t="s">
        <v>14</v>
      </c>
      <c r="T4" s="1606"/>
    </row>
    <row r="5" spans="1:21">
      <c r="A5" s="1598"/>
      <c r="B5" s="460" t="s">
        <v>15</v>
      </c>
      <c r="C5" s="1601"/>
      <c r="D5" s="1603"/>
      <c r="E5" s="1603"/>
      <c r="F5" s="1598"/>
      <c r="G5" s="542" t="s">
        <v>16</v>
      </c>
      <c r="H5" s="543" t="s">
        <v>17</v>
      </c>
      <c r="I5" s="544" t="s">
        <v>981</v>
      </c>
      <c r="J5" s="545" t="s">
        <v>18</v>
      </c>
      <c r="K5" s="461" t="s">
        <v>19</v>
      </c>
      <c r="L5" s="461" t="s">
        <v>20</v>
      </c>
      <c r="M5" s="461" t="s">
        <v>21</v>
      </c>
      <c r="N5" s="1231" t="s">
        <v>983</v>
      </c>
      <c r="O5" s="454" t="s">
        <v>991</v>
      </c>
      <c r="P5" s="454" t="s">
        <v>992</v>
      </c>
      <c r="Q5" s="454" t="s">
        <v>993</v>
      </c>
      <c r="R5" s="454" t="s">
        <v>994</v>
      </c>
      <c r="S5" s="454" t="s">
        <v>26</v>
      </c>
      <c r="T5" s="454" t="s">
        <v>995</v>
      </c>
    </row>
    <row r="6" spans="1:21">
      <c r="A6" s="1599"/>
      <c r="B6" s="462"/>
      <c r="C6" s="1602"/>
      <c r="D6" s="1603"/>
      <c r="E6" s="1603"/>
      <c r="F6" s="1599"/>
      <c r="G6" s="546"/>
      <c r="H6" s="547"/>
      <c r="I6" s="548"/>
      <c r="J6" s="549" t="s">
        <v>982</v>
      </c>
      <c r="K6" s="463" t="s">
        <v>28</v>
      </c>
      <c r="L6" s="463" t="s">
        <v>982</v>
      </c>
      <c r="M6" s="463" t="s">
        <v>30</v>
      </c>
      <c r="N6" s="1232" t="s">
        <v>30</v>
      </c>
      <c r="O6" s="456"/>
      <c r="P6" s="456"/>
      <c r="Q6" s="456"/>
      <c r="R6" s="456"/>
      <c r="S6" s="550"/>
      <c r="T6" s="550"/>
    </row>
    <row r="7" spans="1:21">
      <c r="A7" s="1144"/>
      <c r="B7" s="1145"/>
      <c r="C7" s="35" t="s">
        <v>4548</v>
      </c>
      <c r="D7" s="1144"/>
      <c r="E7" s="1144"/>
      <c r="F7" s="1144"/>
      <c r="G7" s="1146"/>
      <c r="H7" s="1147"/>
      <c r="I7" s="1148"/>
      <c r="J7" s="1149"/>
      <c r="K7" s="532"/>
      <c r="L7" s="532"/>
      <c r="M7" s="532"/>
      <c r="N7" s="1233"/>
      <c r="O7" s="551"/>
      <c r="P7" s="551"/>
      <c r="Q7" s="551"/>
      <c r="R7" s="551"/>
      <c r="S7" s="552"/>
      <c r="T7" s="552"/>
    </row>
    <row r="8" spans="1:21">
      <c r="A8" s="78">
        <v>1</v>
      </c>
      <c r="B8" s="76"/>
      <c r="C8" s="553" t="s">
        <v>3691</v>
      </c>
      <c r="D8" s="101"/>
      <c r="E8" s="101"/>
      <c r="F8" s="554" t="s">
        <v>214</v>
      </c>
      <c r="G8" s="554">
        <v>24</v>
      </c>
      <c r="H8" s="554">
        <v>24</v>
      </c>
      <c r="I8" s="554">
        <v>45</v>
      </c>
      <c r="J8" s="76">
        <v>36</v>
      </c>
      <c r="K8" s="76">
        <v>10</v>
      </c>
      <c r="L8" s="76">
        <v>35</v>
      </c>
      <c r="M8" s="76">
        <v>640</v>
      </c>
      <c r="N8" s="1234">
        <f>AVERAGE(L8*M8)</f>
        <v>22400</v>
      </c>
      <c r="O8" s="76">
        <v>35</v>
      </c>
      <c r="P8" s="76"/>
      <c r="Q8" s="76"/>
      <c r="R8" s="76"/>
      <c r="S8" s="76"/>
      <c r="T8" s="76"/>
    </row>
    <row r="9" spans="1:21">
      <c r="A9" s="78">
        <v>2</v>
      </c>
      <c r="B9" s="76"/>
      <c r="C9" s="553" t="s">
        <v>3692</v>
      </c>
      <c r="D9" s="101" t="s">
        <v>3693</v>
      </c>
      <c r="E9" s="101">
        <v>5</v>
      </c>
      <c r="F9" s="554" t="s">
        <v>214</v>
      </c>
      <c r="G9" s="554">
        <v>0</v>
      </c>
      <c r="H9" s="554">
        <v>91</v>
      </c>
      <c r="I9" s="554">
        <v>135</v>
      </c>
      <c r="J9" s="76">
        <v>156</v>
      </c>
      <c r="K9" s="76">
        <v>6</v>
      </c>
      <c r="L9" s="76">
        <v>150</v>
      </c>
      <c r="M9" s="76">
        <v>950</v>
      </c>
      <c r="N9" s="1234">
        <f t="shared" ref="N9:N72" si="0">AVERAGE(L9*M9)</f>
        <v>142500</v>
      </c>
      <c r="O9" s="76">
        <v>80</v>
      </c>
      <c r="P9" s="76"/>
      <c r="Q9" s="76">
        <v>70</v>
      </c>
      <c r="R9" s="76"/>
      <c r="S9" s="76"/>
      <c r="T9" s="76"/>
    </row>
    <row r="10" spans="1:21" s="57" customFormat="1">
      <c r="A10" s="44">
        <v>3</v>
      </c>
      <c r="B10" s="840"/>
      <c r="C10" s="1349" t="s">
        <v>3694</v>
      </c>
      <c r="D10" s="864" t="s">
        <v>3693</v>
      </c>
      <c r="E10" s="864">
        <v>2.5</v>
      </c>
      <c r="F10" s="1350" t="s">
        <v>214</v>
      </c>
      <c r="G10" s="1350">
        <v>250</v>
      </c>
      <c r="H10" s="1350">
        <v>131</v>
      </c>
      <c r="I10" s="1350">
        <v>100</v>
      </c>
      <c r="J10" s="840">
        <v>0</v>
      </c>
      <c r="K10" s="840">
        <v>99</v>
      </c>
      <c r="L10" s="840">
        <v>0</v>
      </c>
      <c r="M10" s="840">
        <v>990</v>
      </c>
      <c r="N10" s="1012">
        <f t="shared" si="0"/>
        <v>0</v>
      </c>
      <c r="O10" s="47"/>
      <c r="P10" s="47"/>
      <c r="Q10" s="47"/>
      <c r="R10" s="47"/>
      <c r="S10" s="47"/>
      <c r="T10" s="47"/>
      <c r="U10" s="57" t="s">
        <v>4581</v>
      </c>
    </row>
    <row r="11" spans="1:21">
      <c r="A11" s="78">
        <v>4</v>
      </c>
      <c r="B11" s="76"/>
      <c r="C11" s="553" t="s">
        <v>3695</v>
      </c>
      <c r="D11" s="101"/>
      <c r="E11" s="101"/>
      <c r="F11" s="554" t="s">
        <v>283</v>
      </c>
      <c r="G11" s="554">
        <v>12</v>
      </c>
      <c r="H11" s="554">
        <v>12</v>
      </c>
      <c r="I11" s="554">
        <v>20</v>
      </c>
      <c r="J11" s="76">
        <v>13</v>
      </c>
      <c r="K11" s="76">
        <v>11</v>
      </c>
      <c r="L11" s="76">
        <v>19</v>
      </c>
      <c r="M11" s="76">
        <v>700</v>
      </c>
      <c r="N11" s="1234">
        <f t="shared" si="0"/>
        <v>13300</v>
      </c>
      <c r="O11" s="76">
        <v>10</v>
      </c>
      <c r="P11" s="76"/>
      <c r="Q11" s="76">
        <v>9</v>
      </c>
      <c r="R11" s="76"/>
      <c r="S11" s="76"/>
      <c r="T11" s="76"/>
    </row>
    <row r="12" spans="1:21">
      <c r="A12" s="78">
        <v>5</v>
      </c>
      <c r="B12" s="76"/>
      <c r="C12" s="553" t="s">
        <v>3846</v>
      </c>
      <c r="D12" s="101"/>
      <c r="E12" s="101"/>
      <c r="F12" s="554" t="s">
        <v>214</v>
      </c>
      <c r="G12" s="554">
        <v>8</v>
      </c>
      <c r="H12" s="554">
        <v>8</v>
      </c>
      <c r="I12" s="554">
        <v>6</v>
      </c>
      <c r="J12" s="76">
        <v>12</v>
      </c>
      <c r="K12" s="76">
        <v>14</v>
      </c>
      <c r="L12" s="76">
        <v>0</v>
      </c>
      <c r="M12" s="76">
        <v>2300</v>
      </c>
      <c r="N12" s="1234">
        <f t="shared" si="0"/>
        <v>0</v>
      </c>
      <c r="O12" s="76"/>
      <c r="P12" s="76"/>
      <c r="Q12" s="76"/>
      <c r="R12" s="76"/>
      <c r="S12" s="76"/>
      <c r="T12" s="76"/>
    </row>
    <row r="13" spans="1:21">
      <c r="A13" s="78">
        <v>6</v>
      </c>
      <c r="B13" s="76"/>
      <c r="C13" s="553" t="s">
        <v>3847</v>
      </c>
      <c r="D13" s="101"/>
      <c r="E13" s="101"/>
      <c r="F13" s="554" t="s">
        <v>214</v>
      </c>
      <c r="G13" s="554">
        <v>8</v>
      </c>
      <c r="H13" s="554">
        <v>8</v>
      </c>
      <c r="I13" s="554">
        <v>0</v>
      </c>
      <c r="J13" s="76">
        <v>12</v>
      </c>
      <c r="K13" s="76">
        <v>14</v>
      </c>
      <c r="L13" s="76">
        <v>0</v>
      </c>
      <c r="M13" s="76">
        <v>1250</v>
      </c>
      <c r="N13" s="1234">
        <f t="shared" si="0"/>
        <v>0</v>
      </c>
      <c r="O13" s="76"/>
      <c r="P13" s="76"/>
      <c r="Q13" s="76"/>
      <c r="R13" s="76"/>
      <c r="S13" s="76"/>
      <c r="T13" s="76"/>
    </row>
    <row r="14" spans="1:21">
      <c r="A14" s="78">
        <v>7</v>
      </c>
      <c r="B14" s="76"/>
      <c r="C14" s="553" t="s">
        <v>3696</v>
      </c>
      <c r="D14" s="101"/>
      <c r="E14" s="101"/>
      <c r="F14" s="554" t="s">
        <v>214</v>
      </c>
      <c r="G14" s="554">
        <v>24</v>
      </c>
      <c r="H14" s="554">
        <v>24</v>
      </c>
      <c r="I14" s="554">
        <v>0</v>
      </c>
      <c r="J14" s="76">
        <v>24</v>
      </c>
      <c r="K14" s="76">
        <v>24</v>
      </c>
      <c r="L14" s="76">
        <v>12</v>
      </c>
      <c r="M14" s="76">
        <v>420</v>
      </c>
      <c r="N14" s="1234">
        <f t="shared" si="0"/>
        <v>5040</v>
      </c>
      <c r="O14" s="76">
        <v>12</v>
      </c>
      <c r="P14" s="76"/>
      <c r="Q14" s="76"/>
      <c r="R14" s="76"/>
      <c r="S14" s="76"/>
      <c r="T14" s="76"/>
    </row>
    <row r="15" spans="1:21">
      <c r="A15" s="78">
        <v>8</v>
      </c>
      <c r="B15" s="76"/>
      <c r="C15" s="553" t="s">
        <v>3697</v>
      </c>
      <c r="D15" s="101"/>
      <c r="E15" s="101"/>
      <c r="F15" s="554" t="s">
        <v>214</v>
      </c>
      <c r="G15" s="554">
        <v>80</v>
      </c>
      <c r="H15" s="554">
        <v>80</v>
      </c>
      <c r="I15" s="554">
        <v>120</v>
      </c>
      <c r="J15" s="76">
        <v>122</v>
      </c>
      <c r="K15" s="76">
        <v>22</v>
      </c>
      <c r="L15" s="76">
        <v>100</v>
      </c>
      <c r="M15" s="76">
        <v>945</v>
      </c>
      <c r="N15" s="1234">
        <f t="shared" si="0"/>
        <v>94500</v>
      </c>
      <c r="O15" s="76">
        <v>60</v>
      </c>
      <c r="P15" s="76"/>
      <c r="Q15" s="76">
        <v>40</v>
      </c>
      <c r="R15" s="76"/>
      <c r="S15" s="76"/>
      <c r="T15" s="76"/>
    </row>
    <row r="16" spans="1:21">
      <c r="A16" s="78">
        <v>9</v>
      </c>
      <c r="B16" s="76"/>
      <c r="C16" s="553" t="s">
        <v>3698</v>
      </c>
      <c r="D16" s="101"/>
      <c r="E16" s="101"/>
      <c r="F16" s="554" t="s">
        <v>188</v>
      </c>
      <c r="G16" s="554">
        <v>2</v>
      </c>
      <c r="H16" s="554">
        <v>2</v>
      </c>
      <c r="I16" s="554">
        <v>2</v>
      </c>
      <c r="J16" s="76">
        <v>3</v>
      </c>
      <c r="K16" s="76">
        <v>3</v>
      </c>
      <c r="L16" s="76">
        <v>0</v>
      </c>
      <c r="M16" s="76">
        <v>6500</v>
      </c>
      <c r="N16" s="1234">
        <f t="shared" si="0"/>
        <v>0</v>
      </c>
      <c r="O16" s="76"/>
      <c r="P16" s="76"/>
      <c r="Q16" s="76"/>
      <c r="R16" s="76"/>
      <c r="S16" s="76"/>
      <c r="T16" s="76"/>
    </row>
    <row r="17" spans="1:21">
      <c r="A17" s="78">
        <v>10</v>
      </c>
      <c r="B17" s="76"/>
      <c r="C17" s="553" t="s">
        <v>3699</v>
      </c>
      <c r="D17" s="101" t="s">
        <v>3693</v>
      </c>
      <c r="E17" s="101">
        <v>2.5</v>
      </c>
      <c r="F17" s="554" t="s">
        <v>214</v>
      </c>
      <c r="G17" s="554">
        <v>8</v>
      </c>
      <c r="H17" s="554">
        <v>6</v>
      </c>
      <c r="I17" s="554">
        <v>8</v>
      </c>
      <c r="J17" s="76">
        <v>13</v>
      </c>
      <c r="K17" s="76">
        <v>5</v>
      </c>
      <c r="L17" s="76">
        <v>8</v>
      </c>
      <c r="M17" s="76">
        <v>4200</v>
      </c>
      <c r="N17" s="1234">
        <f t="shared" si="0"/>
        <v>33600</v>
      </c>
      <c r="O17" s="76">
        <v>4</v>
      </c>
      <c r="P17" s="76"/>
      <c r="Q17" s="76">
        <v>4</v>
      </c>
      <c r="R17" s="76"/>
      <c r="S17" s="76"/>
      <c r="T17" s="76"/>
    </row>
    <row r="18" spans="1:21">
      <c r="A18" s="78">
        <v>11</v>
      </c>
      <c r="B18" s="76"/>
      <c r="C18" s="553" t="s">
        <v>3700</v>
      </c>
      <c r="D18" s="101" t="s">
        <v>3693</v>
      </c>
      <c r="E18" s="101">
        <v>2.5</v>
      </c>
      <c r="F18" s="554" t="s">
        <v>214</v>
      </c>
      <c r="G18" s="554">
        <v>6</v>
      </c>
      <c r="H18" s="554">
        <v>6</v>
      </c>
      <c r="I18" s="554">
        <v>6</v>
      </c>
      <c r="J18" s="76">
        <v>12</v>
      </c>
      <c r="K18" s="76">
        <v>6</v>
      </c>
      <c r="L18" s="76">
        <v>6</v>
      </c>
      <c r="M18" s="76">
        <v>3500</v>
      </c>
      <c r="N18" s="1234">
        <f t="shared" si="0"/>
        <v>21000</v>
      </c>
      <c r="O18" s="76">
        <v>3</v>
      </c>
      <c r="P18" s="76"/>
      <c r="Q18" s="76">
        <v>3</v>
      </c>
      <c r="R18" s="76"/>
      <c r="S18" s="76"/>
      <c r="T18" s="76"/>
    </row>
    <row r="19" spans="1:21" s="57" customFormat="1" ht="18" customHeight="1">
      <c r="A19" s="44">
        <v>12</v>
      </c>
      <c r="B19" s="47"/>
      <c r="C19" s="1349" t="s">
        <v>3701</v>
      </c>
      <c r="D19" s="864"/>
      <c r="E19" s="864"/>
      <c r="F19" s="1350" t="s">
        <v>214</v>
      </c>
      <c r="G19" s="1350">
        <v>0</v>
      </c>
      <c r="H19" s="1350">
        <v>0</v>
      </c>
      <c r="I19" s="1350">
        <v>0</v>
      </c>
      <c r="J19" s="47">
        <v>2000</v>
      </c>
      <c r="K19" s="47">
        <v>0</v>
      </c>
      <c r="L19" s="47">
        <v>2000</v>
      </c>
      <c r="M19" s="47">
        <v>250</v>
      </c>
      <c r="N19" s="1012">
        <f t="shared" si="0"/>
        <v>500000</v>
      </c>
      <c r="O19" s="47">
        <v>1000</v>
      </c>
      <c r="P19" s="47">
        <v>250</v>
      </c>
      <c r="Q19" s="47">
        <v>500</v>
      </c>
      <c r="R19" s="47">
        <v>250</v>
      </c>
      <c r="S19" s="47"/>
      <c r="T19" s="47"/>
      <c r="U19" s="57" t="s">
        <v>4581</v>
      </c>
    </row>
    <row r="20" spans="1:21">
      <c r="A20" s="78">
        <v>13</v>
      </c>
      <c r="B20" s="76"/>
      <c r="C20" s="553" t="s">
        <v>3702</v>
      </c>
      <c r="D20" s="101"/>
      <c r="E20" s="101"/>
      <c r="F20" s="554" t="s">
        <v>188</v>
      </c>
      <c r="G20" s="554">
        <v>2</v>
      </c>
      <c r="H20" s="554">
        <v>2</v>
      </c>
      <c r="I20" s="554">
        <v>0</v>
      </c>
      <c r="J20" s="76">
        <v>2</v>
      </c>
      <c r="K20" s="76">
        <v>1</v>
      </c>
      <c r="L20" s="76">
        <v>0</v>
      </c>
      <c r="M20" s="76">
        <v>18000</v>
      </c>
      <c r="N20" s="1234">
        <f t="shared" si="0"/>
        <v>0</v>
      </c>
      <c r="O20" s="76"/>
      <c r="P20" s="76"/>
      <c r="Q20" s="76"/>
      <c r="R20" s="76"/>
      <c r="S20" s="76"/>
      <c r="T20" s="76"/>
    </row>
    <row r="21" spans="1:21">
      <c r="A21" s="78">
        <v>14</v>
      </c>
      <c r="B21" s="76"/>
      <c r="C21" s="553" t="s">
        <v>3703</v>
      </c>
      <c r="D21" s="101"/>
      <c r="E21" s="101"/>
      <c r="F21" s="554" t="s">
        <v>214</v>
      </c>
      <c r="G21" s="554">
        <v>6</v>
      </c>
      <c r="H21" s="554">
        <v>6</v>
      </c>
      <c r="I21" s="554">
        <v>6</v>
      </c>
      <c r="J21" s="76">
        <v>12</v>
      </c>
      <c r="K21" s="76">
        <v>6</v>
      </c>
      <c r="L21" s="76">
        <v>6</v>
      </c>
      <c r="M21" s="76">
        <v>4500</v>
      </c>
      <c r="N21" s="1234">
        <f t="shared" si="0"/>
        <v>27000</v>
      </c>
      <c r="O21" s="76">
        <v>3</v>
      </c>
      <c r="P21" s="76"/>
      <c r="Q21" s="76">
        <v>3</v>
      </c>
      <c r="R21" s="76"/>
      <c r="S21" s="76"/>
      <c r="T21" s="76"/>
    </row>
    <row r="22" spans="1:21">
      <c r="A22" s="78">
        <v>15</v>
      </c>
      <c r="B22" s="76"/>
      <c r="C22" s="553" t="s">
        <v>3704</v>
      </c>
      <c r="D22" s="101"/>
      <c r="E22" s="101"/>
      <c r="F22" s="554" t="s">
        <v>34</v>
      </c>
      <c r="G22" s="554">
        <v>5</v>
      </c>
      <c r="H22" s="554">
        <v>5</v>
      </c>
      <c r="I22" s="554">
        <v>12</v>
      </c>
      <c r="J22" s="76">
        <v>12</v>
      </c>
      <c r="K22" s="76">
        <v>7</v>
      </c>
      <c r="L22" s="76">
        <v>8</v>
      </c>
      <c r="M22" s="76">
        <v>1100</v>
      </c>
      <c r="N22" s="1234">
        <f t="shared" si="0"/>
        <v>8800</v>
      </c>
      <c r="O22" s="76"/>
      <c r="P22" s="76">
        <v>4</v>
      </c>
      <c r="Q22" s="76"/>
      <c r="R22" s="76">
        <v>4</v>
      </c>
      <c r="S22" s="76"/>
      <c r="T22" s="76"/>
    </row>
    <row r="23" spans="1:21">
      <c r="A23" s="78">
        <v>16</v>
      </c>
      <c r="B23" s="76"/>
      <c r="C23" s="553" t="s">
        <v>3848</v>
      </c>
      <c r="D23" s="101"/>
      <c r="E23" s="101"/>
      <c r="F23" s="554" t="s">
        <v>34</v>
      </c>
      <c r="G23" s="554">
        <v>500</v>
      </c>
      <c r="H23" s="554">
        <v>500</v>
      </c>
      <c r="I23" s="554">
        <v>750</v>
      </c>
      <c r="J23" s="76">
        <v>1060</v>
      </c>
      <c r="K23" s="76">
        <v>360</v>
      </c>
      <c r="L23" s="76">
        <v>700</v>
      </c>
      <c r="M23" s="76">
        <v>40</v>
      </c>
      <c r="N23" s="1234">
        <f t="shared" si="0"/>
        <v>28000</v>
      </c>
      <c r="O23" s="76">
        <v>700</v>
      </c>
      <c r="P23" s="76"/>
      <c r="Q23" s="76"/>
      <c r="R23" s="76"/>
      <c r="S23" s="76"/>
      <c r="T23" s="76"/>
    </row>
    <row r="24" spans="1:21">
      <c r="A24" s="78">
        <v>17</v>
      </c>
      <c r="B24" s="76"/>
      <c r="C24" s="553" t="s">
        <v>3705</v>
      </c>
      <c r="D24" s="101"/>
      <c r="E24" s="101"/>
      <c r="F24" s="554" t="s">
        <v>214</v>
      </c>
      <c r="G24" s="554">
        <v>18</v>
      </c>
      <c r="H24" s="554">
        <v>12</v>
      </c>
      <c r="I24" s="554">
        <v>36</v>
      </c>
      <c r="J24" s="76">
        <v>36</v>
      </c>
      <c r="K24" s="76">
        <v>25</v>
      </c>
      <c r="L24" s="76">
        <v>20</v>
      </c>
      <c r="M24" s="76">
        <v>1900</v>
      </c>
      <c r="N24" s="1234">
        <f t="shared" si="0"/>
        <v>38000</v>
      </c>
      <c r="O24" s="76"/>
      <c r="P24" s="76">
        <v>10</v>
      </c>
      <c r="Q24" s="76"/>
      <c r="R24" s="76">
        <v>10</v>
      </c>
      <c r="S24" s="76"/>
      <c r="T24" s="76"/>
    </row>
    <row r="25" spans="1:21">
      <c r="A25" s="78">
        <v>18</v>
      </c>
      <c r="B25" s="76"/>
      <c r="C25" s="553" t="s">
        <v>3706</v>
      </c>
      <c r="D25" s="101"/>
      <c r="E25" s="101"/>
      <c r="F25" s="554" t="s">
        <v>34</v>
      </c>
      <c r="G25" s="554">
        <v>24</v>
      </c>
      <c r="H25" s="554">
        <v>20</v>
      </c>
      <c r="I25" s="554">
        <v>0</v>
      </c>
      <c r="J25" s="76">
        <v>15</v>
      </c>
      <c r="K25" s="76">
        <v>22</v>
      </c>
      <c r="L25" s="76">
        <v>0</v>
      </c>
      <c r="M25" s="76">
        <v>700</v>
      </c>
      <c r="N25" s="1234">
        <f t="shared" si="0"/>
        <v>0</v>
      </c>
      <c r="O25" s="76"/>
      <c r="P25" s="76"/>
      <c r="Q25" s="76"/>
      <c r="R25" s="76"/>
      <c r="S25" s="76"/>
      <c r="T25" s="76"/>
    </row>
    <row r="26" spans="1:21">
      <c r="A26" s="78">
        <v>19</v>
      </c>
      <c r="B26" s="76"/>
      <c r="C26" s="553" t="s">
        <v>3707</v>
      </c>
      <c r="D26" s="101"/>
      <c r="E26" s="101"/>
      <c r="F26" s="554" t="s">
        <v>156</v>
      </c>
      <c r="G26" s="554">
        <v>250</v>
      </c>
      <c r="H26" s="554">
        <v>250</v>
      </c>
      <c r="I26" s="554">
        <v>260</v>
      </c>
      <c r="J26" s="76">
        <v>312</v>
      </c>
      <c r="K26" s="76">
        <v>8</v>
      </c>
      <c r="L26" s="76">
        <v>310</v>
      </c>
      <c r="M26" s="76">
        <v>230</v>
      </c>
      <c r="N26" s="1234">
        <f t="shared" si="0"/>
        <v>71300</v>
      </c>
      <c r="O26" s="76">
        <v>155</v>
      </c>
      <c r="P26" s="76"/>
      <c r="Q26" s="76">
        <v>155</v>
      </c>
      <c r="R26" s="76"/>
      <c r="S26" s="76"/>
      <c r="T26" s="76"/>
    </row>
    <row r="27" spans="1:21">
      <c r="A27" s="78">
        <v>20</v>
      </c>
      <c r="B27" s="76"/>
      <c r="C27" s="553" t="s">
        <v>3708</v>
      </c>
      <c r="D27" s="101"/>
      <c r="E27" s="101"/>
      <c r="F27" s="554" t="s">
        <v>34</v>
      </c>
      <c r="G27" s="554">
        <v>20</v>
      </c>
      <c r="H27" s="554">
        <v>20</v>
      </c>
      <c r="I27" s="554">
        <v>0</v>
      </c>
      <c r="J27" s="76">
        <v>24</v>
      </c>
      <c r="K27" s="76">
        <v>17</v>
      </c>
      <c r="L27" s="76">
        <v>17</v>
      </c>
      <c r="M27" s="76">
        <v>3500</v>
      </c>
      <c r="N27" s="1234">
        <f t="shared" si="0"/>
        <v>59500</v>
      </c>
      <c r="O27" s="76"/>
      <c r="P27" s="76">
        <v>17</v>
      </c>
      <c r="Q27" s="76"/>
      <c r="R27" s="76"/>
      <c r="S27" s="76"/>
      <c r="T27" s="76"/>
    </row>
    <row r="28" spans="1:21" s="57" customFormat="1">
      <c r="A28" s="44">
        <v>21</v>
      </c>
      <c r="B28" s="47"/>
      <c r="C28" s="1349" t="s">
        <v>3709</v>
      </c>
      <c r="D28" s="864"/>
      <c r="E28" s="864"/>
      <c r="F28" s="1350" t="s">
        <v>188</v>
      </c>
      <c r="G28" s="1351">
        <v>30000</v>
      </c>
      <c r="H28" s="1351">
        <v>15000</v>
      </c>
      <c r="I28" s="1351">
        <v>15000</v>
      </c>
      <c r="J28" s="47">
        <v>18000</v>
      </c>
      <c r="K28" s="47">
        <v>17000</v>
      </c>
      <c r="L28" s="47">
        <v>5500</v>
      </c>
      <c r="M28" s="47">
        <v>1.4</v>
      </c>
      <c r="N28" s="1012">
        <f t="shared" si="0"/>
        <v>7699.9999999999991</v>
      </c>
      <c r="O28" s="47"/>
      <c r="P28" s="47">
        <v>5500</v>
      </c>
      <c r="Q28" s="47"/>
      <c r="R28" s="47"/>
      <c r="S28" s="47"/>
      <c r="T28" s="47"/>
      <c r="U28" s="57" t="s">
        <v>4582</v>
      </c>
    </row>
    <row r="29" spans="1:21" s="57" customFormat="1">
      <c r="A29" s="44">
        <v>22</v>
      </c>
      <c r="B29" s="47"/>
      <c r="C29" s="1349" t="s">
        <v>3710</v>
      </c>
      <c r="D29" s="864"/>
      <c r="E29" s="864"/>
      <c r="F29" s="1350" t="s">
        <v>188</v>
      </c>
      <c r="G29" s="1351">
        <v>30000</v>
      </c>
      <c r="H29" s="1351">
        <v>15000</v>
      </c>
      <c r="I29" s="1351">
        <v>15000</v>
      </c>
      <c r="J29" s="47">
        <v>18000</v>
      </c>
      <c r="K29" s="47">
        <v>11300</v>
      </c>
      <c r="L29" s="47">
        <v>11200</v>
      </c>
      <c r="M29" s="47">
        <v>1.2</v>
      </c>
      <c r="N29" s="1012">
        <f t="shared" si="0"/>
        <v>13440</v>
      </c>
      <c r="O29" s="47">
        <v>8000</v>
      </c>
      <c r="P29" s="47"/>
      <c r="Q29" s="47">
        <v>3200</v>
      </c>
      <c r="R29" s="47"/>
      <c r="S29" s="47"/>
      <c r="T29" s="47"/>
      <c r="U29" s="57" t="s">
        <v>4581</v>
      </c>
    </row>
    <row r="30" spans="1:21">
      <c r="A30" s="78">
        <v>23</v>
      </c>
      <c r="B30" s="76"/>
      <c r="C30" s="553" t="s">
        <v>3711</v>
      </c>
      <c r="D30" s="101"/>
      <c r="E30" s="101"/>
      <c r="F30" s="554" t="s">
        <v>188</v>
      </c>
      <c r="G30" s="554">
        <v>2</v>
      </c>
      <c r="H30" s="554">
        <v>2</v>
      </c>
      <c r="I30" s="554">
        <v>2</v>
      </c>
      <c r="J30" s="76">
        <v>0</v>
      </c>
      <c r="K30" s="76">
        <v>3</v>
      </c>
      <c r="L30" s="76">
        <v>0</v>
      </c>
      <c r="M30" s="76">
        <v>6803.33</v>
      </c>
      <c r="N30" s="1234">
        <f t="shared" si="0"/>
        <v>0</v>
      </c>
      <c r="O30" s="76"/>
      <c r="P30" s="76"/>
      <c r="Q30" s="76"/>
      <c r="R30" s="76"/>
      <c r="S30" s="76"/>
      <c r="T30" s="76"/>
    </row>
    <row r="31" spans="1:21">
      <c r="A31" s="78">
        <v>24</v>
      </c>
      <c r="B31" s="76"/>
      <c r="C31" s="553" t="s">
        <v>3849</v>
      </c>
      <c r="D31" s="101"/>
      <c r="E31" s="101"/>
      <c r="F31" s="554" t="s">
        <v>188</v>
      </c>
      <c r="G31" s="554">
        <v>2</v>
      </c>
      <c r="H31" s="554">
        <v>2</v>
      </c>
      <c r="I31" s="554">
        <v>2</v>
      </c>
      <c r="J31" s="76">
        <v>2</v>
      </c>
      <c r="K31" s="76">
        <v>2</v>
      </c>
      <c r="L31" s="76">
        <v>2</v>
      </c>
      <c r="M31" s="76">
        <v>22470</v>
      </c>
      <c r="N31" s="1234">
        <f t="shared" si="0"/>
        <v>44940</v>
      </c>
      <c r="O31" s="76"/>
      <c r="P31" s="76">
        <v>2</v>
      </c>
      <c r="Q31" s="76"/>
      <c r="R31" s="76"/>
      <c r="S31" s="76"/>
      <c r="T31" s="76"/>
    </row>
    <row r="32" spans="1:21">
      <c r="A32" s="78">
        <v>25</v>
      </c>
      <c r="B32" s="76"/>
      <c r="C32" s="555" t="s">
        <v>3712</v>
      </c>
      <c r="D32" s="101"/>
      <c r="E32" s="101"/>
      <c r="F32" s="556" t="s">
        <v>188</v>
      </c>
      <c r="G32" s="556">
        <v>2</v>
      </c>
      <c r="H32" s="556">
        <v>2</v>
      </c>
      <c r="I32" s="556">
        <v>2</v>
      </c>
      <c r="J32" s="76">
        <v>2</v>
      </c>
      <c r="K32" s="76">
        <v>2</v>
      </c>
      <c r="L32" s="76">
        <v>0</v>
      </c>
      <c r="M32" s="76">
        <v>2675</v>
      </c>
      <c r="N32" s="1234">
        <f t="shared" si="0"/>
        <v>0</v>
      </c>
      <c r="O32" s="76"/>
      <c r="P32" s="76"/>
      <c r="Q32" s="76"/>
      <c r="R32" s="76"/>
      <c r="S32" s="76"/>
      <c r="T32" s="76"/>
    </row>
    <row r="33" spans="1:21">
      <c r="A33" s="78">
        <v>26</v>
      </c>
      <c r="B33" s="76"/>
      <c r="C33" s="555" t="s">
        <v>3713</v>
      </c>
      <c r="D33" s="101"/>
      <c r="E33" s="101"/>
      <c r="F33" s="556" t="s">
        <v>188</v>
      </c>
      <c r="G33" s="556">
        <v>2</v>
      </c>
      <c r="H33" s="556">
        <v>2</v>
      </c>
      <c r="I33" s="556">
        <v>2</v>
      </c>
      <c r="J33" s="76">
        <v>2</v>
      </c>
      <c r="K33" s="76">
        <v>3</v>
      </c>
      <c r="L33" s="76">
        <v>2</v>
      </c>
      <c r="M33" s="76">
        <v>6962</v>
      </c>
      <c r="N33" s="1234">
        <f t="shared" si="0"/>
        <v>13924</v>
      </c>
      <c r="O33" s="76"/>
      <c r="P33" s="76">
        <v>2</v>
      </c>
      <c r="Q33" s="76"/>
      <c r="R33" s="76"/>
      <c r="S33" s="76"/>
      <c r="T33" s="76"/>
    </row>
    <row r="34" spans="1:21">
      <c r="A34" s="78">
        <v>27</v>
      </c>
      <c r="B34" s="76"/>
      <c r="C34" s="555" t="s">
        <v>3714</v>
      </c>
      <c r="D34" s="101"/>
      <c r="E34" s="101"/>
      <c r="F34" s="556" t="s">
        <v>188</v>
      </c>
      <c r="G34" s="556">
        <v>2</v>
      </c>
      <c r="H34" s="556">
        <v>2</v>
      </c>
      <c r="I34" s="556">
        <v>3</v>
      </c>
      <c r="J34" s="76">
        <v>3</v>
      </c>
      <c r="K34" s="76">
        <v>1</v>
      </c>
      <c r="L34" s="76">
        <v>2</v>
      </c>
      <c r="M34" s="76">
        <v>10700</v>
      </c>
      <c r="N34" s="1234">
        <f t="shared" si="0"/>
        <v>21400</v>
      </c>
      <c r="O34" s="76">
        <v>1</v>
      </c>
      <c r="P34" s="76"/>
      <c r="Q34" s="76">
        <v>1</v>
      </c>
      <c r="R34" s="76"/>
      <c r="S34" s="76"/>
      <c r="T34" s="76"/>
    </row>
    <row r="35" spans="1:21" s="57" customFormat="1">
      <c r="A35" s="44">
        <v>28</v>
      </c>
      <c r="B35" s="47"/>
      <c r="C35" s="1352" t="s">
        <v>3715</v>
      </c>
      <c r="D35" s="864"/>
      <c r="E35" s="864"/>
      <c r="F35" s="1347" t="s">
        <v>188</v>
      </c>
      <c r="G35" s="1347">
        <v>0</v>
      </c>
      <c r="H35" s="1347">
        <v>0</v>
      </c>
      <c r="I35" s="1347">
        <v>0</v>
      </c>
      <c r="J35" s="47">
        <v>1</v>
      </c>
      <c r="K35" s="47">
        <v>0</v>
      </c>
      <c r="L35" s="47">
        <v>1</v>
      </c>
      <c r="M35" s="47">
        <v>7500</v>
      </c>
      <c r="N35" s="1012">
        <f t="shared" si="0"/>
        <v>7500</v>
      </c>
      <c r="O35" s="47"/>
      <c r="P35" s="47">
        <v>1</v>
      </c>
      <c r="Q35" s="47"/>
      <c r="R35" s="47"/>
      <c r="S35" s="47"/>
      <c r="T35" s="47"/>
      <c r="U35" s="57" t="s">
        <v>4581</v>
      </c>
    </row>
    <row r="36" spans="1:21">
      <c r="A36" s="78">
        <v>29</v>
      </c>
      <c r="B36" s="76"/>
      <c r="C36" s="555" t="s">
        <v>3716</v>
      </c>
      <c r="D36" s="101" t="s">
        <v>3717</v>
      </c>
      <c r="E36" s="101">
        <v>100</v>
      </c>
      <c r="F36" s="556" t="s">
        <v>214</v>
      </c>
      <c r="G36" s="556">
        <v>6</v>
      </c>
      <c r="H36" s="556">
        <v>0</v>
      </c>
      <c r="I36" s="556">
        <v>0</v>
      </c>
      <c r="J36" s="76">
        <v>10</v>
      </c>
      <c r="K36" s="76">
        <v>10</v>
      </c>
      <c r="L36" s="76">
        <v>0</v>
      </c>
      <c r="M36" s="76">
        <v>750</v>
      </c>
      <c r="N36" s="1234">
        <f t="shared" si="0"/>
        <v>0</v>
      </c>
      <c r="O36" s="76"/>
      <c r="P36" s="76"/>
      <c r="Q36" s="76"/>
      <c r="R36" s="76"/>
      <c r="S36" s="76"/>
      <c r="T36" s="76"/>
    </row>
    <row r="37" spans="1:21">
      <c r="A37" s="78">
        <v>30</v>
      </c>
      <c r="B37" s="76"/>
      <c r="C37" s="555" t="s">
        <v>3718</v>
      </c>
      <c r="D37" s="101"/>
      <c r="E37" s="101"/>
      <c r="F37" s="556" t="s">
        <v>34</v>
      </c>
      <c r="G37" s="556">
        <v>4</v>
      </c>
      <c r="H37" s="556">
        <v>4</v>
      </c>
      <c r="I37" s="556">
        <v>4</v>
      </c>
      <c r="J37" s="76">
        <v>11</v>
      </c>
      <c r="K37" s="76">
        <v>11</v>
      </c>
      <c r="L37" s="76">
        <v>0</v>
      </c>
      <c r="M37" s="76">
        <v>3210</v>
      </c>
      <c r="N37" s="1234">
        <f t="shared" si="0"/>
        <v>0</v>
      </c>
      <c r="O37" s="76"/>
      <c r="P37" s="76"/>
      <c r="Q37" s="76"/>
      <c r="R37" s="76"/>
      <c r="S37" s="76"/>
      <c r="T37" s="76"/>
    </row>
    <row r="38" spans="1:21">
      <c r="A38" s="78">
        <v>31</v>
      </c>
      <c r="B38" s="76"/>
      <c r="C38" s="555" t="s">
        <v>3719</v>
      </c>
      <c r="D38" s="101"/>
      <c r="E38" s="101"/>
      <c r="F38" s="556" t="s">
        <v>214</v>
      </c>
      <c r="G38" s="556">
        <v>4</v>
      </c>
      <c r="H38" s="556">
        <v>4</v>
      </c>
      <c r="I38" s="556">
        <v>8</v>
      </c>
      <c r="J38" s="76">
        <v>6</v>
      </c>
      <c r="K38" s="76">
        <v>3</v>
      </c>
      <c r="L38" s="76">
        <v>4</v>
      </c>
      <c r="M38" s="76">
        <v>2301</v>
      </c>
      <c r="N38" s="1234">
        <f t="shared" si="0"/>
        <v>9204</v>
      </c>
      <c r="O38" s="76">
        <v>4</v>
      </c>
      <c r="P38" s="76"/>
      <c r="Q38" s="76"/>
      <c r="R38" s="76"/>
      <c r="S38" s="76"/>
      <c r="T38" s="76"/>
    </row>
    <row r="39" spans="1:21">
      <c r="A39" s="78">
        <v>32</v>
      </c>
      <c r="B39" s="76"/>
      <c r="C39" s="555" t="s">
        <v>3720</v>
      </c>
      <c r="D39" s="101"/>
      <c r="E39" s="101"/>
      <c r="F39" s="556" t="s">
        <v>807</v>
      </c>
      <c r="G39" s="556">
        <v>6</v>
      </c>
      <c r="H39" s="556">
        <v>2</v>
      </c>
      <c r="I39" s="556">
        <v>6</v>
      </c>
      <c r="J39" s="76">
        <v>0</v>
      </c>
      <c r="K39" s="76">
        <v>2</v>
      </c>
      <c r="L39" s="76">
        <v>0</v>
      </c>
      <c r="M39" s="76">
        <v>950</v>
      </c>
      <c r="N39" s="1234">
        <f t="shared" si="0"/>
        <v>0</v>
      </c>
      <c r="O39" s="76"/>
      <c r="P39" s="76"/>
      <c r="Q39" s="76"/>
      <c r="R39" s="76"/>
      <c r="S39" s="76"/>
      <c r="T39" s="76"/>
    </row>
    <row r="40" spans="1:21">
      <c r="A40" s="78">
        <v>33</v>
      </c>
      <c r="B40" s="76"/>
      <c r="C40" s="555" t="s">
        <v>3721</v>
      </c>
      <c r="D40" s="101"/>
      <c r="E40" s="101"/>
      <c r="F40" s="556" t="s">
        <v>188</v>
      </c>
      <c r="G40" s="556">
        <v>0</v>
      </c>
      <c r="H40" s="556">
        <v>36</v>
      </c>
      <c r="I40" s="556">
        <v>0</v>
      </c>
      <c r="J40" s="76">
        <v>0</v>
      </c>
      <c r="K40" s="76">
        <v>0</v>
      </c>
      <c r="L40" s="76">
        <v>0</v>
      </c>
      <c r="M40" s="76">
        <v>0</v>
      </c>
      <c r="N40" s="1234">
        <f t="shared" si="0"/>
        <v>0</v>
      </c>
      <c r="O40" s="76"/>
      <c r="P40" s="76"/>
      <c r="Q40" s="76"/>
      <c r="R40" s="76"/>
      <c r="S40" s="76"/>
      <c r="T40" s="76"/>
    </row>
    <row r="41" spans="1:21">
      <c r="A41" s="78">
        <v>34</v>
      </c>
      <c r="B41" s="76"/>
      <c r="C41" s="555" t="s">
        <v>3722</v>
      </c>
      <c r="D41" s="101"/>
      <c r="E41" s="101"/>
      <c r="F41" s="556" t="s">
        <v>188</v>
      </c>
      <c r="G41" s="556">
        <v>2</v>
      </c>
      <c r="H41" s="556">
        <v>2</v>
      </c>
      <c r="I41" s="556">
        <v>2</v>
      </c>
      <c r="J41" s="76">
        <v>2</v>
      </c>
      <c r="K41" s="76">
        <v>2</v>
      </c>
      <c r="L41" s="76">
        <v>0</v>
      </c>
      <c r="M41" s="76">
        <v>6848</v>
      </c>
      <c r="N41" s="1234">
        <f t="shared" si="0"/>
        <v>0</v>
      </c>
      <c r="O41" s="76"/>
      <c r="P41" s="76"/>
      <c r="Q41" s="76"/>
      <c r="R41" s="76"/>
      <c r="S41" s="76"/>
      <c r="T41" s="76"/>
    </row>
    <row r="42" spans="1:21">
      <c r="A42" s="78">
        <v>35</v>
      </c>
      <c r="B42" s="76"/>
      <c r="C42" s="555" t="s">
        <v>3723</v>
      </c>
      <c r="D42" s="101" t="s">
        <v>3514</v>
      </c>
      <c r="E42" s="101">
        <v>25</v>
      </c>
      <c r="F42" s="556" t="s">
        <v>214</v>
      </c>
      <c r="G42" s="556">
        <v>0</v>
      </c>
      <c r="H42" s="556">
        <v>6</v>
      </c>
      <c r="I42" s="556">
        <v>0</v>
      </c>
      <c r="J42" s="76">
        <v>3</v>
      </c>
      <c r="K42" s="76">
        <v>6</v>
      </c>
      <c r="L42" s="76">
        <v>0</v>
      </c>
      <c r="M42" s="76">
        <v>1720</v>
      </c>
      <c r="N42" s="1234">
        <f t="shared" si="0"/>
        <v>0</v>
      </c>
      <c r="O42" s="76"/>
      <c r="P42" s="76"/>
      <c r="Q42" s="76"/>
      <c r="R42" s="76"/>
      <c r="S42" s="76"/>
      <c r="T42" s="76"/>
    </row>
    <row r="43" spans="1:21">
      <c r="A43" s="78">
        <v>36</v>
      </c>
      <c r="B43" s="76"/>
      <c r="C43" s="555" t="s">
        <v>3724</v>
      </c>
      <c r="D43" s="101" t="s">
        <v>3514</v>
      </c>
      <c r="E43" s="101">
        <v>25</v>
      </c>
      <c r="F43" s="556" t="s">
        <v>214</v>
      </c>
      <c r="G43" s="556">
        <v>0</v>
      </c>
      <c r="H43" s="556">
        <v>3</v>
      </c>
      <c r="I43" s="556">
        <v>0</v>
      </c>
      <c r="J43" s="76">
        <v>1</v>
      </c>
      <c r="K43" s="76">
        <v>3</v>
      </c>
      <c r="L43" s="76">
        <v>0</v>
      </c>
      <c r="M43" s="76">
        <v>9400</v>
      </c>
      <c r="N43" s="1234">
        <f t="shared" si="0"/>
        <v>0</v>
      </c>
      <c r="O43" s="76"/>
      <c r="P43" s="76"/>
      <c r="Q43" s="76"/>
      <c r="R43" s="76"/>
      <c r="S43" s="76"/>
      <c r="T43" s="76"/>
    </row>
    <row r="44" spans="1:21">
      <c r="A44" s="78">
        <v>37</v>
      </c>
      <c r="B44" s="76"/>
      <c r="C44" s="555" t="s">
        <v>3725</v>
      </c>
      <c r="D44" s="101"/>
      <c r="E44" s="101"/>
      <c r="F44" s="556" t="s">
        <v>188</v>
      </c>
      <c r="G44" s="556">
        <v>0</v>
      </c>
      <c r="H44" s="556">
        <v>3000</v>
      </c>
      <c r="I44" s="556">
        <v>6000</v>
      </c>
      <c r="J44" s="76">
        <v>12000</v>
      </c>
      <c r="K44" s="76">
        <v>5250</v>
      </c>
      <c r="L44" s="76">
        <v>7000</v>
      </c>
      <c r="M44" s="76">
        <v>2.2000000000000002</v>
      </c>
      <c r="N44" s="1234">
        <f t="shared" si="0"/>
        <v>15400.000000000002</v>
      </c>
      <c r="O44" s="76">
        <v>4000</v>
      </c>
      <c r="P44" s="76"/>
      <c r="Q44" s="76">
        <v>3000</v>
      </c>
      <c r="R44" s="76"/>
      <c r="S44" s="76"/>
      <c r="T44" s="76"/>
    </row>
    <row r="45" spans="1:21">
      <c r="A45" s="78">
        <v>38</v>
      </c>
      <c r="B45" s="76"/>
      <c r="C45" s="555" t="s">
        <v>3726</v>
      </c>
      <c r="D45" s="101"/>
      <c r="E45" s="101"/>
      <c r="F45" s="556" t="s">
        <v>188</v>
      </c>
      <c r="G45" s="556">
        <v>0</v>
      </c>
      <c r="H45" s="556">
        <v>3000</v>
      </c>
      <c r="I45" s="556">
        <v>5000</v>
      </c>
      <c r="J45" s="76">
        <v>12000</v>
      </c>
      <c r="K45" s="76">
        <v>3450</v>
      </c>
      <c r="L45" s="76">
        <v>8500</v>
      </c>
      <c r="M45" s="76">
        <v>5</v>
      </c>
      <c r="N45" s="1234">
        <f t="shared" si="0"/>
        <v>42500</v>
      </c>
      <c r="O45" s="76">
        <v>4500</v>
      </c>
      <c r="P45" s="76"/>
      <c r="Q45" s="76">
        <v>4000</v>
      </c>
      <c r="R45" s="76"/>
      <c r="S45" s="76"/>
      <c r="T45" s="76"/>
    </row>
    <row r="46" spans="1:21">
      <c r="A46" s="78">
        <v>39</v>
      </c>
      <c r="B46" s="76"/>
      <c r="C46" s="555" t="s">
        <v>3727</v>
      </c>
      <c r="D46" s="101"/>
      <c r="E46" s="101"/>
      <c r="F46" s="556" t="s">
        <v>214</v>
      </c>
      <c r="G46" s="556">
        <v>0</v>
      </c>
      <c r="H46" s="556">
        <v>4000</v>
      </c>
      <c r="I46" s="556">
        <v>4000</v>
      </c>
      <c r="J46" s="76">
        <v>4000</v>
      </c>
      <c r="K46" s="76">
        <v>1000</v>
      </c>
      <c r="L46" s="76">
        <v>3000</v>
      </c>
      <c r="M46" s="76">
        <v>1.5</v>
      </c>
      <c r="N46" s="1234">
        <f t="shared" si="0"/>
        <v>4500</v>
      </c>
      <c r="O46" s="76">
        <v>3000</v>
      </c>
      <c r="P46" s="76"/>
      <c r="Q46" s="76"/>
      <c r="R46" s="76"/>
      <c r="S46" s="76"/>
      <c r="T46" s="76"/>
    </row>
    <row r="47" spans="1:21" ht="16.5" customHeight="1">
      <c r="A47" s="78">
        <v>40</v>
      </c>
      <c r="B47" s="76"/>
      <c r="C47" s="555" t="s">
        <v>3728</v>
      </c>
      <c r="D47" s="101" t="s">
        <v>199</v>
      </c>
      <c r="E47" s="101">
        <v>72</v>
      </c>
      <c r="F47" s="556" t="s">
        <v>254</v>
      </c>
      <c r="G47" s="556">
        <v>0</v>
      </c>
      <c r="H47" s="556">
        <v>10</v>
      </c>
      <c r="I47" s="556">
        <v>10</v>
      </c>
      <c r="J47" s="76">
        <v>7</v>
      </c>
      <c r="K47" s="76">
        <v>7</v>
      </c>
      <c r="L47" s="76">
        <v>0</v>
      </c>
      <c r="M47" s="76">
        <v>700</v>
      </c>
      <c r="N47" s="1234">
        <f t="shared" si="0"/>
        <v>0</v>
      </c>
      <c r="O47" s="76"/>
      <c r="P47" s="76"/>
      <c r="Q47" s="76"/>
      <c r="R47" s="76"/>
      <c r="S47" s="76"/>
      <c r="T47" s="76"/>
    </row>
    <row r="48" spans="1:21" s="57" customFormat="1">
      <c r="A48" s="44">
        <v>41</v>
      </c>
      <c r="B48" s="47"/>
      <c r="C48" s="1352" t="s">
        <v>3729</v>
      </c>
      <c r="D48" s="864" t="s">
        <v>199</v>
      </c>
      <c r="E48" s="864">
        <v>1000</v>
      </c>
      <c r="F48" s="1347" t="s">
        <v>34</v>
      </c>
      <c r="G48" s="1347">
        <v>0</v>
      </c>
      <c r="H48" s="1347">
        <v>0</v>
      </c>
      <c r="I48" s="1347">
        <v>0</v>
      </c>
      <c r="J48" s="47">
        <v>3</v>
      </c>
      <c r="K48" s="47">
        <v>0</v>
      </c>
      <c r="L48" s="47">
        <v>3</v>
      </c>
      <c r="M48" s="47">
        <v>800</v>
      </c>
      <c r="N48" s="1012">
        <f t="shared" si="0"/>
        <v>2400</v>
      </c>
      <c r="O48" s="47">
        <v>3</v>
      </c>
      <c r="P48" s="47"/>
      <c r="Q48" s="47"/>
      <c r="R48" s="47"/>
      <c r="S48" s="47"/>
      <c r="T48" s="47"/>
      <c r="U48" s="57" t="s">
        <v>4581</v>
      </c>
    </row>
    <row r="49" spans="1:21" s="57" customFormat="1">
      <c r="A49" s="44">
        <v>42</v>
      </c>
      <c r="B49" s="47"/>
      <c r="C49" s="1352" t="s">
        <v>3730</v>
      </c>
      <c r="D49" s="864" t="s">
        <v>199</v>
      </c>
      <c r="E49" s="864">
        <v>2000</v>
      </c>
      <c r="F49" s="1347" t="s">
        <v>46</v>
      </c>
      <c r="G49" s="1347">
        <v>0</v>
      </c>
      <c r="H49" s="1347">
        <v>36</v>
      </c>
      <c r="I49" s="1347">
        <v>60</v>
      </c>
      <c r="J49" s="47">
        <v>60</v>
      </c>
      <c r="K49" s="47">
        <v>0</v>
      </c>
      <c r="L49" s="47">
        <v>60</v>
      </c>
      <c r="M49" s="47">
        <v>120</v>
      </c>
      <c r="N49" s="1012">
        <f t="shared" si="0"/>
        <v>7200</v>
      </c>
      <c r="O49" s="47">
        <v>30</v>
      </c>
      <c r="P49" s="47"/>
      <c r="Q49" s="47">
        <v>30</v>
      </c>
      <c r="R49" s="47"/>
      <c r="S49" s="47"/>
      <c r="T49" s="47"/>
      <c r="U49" s="57" t="s">
        <v>4581</v>
      </c>
    </row>
    <row r="50" spans="1:21">
      <c r="A50" s="78">
        <v>43</v>
      </c>
      <c r="B50" s="76"/>
      <c r="C50" s="555" t="s">
        <v>3731</v>
      </c>
      <c r="D50" s="101" t="s">
        <v>199</v>
      </c>
      <c r="E50" s="101"/>
      <c r="F50" s="101" t="s">
        <v>199</v>
      </c>
      <c r="G50" s="556">
        <v>0</v>
      </c>
      <c r="H50" s="556">
        <v>5000</v>
      </c>
      <c r="I50" s="556">
        <v>7500</v>
      </c>
      <c r="J50" s="76">
        <v>12000</v>
      </c>
      <c r="K50" s="76">
        <v>0</v>
      </c>
      <c r="L50" s="76">
        <v>12000</v>
      </c>
      <c r="M50" s="76">
        <v>0.35</v>
      </c>
      <c r="N50" s="1234">
        <f t="shared" si="0"/>
        <v>4200</v>
      </c>
      <c r="O50" s="76">
        <v>12000</v>
      </c>
      <c r="P50" s="76"/>
      <c r="Q50" s="76"/>
      <c r="R50" s="76"/>
      <c r="S50" s="76"/>
      <c r="T50" s="76"/>
    </row>
    <row r="51" spans="1:21">
      <c r="A51" s="78">
        <v>44</v>
      </c>
      <c r="B51" s="76"/>
      <c r="C51" s="555" t="s">
        <v>3732</v>
      </c>
      <c r="D51" s="101" t="s">
        <v>199</v>
      </c>
      <c r="E51" s="101"/>
      <c r="F51" s="101" t="s">
        <v>199</v>
      </c>
      <c r="G51" s="556">
        <v>0</v>
      </c>
      <c r="H51" s="556">
        <v>5000</v>
      </c>
      <c r="I51" s="556">
        <v>5000</v>
      </c>
      <c r="J51" s="76">
        <v>12000</v>
      </c>
      <c r="K51" s="76">
        <v>0</v>
      </c>
      <c r="L51" s="76">
        <v>12000</v>
      </c>
      <c r="M51" s="76">
        <v>0.35</v>
      </c>
      <c r="N51" s="1234">
        <f t="shared" si="0"/>
        <v>4200</v>
      </c>
      <c r="O51" s="76">
        <v>12000</v>
      </c>
      <c r="P51" s="76"/>
      <c r="Q51" s="76"/>
      <c r="R51" s="76"/>
      <c r="S51" s="76"/>
      <c r="T51" s="76"/>
    </row>
    <row r="52" spans="1:21">
      <c r="A52" s="78">
        <v>45</v>
      </c>
      <c r="B52" s="76"/>
      <c r="C52" s="555" t="s">
        <v>3733</v>
      </c>
      <c r="D52" s="101" t="s">
        <v>199</v>
      </c>
      <c r="E52" s="101"/>
      <c r="F52" s="101" t="s">
        <v>199</v>
      </c>
      <c r="G52" s="556">
        <v>0</v>
      </c>
      <c r="H52" s="556">
        <v>4000</v>
      </c>
      <c r="I52" s="556">
        <v>4000</v>
      </c>
      <c r="J52" s="76">
        <v>0</v>
      </c>
      <c r="K52" s="76">
        <v>0</v>
      </c>
      <c r="L52" s="76">
        <v>0</v>
      </c>
      <c r="M52" s="76">
        <v>0.35</v>
      </c>
      <c r="N52" s="1234">
        <f t="shared" si="0"/>
        <v>0</v>
      </c>
      <c r="O52" s="76"/>
      <c r="P52" s="76"/>
      <c r="Q52" s="76"/>
      <c r="R52" s="76"/>
      <c r="S52" s="76"/>
      <c r="T52" s="76"/>
    </row>
    <row r="53" spans="1:21">
      <c r="A53" s="78">
        <v>46</v>
      </c>
      <c r="B53" s="76"/>
      <c r="C53" s="557" t="s">
        <v>3734</v>
      </c>
      <c r="D53" s="101"/>
      <c r="E53" s="101"/>
      <c r="F53" s="556" t="s">
        <v>43</v>
      </c>
      <c r="G53" s="556">
        <v>0</v>
      </c>
      <c r="H53" s="556">
        <v>1</v>
      </c>
      <c r="I53" s="556">
        <v>0</v>
      </c>
      <c r="J53" s="76">
        <v>0</v>
      </c>
      <c r="K53" s="76">
        <v>0</v>
      </c>
      <c r="L53" s="76">
        <v>0</v>
      </c>
      <c r="M53" s="76">
        <v>1500</v>
      </c>
      <c r="N53" s="1234">
        <f t="shared" si="0"/>
        <v>0</v>
      </c>
      <c r="O53" s="76"/>
      <c r="P53" s="76"/>
      <c r="Q53" s="76"/>
      <c r="R53" s="76"/>
      <c r="S53" s="76"/>
      <c r="T53" s="76"/>
    </row>
    <row r="54" spans="1:21">
      <c r="A54" s="78">
        <v>47</v>
      </c>
      <c r="B54" s="76"/>
      <c r="C54" s="557" t="s">
        <v>3735</v>
      </c>
      <c r="D54" s="101"/>
      <c r="E54" s="101"/>
      <c r="F54" s="556" t="s">
        <v>43</v>
      </c>
      <c r="G54" s="556">
        <v>0</v>
      </c>
      <c r="H54" s="556">
        <v>1</v>
      </c>
      <c r="I54" s="556">
        <v>1</v>
      </c>
      <c r="J54" s="76">
        <v>1</v>
      </c>
      <c r="K54" s="76">
        <v>0</v>
      </c>
      <c r="L54" s="76">
        <v>1</v>
      </c>
      <c r="M54" s="76">
        <v>5500</v>
      </c>
      <c r="N54" s="1234">
        <f t="shared" si="0"/>
        <v>5500</v>
      </c>
      <c r="O54" s="76"/>
      <c r="P54" s="76">
        <v>1</v>
      </c>
      <c r="Q54" s="76"/>
      <c r="R54" s="76"/>
      <c r="S54" s="76"/>
      <c r="T54" s="76"/>
    </row>
    <row r="55" spans="1:21">
      <c r="A55" s="78">
        <v>48</v>
      </c>
      <c r="B55" s="76"/>
      <c r="C55" s="557" t="s">
        <v>3736</v>
      </c>
      <c r="D55" s="101"/>
      <c r="E55" s="101"/>
      <c r="F55" s="556" t="s">
        <v>43</v>
      </c>
      <c r="G55" s="556">
        <v>0</v>
      </c>
      <c r="H55" s="556">
        <v>1</v>
      </c>
      <c r="I55" s="556">
        <v>1</v>
      </c>
      <c r="J55" s="76">
        <v>1</v>
      </c>
      <c r="K55" s="76">
        <v>0</v>
      </c>
      <c r="L55" s="76">
        <v>1</v>
      </c>
      <c r="M55" s="76">
        <v>4000</v>
      </c>
      <c r="N55" s="1234">
        <f t="shared" si="0"/>
        <v>4000</v>
      </c>
      <c r="O55" s="76"/>
      <c r="P55" s="76">
        <v>1</v>
      </c>
      <c r="Q55" s="76"/>
      <c r="R55" s="76"/>
      <c r="S55" s="76"/>
      <c r="T55" s="76"/>
    </row>
    <row r="56" spans="1:21">
      <c r="A56" s="78">
        <v>49</v>
      </c>
      <c r="B56" s="76"/>
      <c r="C56" s="557" t="s">
        <v>3737</v>
      </c>
      <c r="D56" s="101"/>
      <c r="E56" s="101"/>
      <c r="F56" s="556" t="s">
        <v>43</v>
      </c>
      <c r="G56" s="556">
        <v>0</v>
      </c>
      <c r="H56" s="556">
        <v>1</v>
      </c>
      <c r="I56" s="556">
        <v>0</v>
      </c>
      <c r="J56" s="76">
        <v>0</v>
      </c>
      <c r="K56" s="76">
        <v>0</v>
      </c>
      <c r="L56" s="76">
        <v>0</v>
      </c>
      <c r="M56" s="76">
        <v>13910</v>
      </c>
      <c r="N56" s="1234">
        <f t="shared" si="0"/>
        <v>0</v>
      </c>
      <c r="O56" s="76"/>
      <c r="P56" s="76"/>
      <c r="Q56" s="76"/>
      <c r="R56" s="76"/>
      <c r="S56" s="76"/>
      <c r="T56" s="76"/>
    </row>
    <row r="57" spans="1:21">
      <c r="A57" s="78">
        <v>50</v>
      </c>
      <c r="B57" s="76"/>
      <c r="C57" s="557" t="s">
        <v>3738</v>
      </c>
      <c r="D57" s="101"/>
      <c r="E57" s="101"/>
      <c r="F57" s="556" t="s">
        <v>43</v>
      </c>
      <c r="G57" s="556">
        <v>0</v>
      </c>
      <c r="H57" s="556">
        <v>1</v>
      </c>
      <c r="I57" s="556">
        <v>0</v>
      </c>
      <c r="J57" s="76">
        <v>0</v>
      </c>
      <c r="K57" s="76">
        <v>0</v>
      </c>
      <c r="L57" s="76">
        <v>0</v>
      </c>
      <c r="M57" s="76">
        <v>9000</v>
      </c>
      <c r="N57" s="1234">
        <f t="shared" si="0"/>
        <v>0</v>
      </c>
      <c r="O57" s="76"/>
      <c r="P57" s="76"/>
      <c r="Q57" s="76"/>
      <c r="R57" s="76"/>
      <c r="S57" s="76"/>
      <c r="T57" s="76"/>
    </row>
    <row r="58" spans="1:21">
      <c r="A58" s="78">
        <v>51</v>
      </c>
      <c r="B58" s="76"/>
      <c r="C58" s="557" t="s">
        <v>3739</v>
      </c>
      <c r="D58" s="101"/>
      <c r="E58" s="101"/>
      <c r="F58" s="556" t="s">
        <v>43</v>
      </c>
      <c r="G58" s="556">
        <v>0</v>
      </c>
      <c r="H58" s="556">
        <v>1</v>
      </c>
      <c r="I58" s="556">
        <v>0</v>
      </c>
      <c r="J58" s="76">
        <v>0</v>
      </c>
      <c r="K58" s="76">
        <v>0</v>
      </c>
      <c r="L58" s="76">
        <v>0</v>
      </c>
      <c r="M58" s="76">
        <v>7500</v>
      </c>
      <c r="N58" s="1234">
        <f t="shared" si="0"/>
        <v>0</v>
      </c>
      <c r="O58" s="76"/>
      <c r="P58" s="76"/>
      <c r="Q58" s="76"/>
      <c r="R58" s="76"/>
      <c r="S58" s="76"/>
      <c r="T58" s="76"/>
    </row>
    <row r="59" spans="1:21">
      <c r="A59" s="78">
        <v>52</v>
      </c>
      <c r="B59" s="76"/>
      <c r="C59" s="557" t="s">
        <v>3740</v>
      </c>
      <c r="D59" s="101"/>
      <c r="E59" s="101"/>
      <c r="F59" s="556" t="s">
        <v>43</v>
      </c>
      <c r="G59" s="556">
        <v>0</v>
      </c>
      <c r="H59" s="556">
        <v>1</v>
      </c>
      <c r="I59" s="556">
        <v>1</v>
      </c>
      <c r="J59" s="76">
        <v>1</v>
      </c>
      <c r="K59" s="76">
        <v>0</v>
      </c>
      <c r="L59" s="76">
        <v>1</v>
      </c>
      <c r="M59" s="76">
        <v>9500</v>
      </c>
      <c r="N59" s="1234">
        <f t="shared" si="0"/>
        <v>9500</v>
      </c>
      <c r="O59" s="76">
        <v>1</v>
      </c>
      <c r="P59" s="76"/>
      <c r="Q59" s="76"/>
      <c r="R59" s="76"/>
      <c r="S59" s="76"/>
      <c r="T59" s="76"/>
    </row>
    <row r="60" spans="1:21">
      <c r="A60" s="78">
        <v>53</v>
      </c>
      <c r="B60" s="76"/>
      <c r="C60" s="557" t="s">
        <v>3741</v>
      </c>
      <c r="D60" s="101"/>
      <c r="E60" s="101"/>
      <c r="F60" s="556" t="s">
        <v>43</v>
      </c>
      <c r="G60" s="556">
        <v>0</v>
      </c>
      <c r="H60" s="556">
        <v>1</v>
      </c>
      <c r="I60" s="556">
        <v>0</v>
      </c>
      <c r="J60" s="76">
        <v>0</v>
      </c>
      <c r="K60" s="76">
        <v>0</v>
      </c>
      <c r="L60" s="76">
        <v>0</v>
      </c>
      <c r="M60" s="76">
        <v>5500</v>
      </c>
      <c r="N60" s="1234">
        <f t="shared" si="0"/>
        <v>0</v>
      </c>
      <c r="O60" s="76"/>
      <c r="P60" s="76"/>
      <c r="Q60" s="76"/>
      <c r="R60" s="76"/>
      <c r="S60" s="76"/>
      <c r="T60" s="76"/>
    </row>
    <row r="61" spans="1:21">
      <c r="A61" s="78">
        <v>54</v>
      </c>
      <c r="B61" s="76"/>
      <c r="C61" s="557" t="s">
        <v>3742</v>
      </c>
      <c r="D61" s="101"/>
      <c r="E61" s="101"/>
      <c r="F61" s="556" t="s">
        <v>43</v>
      </c>
      <c r="G61" s="556">
        <v>0</v>
      </c>
      <c r="H61" s="556">
        <v>1</v>
      </c>
      <c r="I61" s="556">
        <v>0</v>
      </c>
      <c r="J61" s="76">
        <v>0</v>
      </c>
      <c r="K61" s="76">
        <v>0</v>
      </c>
      <c r="L61" s="76">
        <v>0</v>
      </c>
      <c r="M61" s="76">
        <v>9000</v>
      </c>
      <c r="N61" s="1234">
        <f t="shared" si="0"/>
        <v>0</v>
      </c>
      <c r="O61" s="76"/>
      <c r="P61" s="76"/>
      <c r="Q61" s="76"/>
      <c r="R61" s="76"/>
      <c r="S61" s="76"/>
      <c r="T61" s="76"/>
    </row>
    <row r="62" spans="1:21">
      <c r="A62" s="78">
        <v>55</v>
      </c>
      <c r="B62" s="76"/>
      <c r="C62" s="558" t="s">
        <v>3743</v>
      </c>
      <c r="D62" s="101" t="s">
        <v>3717</v>
      </c>
      <c r="E62" s="101">
        <v>1</v>
      </c>
      <c r="F62" s="556" t="s">
        <v>214</v>
      </c>
      <c r="G62" s="556">
        <v>0</v>
      </c>
      <c r="H62" s="556">
        <v>1</v>
      </c>
      <c r="I62" s="556">
        <v>1</v>
      </c>
      <c r="J62" s="76">
        <v>1</v>
      </c>
      <c r="K62" s="76">
        <v>0</v>
      </c>
      <c r="L62" s="76">
        <v>1</v>
      </c>
      <c r="M62" s="559">
        <v>12600</v>
      </c>
      <c r="N62" s="1234">
        <f t="shared" si="0"/>
        <v>12600</v>
      </c>
      <c r="O62" s="76"/>
      <c r="P62" s="76"/>
      <c r="Q62" s="76">
        <v>1</v>
      </c>
      <c r="R62" s="76"/>
      <c r="S62" s="76"/>
      <c r="T62" s="76"/>
    </row>
    <row r="63" spans="1:21">
      <c r="A63" s="78">
        <v>56</v>
      </c>
      <c r="B63" s="76"/>
      <c r="C63" s="558" t="s">
        <v>3744</v>
      </c>
      <c r="D63" s="101" t="s">
        <v>3717</v>
      </c>
      <c r="E63" s="101">
        <v>1</v>
      </c>
      <c r="F63" s="556" t="s">
        <v>214</v>
      </c>
      <c r="G63" s="556">
        <v>0</v>
      </c>
      <c r="H63" s="556">
        <v>1</v>
      </c>
      <c r="I63" s="556">
        <v>1</v>
      </c>
      <c r="J63" s="76">
        <v>1</v>
      </c>
      <c r="K63" s="76">
        <v>0</v>
      </c>
      <c r="L63" s="76">
        <v>1</v>
      </c>
      <c r="M63" s="559">
        <v>18529</v>
      </c>
      <c r="N63" s="1234">
        <f t="shared" si="0"/>
        <v>18529</v>
      </c>
      <c r="O63" s="76"/>
      <c r="P63" s="76"/>
      <c r="Q63" s="76">
        <v>1</v>
      </c>
      <c r="R63" s="76"/>
      <c r="S63" s="76"/>
      <c r="T63" s="76"/>
    </row>
    <row r="64" spans="1:21">
      <c r="A64" s="78">
        <v>57</v>
      </c>
      <c r="B64" s="76"/>
      <c r="C64" s="558" t="s">
        <v>3745</v>
      </c>
      <c r="D64" s="101" t="s">
        <v>3717</v>
      </c>
      <c r="E64" s="101">
        <v>1</v>
      </c>
      <c r="F64" s="556" t="s">
        <v>214</v>
      </c>
      <c r="G64" s="556">
        <v>0</v>
      </c>
      <c r="H64" s="556">
        <v>1</v>
      </c>
      <c r="I64" s="556">
        <v>1</v>
      </c>
      <c r="J64" s="76">
        <v>1</v>
      </c>
      <c r="K64" s="76">
        <v>0</v>
      </c>
      <c r="L64" s="76">
        <v>1</v>
      </c>
      <c r="M64" s="559">
        <v>20800</v>
      </c>
      <c r="N64" s="1234">
        <f t="shared" si="0"/>
        <v>20800</v>
      </c>
      <c r="O64" s="76"/>
      <c r="P64" s="76"/>
      <c r="Q64" s="76">
        <v>1</v>
      </c>
      <c r="R64" s="76"/>
      <c r="S64" s="76"/>
      <c r="T64" s="76"/>
    </row>
    <row r="65" spans="1:20">
      <c r="A65" s="78">
        <v>58</v>
      </c>
      <c r="B65" s="76"/>
      <c r="C65" s="558" t="s">
        <v>3746</v>
      </c>
      <c r="D65" s="101" t="s">
        <v>3717</v>
      </c>
      <c r="E65" s="101">
        <v>1</v>
      </c>
      <c r="F65" s="556" t="s">
        <v>214</v>
      </c>
      <c r="G65" s="556">
        <v>0</v>
      </c>
      <c r="H65" s="556">
        <v>1</v>
      </c>
      <c r="I65" s="556">
        <v>1</v>
      </c>
      <c r="J65" s="76">
        <v>1</v>
      </c>
      <c r="K65" s="76">
        <v>0</v>
      </c>
      <c r="L65" s="76">
        <v>1</v>
      </c>
      <c r="M65" s="559">
        <v>16200</v>
      </c>
      <c r="N65" s="1234">
        <f t="shared" si="0"/>
        <v>16200</v>
      </c>
      <c r="O65" s="76"/>
      <c r="P65" s="76"/>
      <c r="Q65" s="76">
        <v>1</v>
      </c>
      <c r="R65" s="76"/>
      <c r="S65" s="76"/>
      <c r="T65" s="76"/>
    </row>
    <row r="66" spans="1:20">
      <c r="A66" s="78">
        <v>59</v>
      </c>
      <c r="B66" s="76"/>
      <c r="C66" s="560" t="s">
        <v>3747</v>
      </c>
      <c r="D66" s="101" t="s">
        <v>3717</v>
      </c>
      <c r="E66" s="101">
        <v>1</v>
      </c>
      <c r="F66" s="556" t="s">
        <v>214</v>
      </c>
      <c r="G66" s="556">
        <v>0</v>
      </c>
      <c r="H66" s="556">
        <v>1</v>
      </c>
      <c r="I66" s="556">
        <v>1</v>
      </c>
      <c r="J66" s="76">
        <v>1</v>
      </c>
      <c r="K66" s="76">
        <v>0</v>
      </c>
      <c r="L66" s="76">
        <v>1</v>
      </c>
      <c r="M66" s="559">
        <v>19347</v>
      </c>
      <c r="N66" s="1234">
        <f t="shared" si="0"/>
        <v>19347</v>
      </c>
      <c r="O66" s="76"/>
      <c r="P66" s="76"/>
      <c r="Q66" s="76">
        <v>1</v>
      </c>
      <c r="R66" s="76"/>
      <c r="S66" s="76"/>
      <c r="T66" s="76"/>
    </row>
    <row r="67" spans="1:20">
      <c r="A67" s="78">
        <v>60</v>
      </c>
      <c r="B67" s="76"/>
      <c r="C67" s="558" t="s">
        <v>3748</v>
      </c>
      <c r="D67" s="101" t="s">
        <v>3717</v>
      </c>
      <c r="E67" s="101">
        <v>1</v>
      </c>
      <c r="F67" s="556" t="s">
        <v>214</v>
      </c>
      <c r="G67" s="556">
        <v>0</v>
      </c>
      <c r="H67" s="556">
        <v>1</v>
      </c>
      <c r="I67" s="556">
        <v>1</v>
      </c>
      <c r="J67" s="76">
        <v>1</v>
      </c>
      <c r="K67" s="76">
        <v>0</v>
      </c>
      <c r="L67" s="76">
        <v>1</v>
      </c>
      <c r="M67" s="559">
        <v>16590</v>
      </c>
      <c r="N67" s="1234">
        <f t="shared" si="0"/>
        <v>16590</v>
      </c>
      <c r="O67" s="76"/>
      <c r="P67" s="76"/>
      <c r="Q67" s="76">
        <v>1</v>
      </c>
      <c r="R67" s="76"/>
      <c r="S67" s="76"/>
      <c r="T67" s="76"/>
    </row>
    <row r="68" spans="1:20">
      <c r="A68" s="78">
        <v>61</v>
      </c>
      <c r="B68" s="76"/>
      <c r="C68" s="558" t="s">
        <v>3749</v>
      </c>
      <c r="D68" s="101" t="s">
        <v>3717</v>
      </c>
      <c r="E68" s="101">
        <v>1</v>
      </c>
      <c r="F68" s="556" t="s">
        <v>214</v>
      </c>
      <c r="G68" s="556">
        <v>0</v>
      </c>
      <c r="H68" s="556">
        <v>1</v>
      </c>
      <c r="I68" s="556">
        <v>1</v>
      </c>
      <c r="J68" s="76">
        <v>1</v>
      </c>
      <c r="K68" s="76">
        <v>0</v>
      </c>
      <c r="L68" s="76">
        <v>1</v>
      </c>
      <c r="M68" s="559">
        <v>22507</v>
      </c>
      <c r="N68" s="1234">
        <f t="shared" si="0"/>
        <v>22507</v>
      </c>
      <c r="O68" s="76"/>
      <c r="P68" s="76"/>
      <c r="Q68" s="76">
        <v>1</v>
      </c>
      <c r="R68" s="76"/>
      <c r="S68" s="76"/>
      <c r="T68" s="76"/>
    </row>
    <row r="69" spans="1:20">
      <c r="A69" s="78">
        <v>62</v>
      </c>
      <c r="B69" s="76"/>
      <c r="C69" s="558" t="s">
        <v>3750</v>
      </c>
      <c r="D69" s="101" t="s">
        <v>3717</v>
      </c>
      <c r="E69" s="101">
        <v>1</v>
      </c>
      <c r="F69" s="556" t="s">
        <v>214</v>
      </c>
      <c r="G69" s="556">
        <v>0</v>
      </c>
      <c r="H69" s="556">
        <v>1</v>
      </c>
      <c r="I69" s="556">
        <v>1</v>
      </c>
      <c r="J69" s="76">
        <v>1</v>
      </c>
      <c r="K69" s="76">
        <v>0</v>
      </c>
      <c r="L69" s="76">
        <v>1</v>
      </c>
      <c r="M69" s="559">
        <v>16065</v>
      </c>
      <c r="N69" s="1234">
        <f t="shared" si="0"/>
        <v>16065</v>
      </c>
      <c r="O69" s="76"/>
      <c r="P69" s="76"/>
      <c r="Q69" s="76">
        <v>1</v>
      </c>
      <c r="R69" s="76"/>
      <c r="S69" s="76"/>
      <c r="T69" s="76"/>
    </row>
    <row r="70" spans="1:20">
      <c r="A70" s="78">
        <v>63</v>
      </c>
      <c r="B70" s="76"/>
      <c r="C70" s="560" t="s">
        <v>3751</v>
      </c>
      <c r="D70" s="101" t="s">
        <v>3717</v>
      </c>
      <c r="E70" s="101">
        <v>1</v>
      </c>
      <c r="F70" s="556" t="s">
        <v>214</v>
      </c>
      <c r="G70" s="556">
        <v>0</v>
      </c>
      <c r="H70" s="556">
        <v>1</v>
      </c>
      <c r="I70" s="556">
        <v>0</v>
      </c>
      <c r="J70" s="76">
        <v>1</v>
      </c>
      <c r="K70" s="76">
        <v>0</v>
      </c>
      <c r="L70" s="76">
        <v>1</v>
      </c>
      <c r="M70" s="559">
        <v>18980</v>
      </c>
      <c r="N70" s="1234">
        <f t="shared" si="0"/>
        <v>18980</v>
      </c>
      <c r="O70" s="76"/>
      <c r="P70" s="76"/>
      <c r="Q70" s="76">
        <v>1</v>
      </c>
      <c r="R70" s="76"/>
      <c r="S70" s="76"/>
      <c r="T70" s="76"/>
    </row>
    <row r="71" spans="1:20">
      <c r="A71" s="78">
        <v>64</v>
      </c>
      <c r="B71" s="76"/>
      <c r="C71" s="560" t="s">
        <v>3752</v>
      </c>
      <c r="D71" s="101" t="s">
        <v>3717</v>
      </c>
      <c r="E71" s="101">
        <v>1</v>
      </c>
      <c r="F71" s="556" t="s">
        <v>214</v>
      </c>
      <c r="G71" s="556">
        <v>0</v>
      </c>
      <c r="H71" s="556">
        <v>0</v>
      </c>
      <c r="I71" s="556">
        <v>1</v>
      </c>
      <c r="J71" s="76">
        <v>1</v>
      </c>
      <c r="K71" s="76">
        <v>0</v>
      </c>
      <c r="L71" s="76">
        <v>0</v>
      </c>
      <c r="M71" s="559">
        <v>20460</v>
      </c>
      <c r="N71" s="1234">
        <f t="shared" si="0"/>
        <v>0</v>
      </c>
      <c r="O71" s="76"/>
      <c r="P71" s="76"/>
      <c r="Q71" s="76"/>
      <c r="R71" s="76"/>
      <c r="S71" s="76"/>
      <c r="T71" s="76"/>
    </row>
    <row r="72" spans="1:20">
      <c r="A72" s="78">
        <v>65</v>
      </c>
      <c r="B72" s="76"/>
      <c r="C72" s="558" t="s">
        <v>3753</v>
      </c>
      <c r="D72" s="101" t="s">
        <v>3717</v>
      </c>
      <c r="E72" s="101">
        <v>1</v>
      </c>
      <c r="F72" s="556" t="s">
        <v>214</v>
      </c>
      <c r="G72" s="556">
        <v>0</v>
      </c>
      <c r="H72" s="556">
        <v>1</v>
      </c>
      <c r="I72" s="556">
        <v>1</v>
      </c>
      <c r="J72" s="76">
        <v>1</v>
      </c>
      <c r="K72" s="76">
        <v>0</v>
      </c>
      <c r="L72" s="76">
        <v>1</v>
      </c>
      <c r="M72" s="559">
        <v>19200</v>
      </c>
      <c r="N72" s="1234">
        <f t="shared" si="0"/>
        <v>19200</v>
      </c>
      <c r="O72" s="76"/>
      <c r="P72" s="76"/>
      <c r="Q72" s="76">
        <v>1</v>
      </c>
      <c r="R72" s="76"/>
      <c r="S72" s="76"/>
      <c r="T72" s="76"/>
    </row>
    <row r="73" spans="1:20">
      <c r="A73" s="78">
        <v>66</v>
      </c>
      <c r="B73" s="76"/>
      <c r="C73" s="558" t="s">
        <v>3754</v>
      </c>
      <c r="D73" s="101" t="s">
        <v>3717</v>
      </c>
      <c r="E73" s="101">
        <v>1</v>
      </c>
      <c r="F73" s="556" t="s">
        <v>214</v>
      </c>
      <c r="G73" s="556">
        <v>0</v>
      </c>
      <c r="H73" s="556">
        <v>1</v>
      </c>
      <c r="I73" s="556">
        <v>1</v>
      </c>
      <c r="J73" s="76">
        <v>1</v>
      </c>
      <c r="K73" s="76">
        <v>0</v>
      </c>
      <c r="L73" s="76">
        <v>1</v>
      </c>
      <c r="M73" s="559">
        <v>30680</v>
      </c>
      <c r="N73" s="1234">
        <f t="shared" ref="N73:N137" si="1">AVERAGE(L73*M73)</f>
        <v>30680</v>
      </c>
      <c r="O73" s="76"/>
      <c r="P73" s="76"/>
      <c r="Q73" s="76">
        <v>1</v>
      </c>
      <c r="R73" s="76"/>
      <c r="S73" s="76"/>
      <c r="T73" s="76"/>
    </row>
    <row r="74" spans="1:20">
      <c r="A74" s="78">
        <v>67</v>
      </c>
      <c r="B74" s="76"/>
      <c r="C74" s="558" t="s">
        <v>3755</v>
      </c>
      <c r="D74" s="101" t="s">
        <v>3717</v>
      </c>
      <c r="E74" s="101">
        <v>1</v>
      </c>
      <c r="F74" s="556" t="s">
        <v>214</v>
      </c>
      <c r="G74" s="556">
        <v>0</v>
      </c>
      <c r="H74" s="556">
        <v>1</v>
      </c>
      <c r="I74" s="556">
        <v>0</v>
      </c>
      <c r="J74" s="76">
        <v>1</v>
      </c>
      <c r="K74" s="76">
        <v>0</v>
      </c>
      <c r="L74" s="76">
        <v>1</v>
      </c>
      <c r="M74" s="559">
        <v>30975</v>
      </c>
      <c r="N74" s="1234">
        <f t="shared" si="1"/>
        <v>30975</v>
      </c>
      <c r="O74" s="76"/>
      <c r="P74" s="76"/>
      <c r="Q74" s="76">
        <v>1</v>
      </c>
      <c r="R74" s="76"/>
      <c r="S74" s="76"/>
      <c r="T74" s="76"/>
    </row>
    <row r="75" spans="1:20">
      <c r="A75" s="78">
        <v>68</v>
      </c>
      <c r="B75" s="76"/>
      <c r="C75" s="558" t="s">
        <v>3756</v>
      </c>
      <c r="D75" s="101" t="s">
        <v>3717</v>
      </c>
      <c r="E75" s="101">
        <v>1</v>
      </c>
      <c r="F75" s="556" t="s">
        <v>214</v>
      </c>
      <c r="G75" s="556">
        <v>0</v>
      </c>
      <c r="H75" s="556">
        <v>1</v>
      </c>
      <c r="I75" s="556">
        <v>1</v>
      </c>
      <c r="J75" s="76">
        <v>1</v>
      </c>
      <c r="K75" s="76">
        <v>0</v>
      </c>
      <c r="L75" s="76">
        <v>1</v>
      </c>
      <c r="M75" s="559">
        <v>12800</v>
      </c>
      <c r="N75" s="1234">
        <f t="shared" si="1"/>
        <v>12800</v>
      </c>
      <c r="O75" s="76"/>
      <c r="P75" s="76"/>
      <c r="Q75" s="76">
        <v>1</v>
      </c>
      <c r="R75" s="76"/>
      <c r="S75" s="76"/>
      <c r="T75" s="76"/>
    </row>
    <row r="76" spans="1:20">
      <c r="A76" s="78">
        <v>69</v>
      </c>
      <c r="B76" s="76"/>
      <c r="C76" s="558" t="s">
        <v>3757</v>
      </c>
      <c r="D76" s="101" t="s">
        <v>3717</v>
      </c>
      <c r="E76" s="101">
        <v>1</v>
      </c>
      <c r="F76" s="556" t="s">
        <v>214</v>
      </c>
      <c r="G76" s="556">
        <v>0</v>
      </c>
      <c r="H76" s="556">
        <v>1</v>
      </c>
      <c r="I76" s="556">
        <v>1</v>
      </c>
      <c r="J76" s="76">
        <v>1</v>
      </c>
      <c r="K76" s="76">
        <v>0</v>
      </c>
      <c r="L76" s="76">
        <v>1</v>
      </c>
      <c r="M76" s="559">
        <v>16980</v>
      </c>
      <c r="N76" s="1234">
        <f t="shared" si="1"/>
        <v>16980</v>
      </c>
      <c r="O76" s="76"/>
      <c r="P76" s="76"/>
      <c r="Q76" s="76">
        <v>1</v>
      </c>
      <c r="R76" s="76"/>
      <c r="S76" s="76"/>
      <c r="T76" s="76"/>
    </row>
    <row r="77" spans="1:20">
      <c r="A77" s="78">
        <v>70</v>
      </c>
      <c r="B77" s="76"/>
      <c r="C77" s="558" t="s">
        <v>3758</v>
      </c>
      <c r="D77" s="101" t="s">
        <v>3717</v>
      </c>
      <c r="E77" s="101">
        <v>1</v>
      </c>
      <c r="F77" s="556" t="s">
        <v>214</v>
      </c>
      <c r="G77" s="556">
        <v>0</v>
      </c>
      <c r="H77" s="556">
        <v>0</v>
      </c>
      <c r="I77" s="556">
        <v>1</v>
      </c>
      <c r="J77" s="76">
        <v>0</v>
      </c>
      <c r="K77" s="76">
        <v>0</v>
      </c>
      <c r="L77" s="76">
        <v>0</v>
      </c>
      <c r="M77" s="559">
        <v>19215</v>
      </c>
      <c r="N77" s="1234">
        <f t="shared" si="1"/>
        <v>0</v>
      </c>
      <c r="O77" s="76"/>
      <c r="P77" s="76"/>
      <c r="Q77" s="76"/>
      <c r="R77" s="76"/>
      <c r="S77" s="76"/>
      <c r="T77" s="76"/>
    </row>
    <row r="78" spans="1:20">
      <c r="A78" s="78">
        <v>71</v>
      </c>
      <c r="B78" s="76"/>
      <c r="C78" s="558" t="s">
        <v>3759</v>
      </c>
      <c r="D78" s="101" t="s">
        <v>3717</v>
      </c>
      <c r="E78" s="101">
        <v>1</v>
      </c>
      <c r="F78" s="556" t="s">
        <v>214</v>
      </c>
      <c r="G78" s="556">
        <v>0</v>
      </c>
      <c r="H78" s="556">
        <v>0</v>
      </c>
      <c r="I78" s="556">
        <v>1</v>
      </c>
      <c r="J78" s="76">
        <v>0</v>
      </c>
      <c r="K78" s="76">
        <v>0</v>
      </c>
      <c r="L78" s="76">
        <v>0</v>
      </c>
      <c r="M78" s="559">
        <v>17809</v>
      </c>
      <c r="N78" s="1234">
        <f t="shared" si="1"/>
        <v>0</v>
      </c>
      <c r="O78" s="76"/>
      <c r="P78" s="76"/>
      <c r="Q78" s="76"/>
      <c r="R78" s="76"/>
      <c r="S78" s="76"/>
      <c r="T78" s="76"/>
    </row>
    <row r="79" spans="1:20">
      <c r="A79" s="78">
        <v>72</v>
      </c>
      <c r="B79" s="76"/>
      <c r="C79" s="558" t="s">
        <v>3760</v>
      </c>
      <c r="D79" s="101" t="s">
        <v>3717</v>
      </c>
      <c r="E79" s="101">
        <v>1</v>
      </c>
      <c r="F79" s="556" t="s">
        <v>214</v>
      </c>
      <c r="G79" s="556">
        <v>0</v>
      </c>
      <c r="H79" s="556">
        <v>1</v>
      </c>
      <c r="I79" s="556">
        <v>1</v>
      </c>
      <c r="J79" s="76">
        <v>1</v>
      </c>
      <c r="K79" s="76">
        <v>0</v>
      </c>
      <c r="L79" s="76">
        <v>1</v>
      </c>
      <c r="M79" s="559">
        <v>14700</v>
      </c>
      <c r="N79" s="1234">
        <f t="shared" si="1"/>
        <v>14700</v>
      </c>
      <c r="O79" s="76"/>
      <c r="P79" s="76"/>
      <c r="Q79" s="76">
        <v>1</v>
      </c>
      <c r="R79" s="76"/>
      <c r="S79" s="76"/>
      <c r="T79" s="76"/>
    </row>
    <row r="80" spans="1:20">
      <c r="A80" s="78">
        <v>73</v>
      </c>
      <c r="B80" s="76"/>
      <c r="C80" s="558" t="s">
        <v>3761</v>
      </c>
      <c r="D80" s="101" t="s">
        <v>3717</v>
      </c>
      <c r="E80" s="101">
        <v>1</v>
      </c>
      <c r="F80" s="556" t="s">
        <v>214</v>
      </c>
      <c r="G80" s="556">
        <v>0</v>
      </c>
      <c r="H80" s="556">
        <v>1</v>
      </c>
      <c r="I80" s="556">
        <v>1</v>
      </c>
      <c r="J80" s="76">
        <v>1</v>
      </c>
      <c r="K80" s="76">
        <v>0</v>
      </c>
      <c r="L80" s="76">
        <v>1</v>
      </c>
      <c r="M80" s="559">
        <v>15960</v>
      </c>
      <c r="N80" s="1234">
        <f t="shared" si="1"/>
        <v>15960</v>
      </c>
      <c r="O80" s="76"/>
      <c r="P80" s="76"/>
      <c r="Q80" s="76">
        <v>1</v>
      </c>
      <c r="R80" s="76"/>
      <c r="S80" s="76"/>
      <c r="T80" s="76"/>
    </row>
    <row r="81" spans="1:20">
      <c r="A81" s="78">
        <v>74</v>
      </c>
      <c r="B81" s="76"/>
      <c r="C81" s="558" t="s">
        <v>3762</v>
      </c>
      <c r="D81" s="101" t="s">
        <v>3717</v>
      </c>
      <c r="E81" s="101">
        <v>1</v>
      </c>
      <c r="F81" s="556" t="s">
        <v>214</v>
      </c>
      <c r="G81" s="556">
        <v>0</v>
      </c>
      <c r="H81" s="556">
        <v>1</v>
      </c>
      <c r="I81" s="556">
        <v>0</v>
      </c>
      <c r="J81" s="76">
        <v>1</v>
      </c>
      <c r="K81" s="76">
        <v>0</v>
      </c>
      <c r="L81" s="76">
        <v>1</v>
      </c>
      <c r="M81" s="559">
        <v>17640</v>
      </c>
      <c r="N81" s="1234">
        <f t="shared" si="1"/>
        <v>17640</v>
      </c>
      <c r="O81" s="76"/>
      <c r="P81" s="76"/>
      <c r="Q81" s="76">
        <v>1</v>
      </c>
      <c r="R81" s="76"/>
      <c r="S81" s="76"/>
      <c r="T81" s="76"/>
    </row>
    <row r="82" spans="1:20">
      <c r="A82" s="78">
        <v>75</v>
      </c>
      <c r="B82" s="76"/>
      <c r="C82" s="558" t="s">
        <v>3763</v>
      </c>
      <c r="D82" s="101" t="s">
        <v>3717</v>
      </c>
      <c r="E82" s="101">
        <v>1</v>
      </c>
      <c r="F82" s="556" t="s">
        <v>214</v>
      </c>
      <c r="G82" s="556">
        <v>0</v>
      </c>
      <c r="H82" s="556">
        <v>0</v>
      </c>
      <c r="I82" s="556">
        <v>1</v>
      </c>
      <c r="J82" s="76">
        <v>1</v>
      </c>
      <c r="K82" s="76">
        <v>0</v>
      </c>
      <c r="L82" s="76">
        <v>0</v>
      </c>
      <c r="M82" s="559">
        <v>29300</v>
      </c>
      <c r="N82" s="1234">
        <f t="shared" si="1"/>
        <v>0</v>
      </c>
      <c r="O82" s="76"/>
      <c r="P82" s="76"/>
      <c r="Q82" s="76">
        <v>0</v>
      </c>
      <c r="R82" s="76"/>
      <c r="S82" s="76"/>
      <c r="T82" s="76"/>
    </row>
    <row r="83" spans="1:20" s="57" customFormat="1">
      <c r="A83" s="44">
        <v>76</v>
      </c>
      <c r="B83" s="47"/>
      <c r="C83" s="1346" t="s">
        <v>3764</v>
      </c>
      <c r="D83" s="864" t="s">
        <v>3717</v>
      </c>
      <c r="E83" s="864">
        <v>1</v>
      </c>
      <c r="F83" s="1347" t="s">
        <v>214</v>
      </c>
      <c r="G83" s="1347">
        <v>0</v>
      </c>
      <c r="H83" s="1347">
        <v>1</v>
      </c>
      <c r="I83" s="1347">
        <v>1</v>
      </c>
      <c r="J83" s="47">
        <v>1</v>
      </c>
      <c r="K83" s="47">
        <v>0</v>
      </c>
      <c r="L83" s="47">
        <v>1</v>
      </c>
      <c r="M83" s="1348">
        <v>15330</v>
      </c>
      <c r="N83" s="1012">
        <f t="shared" si="1"/>
        <v>15330</v>
      </c>
      <c r="O83" s="47"/>
      <c r="P83" s="47"/>
      <c r="Q83" s="47">
        <v>1</v>
      </c>
      <c r="R83" s="47"/>
      <c r="S83" s="47"/>
      <c r="T83" s="47"/>
    </row>
    <row r="84" spans="1:20">
      <c r="A84" s="78">
        <v>77</v>
      </c>
      <c r="B84" s="76"/>
      <c r="C84" s="560" t="s">
        <v>3765</v>
      </c>
      <c r="D84" s="101" t="s">
        <v>3717</v>
      </c>
      <c r="E84" s="101">
        <v>1</v>
      </c>
      <c r="F84" s="556" t="s">
        <v>214</v>
      </c>
      <c r="G84" s="556">
        <v>0</v>
      </c>
      <c r="H84" s="556">
        <v>1</v>
      </c>
      <c r="I84" s="556">
        <v>1</v>
      </c>
      <c r="J84" s="76">
        <v>1</v>
      </c>
      <c r="K84" s="76">
        <v>0</v>
      </c>
      <c r="L84" s="76">
        <v>1</v>
      </c>
      <c r="M84" s="559">
        <v>26040</v>
      </c>
      <c r="N84" s="1234">
        <f t="shared" si="1"/>
        <v>26040</v>
      </c>
      <c r="O84" s="76"/>
      <c r="P84" s="76"/>
      <c r="Q84" s="76">
        <v>1</v>
      </c>
      <c r="R84" s="76"/>
      <c r="S84" s="76"/>
      <c r="T84" s="76"/>
    </row>
    <row r="85" spans="1:20">
      <c r="A85" s="78">
        <v>78</v>
      </c>
      <c r="B85" s="76"/>
      <c r="C85" s="558" t="s">
        <v>3766</v>
      </c>
      <c r="D85" s="101" t="s">
        <v>3717</v>
      </c>
      <c r="E85" s="101">
        <v>1</v>
      </c>
      <c r="F85" s="556" t="s">
        <v>214</v>
      </c>
      <c r="G85" s="556">
        <v>0</v>
      </c>
      <c r="H85" s="556">
        <v>1</v>
      </c>
      <c r="I85" s="556">
        <v>1</v>
      </c>
      <c r="J85" s="76">
        <v>1</v>
      </c>
      <c r="K85" s="76">
        <v>0</v>
      </c>
      <c r="L85" s="76">
        <v>1</v>
      </c>
      <c r="M85" s="559">
        <v>28339</v>
      </c>
      <c r="N85" s="1234">
        <f t="shared" si="1"/>
        <v>28339</v>
      </c>
      <c r="O85" s="76"/>
      <c r="P85" s="76"/>
      <c r="Q85" s="76">
        <v>1</v>
      </c>
      <c r="R85" s="76"/>
      <c r="S85" s="76"/>
      <c r="T85" s="76"/>
    </row>
    <row r="86" spans="1:20">
      <c r="A86" s="78">
        <v>79</v>
      </c>
      <c r="B86" s="76"/>
      <c r="C86" s="560" t="s">
        <v>3767</v>
      </c>
      <c r="D86" s="101" t="s">
        <v>3717</v>
      </c>
      <c r="E86" s="101">
        <v>1</v>
      </c>
      <c r="F86" s="556" t="s">
        <v>214</v>
      </c>
      <c r="G86" s="556">
        <v>0</v>
      </c>
      <c r="H86" s="556">
        <v>1</v>
      </c>
      <c r="I86" s="556">
        <v>1</v>
      </c>
      <c r="J86" s="76">
        <v>1</v>
      </c>
      <c r="K86" s="76">
        <v>0</v>
      </c>
      <c r="L86" s="76">
        <v>1</v>
      </c>
      <c r="M86" s="559">
        <v>16200</v>
      </c>
      <c r="N86" s="1234">
        <f t="shared" si="1"/>
        <v>16200</v>
      </c>
      <c r="O86" s="76"/>
      <c r="P86" s="76"/>
      <c r="Q86" s="76">
        <v>1</v>
      </c>
      <c r="R86" s="76"/>
      <c r="S86" s="76"/>
      <c r="T86" s="76"/>
    </row>
    <row r="87" spans="1:20" ht="15.75" customHeight="1">
      <c r="A87" s="78">
        <v>80</v>
      </c>
      <c r="B87" s="76"/>
      <c r="C87" s="560" t="s">
        <v>3768</v>
      </c>
      <c r="D87" s="101" t="s">
        <v>3717</v>
      </c>
      <c r="E87" s="101">
        <v>1</v>
      </c>
      <c r="F87" s="556" t="s">
        <v>214</v>
      </c>
      <c r="G87" s="556">
        <v>0</v>
      </c>
      <c r="H87" s="556">
        <v>1</v>
      </c>
      <c r="I87" s="556">
        <v>1</v>
      </c>
      <c r="J87" s="76">
        <v>1</v>
      </c>
      <c r="K87" s="76">
        <v>0</v>
      </c>
      <c r="L87" s="76">
        <v>1</v>
      </c>
      <c r="M87" s="559">
        <v>24990</v>
      </c>
      <c r="N87" s="1234">
        <f t="shared" si="1"/>
        <v>24990</v>
      </c>
      <c r="O87" s="76"/>
      <c r="P87" s="76"/>
      <c r="Q87" s="76">
        <v>1</v>
      </c>
      <c r="R87" s="76"/>
      <c r="S87" s="76"/>
      <c r="T87" s="76"/>
    </row>
    <row r="88" spans="1:20">
      <c r="A88" s="78">
        <v>81</v>
      </c>
      <c r="B88" s="76"/>
      <c r="C88" s="558" t="s">
        <v>3769</v>
      </c>
      <c r="D88" s="101" t="s">
        <v>3717</v>
      </c>
      <c r="E88" s="101">
        <v>1</v>
      </c>
      <c r="F88" s="556" t="s">
        <v>214</v>
      </c>
      <c r="G88" s="556">
        <v>0</v>
      </c>
      <c r="H88" s="556">
        <v>0</v>
      </c>
      <c r="I88" s="556">
        <v>1</v>
      </c>
      <c r="J88" s="76">
        <v>1</v>
      </c>
      <c r="K88" s="76">
        <v>0</v>
      </c>
      <c r="L88" s="76">
        <v>0</v>
      </c>
      <c r="M88" s="559">
        <v>17200</v>
      </c>
      <c r="N88" s="1234">
        <f t="shared" si="1"/>
        <v>0</v>
      </c>
      <c r="O88" s="76"/>
      <c r="P88" s="76"/>
      <c r="Q88" s="76"/>
      <c r="R88" s="76"/>
      <c r="S88" s="76"/>
      <c r="T88" s="76"/>
    </row>
    <row r="89" spans="1:20">
      <c r="A89" s="78">
        <v>82</v>
      </c>
      <c r="B89" s="76"/>
      <c r="C89" s="558" t="s">
        <v>3770</v>
      </c>
      <c r="D89" s="101" t="s">
        <v>3717</v>
      </c>
      <c r="E89" s="101">
        <v>1</v>
      </c>
      <c r="F89" s="556" t="s">
        <v>214</v>
      </c>
      <c r="G89" s="556">
        <v>0</v>
      </c>
      <c r="H89" s="556">
        <v>0</v>
      </c>
      <c r="I89" s="556">
        <v>1</v>
      </c>
      <c r="J89" s="76">
        <v>1</v>
      </c>
      <c r="K89" s="76">
        <v>0</v>
      </c>
      <c r="L89" s="76">
        <v>0</v>
      </c>
      <c r="M89" s="559">
        <v>14200</v>
      </c>
      <c r="N89" s="1234">
        <f t="shared" si="1"/>
        <v>0</v>
      </c>
      <c r="O89" s="76"/>
      <c r="P89" s="76"/>
      <c r="Q89" s="76"/>
      <c r="R89" s="76"/>
      <c r="S89" s="76"/>
      <c r="T89" s="76"/>
    </row>
    <row r="90" spans="1:20">
      <c r="A90" s="78">
        <v>83</v>
      </c>
      <c r="B90" s="76"/>
      <c r="C90" s="558" t="s">
        <v>3771</v>
      </c>
      <c r="D90" s="101" t="s">
        <v>3717</v>
      </c>
      <c r="E90" s="101">
        <v>1</v>
      </c>
      <c r="F90" s="556" t="s">
        <v>214</v>
      </c>
      <c r="G90" s="556">
        <v>0</v>
      </c>
      <c r="H90" s="556">
        <v>1</v>
      </c>
      <c r="I90" s="556">
        <v>1</v>
      </c>
      <c r="J90" s="76">
        <v>1</v>
      </c>
      <c r="K90" s="76">
        <v>0</v>
      </c>
      <c r="L90" s="76">
        <v>1</v>
      </c>
      <c r="M90" s="559">
        <v>28000</v>
      </c>
      <c r="N90" s="1234">
        <f t="shared" si="1"/>
        <v>28000</v>
      </c>
      <c r="O90" s="76"/>
      <c r="P90" s="76"/>
      <c r="Q90" s="76">
        <v>1</v>
      </c>
      <c r="R90" s="76"/>
      <c r="S90" s="76"/>
      <c r="T90" s="76"/>
    </row>
    <row r="91" spans="1:20">
      <c r="A91" s="78">
        <v>84</v>
      </c>
      <c r="B91" s="76"/>
      <c r="C91" s="558" t="s">
        <v>3772</v>
      </c>
      <c r="D91" s="101" t="s">
        <v>3717</v>
      </c>
      <c r="E91" s="101">
        <v>1</v>
      </c>
      <c r="F91" s="556" t="s">
        <v>214</v>
      </c>
      <c r="G91" s="556">
        <v>0</v>
      </c>
      <c r="H91" s="556">
        <v>1</v>
      </c>
      <c r="I91" s="556">
        <v>1</v>
      </c>
      <c r="J91" s="76">
        <v>1</v>
      </c>
      <c r="K91" s="76">
        <v>0</v>
      </c>
      <c r="L91" s="76">
        <v>1</v>
      </c>
      <c r="M91" s="559">
        <v>19200</v>
      </c>
      <c r="N91" s="1234">
        <f t="shared" si="1"/>
        <v>19200</v>
      </c>
      <c r="O91" s="76"/>
      <c r="P91" s="76"/>
      <c r="Q91" s="76">
        <v>1</v>
      </c>
      <c r="R91" s="76"/>
      <c r="S91" s="76"/>
      <c r="T91" s="76"/>
    </row>
    <row r="92" spans="1:20">
      <c r="A92" s="78">
        <v>85</v>
      </c>
      <c r="B92" s="76"/>
      <c r="C92" s="560" t="s">
        <v>3773</v>
      </c>
      <c r="D92" s="101" t="s">
        <v>3717</v>
      </c>
      <c r="E92" s="101">
        <v>1</v>
      </c>
      <c r="F92" s="556" t="s">
        <v>214</v>
      </c>
      <c r="G92" s="556">
        <v>0</v>
      </c>
      <c r="H92" s="556">
        <v>1</v>
      </c>
      <c r="I92" s="556">
        <v>1</v>
      </c>
      <c r="J92" s="76">
        <v>1</v>
      </c>
      <c r="K92" s="76">
        <v>0</v>
      </c>
      <c r="L92" s="76">
        <v>1</v>
      </c>
      <c r="M92" s="559">
        <v>34800</v>
      </c>
      <c r="N92" s="1234">
        <f t="shared" si="1"/>
        <v>34800</v>
      </c>
      <c r="O92" s="76"/>
      <c r="P92" s="76"/>
      <c r="Q92" s="76">
        <v>1</v>
      </c>
      <c r="R92" s="76"/>
      <c r="S92" s="76"/>
      <c r="T92" s="76"/>
    </row>
    <row r="93" spans="1:20">
      <c r="A93" s="78">
        <v>86</v>
      </c>
      <c r="B93" s="76"/>
      <c r="C93" s="558" t="s">
        <v>3774</v>
      </c>
      <c r="D93" s="101" t="s">
        <v>3717</v>
      </c>
      <c r="E93" s="101">
        <v>1</v>
      </c>
      <c r="F93" s="556" t="s">
        <v>214</v>
      </c>
      <c r="G93" s="556">
        <v>0</v>
      </c>
      <c r="H93" s="556">
        <v>1</v>
      </c>
      <c r="I93" s="556">
        <v>1</v>
      </c>
      <c r="J93" s="76">
        <v>1</v>
      </c>
      <c r="K93" s="76">
        <v>0</v>
      </c>
      <c r="L93" s="76">
        <v>1</v>
      </c>
      <c r="M93" s="559">
        <v>23200</v>
      </c>
      <c r="N93" s="1234">
        <f t="shared" si="1"/>
        <v>23200</v>
      </c>
      <c r="O93" s="76"/>
      <c r="P93" s="76"/>
      <c r="Q93" s="76">
        <v>1</v>
      </c>
      <c r="R93" s="76"/>
      <c r="S93" s="76"/>
      <c r="T93" s="76"/>
    </row>
    <row r="94" spans="1:20">
      <c r="A94" s="78">
        <v>87</v>
      </c>
      <c r="B94" s="76"/>
      <c r="C94" s="558" t="s">
        <v>3775</v>
      </c>
      <c r="D94" s="101" t="s">
        <v>3717</v>
      </c>
      <c r="E94" s="101">
        <v>1</v>
      </c>
      <c r="F94" s="556" t="s">
        <v>214</v>
      </c>
      <c r="G94" s="556">
        <v>0</v>
      </c>
      <c r="H94" s="556">
        <v>0</v>
      </c>
      <c r="I94" s="556">
        <v>1</v>
      </c>
      <c r="J94" s="76">
        <v>1</v>
      </c>
      <c r="K94" s="76">
        <v>0</v>
      </c>
      <c r="L94" s="76">
        <v>1</v>
      </c>
      <c r="M94" s="559">
        <v>39911</v>
      </c>
      <c r="N94" s="1234">
        <f t="shared" si="1"/>
        <v>39911</v>
      </c>
      <c r="O94" s="76"/>
      <c r="P94" s="76"/>
      <c r="Q94" s="76">
        <v>1</v>
      </c>
      <c r="R94" s="76"/>
      <c r="S94" s="76"/>
      <c r="T94" s="76"/>
    </row>
    <row r="95" spans="1:20">
      <c r="A95" s="78">
        <v>88</v>
      </c>
      <c r="B95" s="76"/>
      <c r="C95" s="558" t="s">
        <v>3776</v>
      </c>
      <c r="D95" s="101" t="s">
        <v>3717</v>
      </c>
      <c r="E95" s="101">
        <v>1</v>
      </c>
      <c r="F95" s="556" t="s">
        <v>214</v>
      </c>
      <c r="G95" s="556">
        <v>0</v>
      </c>
      <c r="H95" s="556">
        <v>0</v>
      </c>
      <c r="I95" s="556">
        <v>1</v>
      </c>
      <c r="J95" s="76">
        <v>1</v>
      </c>
      <c r="K95" s="76">
        <v>0</v>
      </c>
      <c r="L95" s="76">
        <v>0</v>
      </c>
      <c r="M95" s="559">
        <v>22200</v>
      </c>
      <c r="N95" s="1234">
        <f t="shared" si="1"/>
        <v>0</v>
      </c>
      <c r="O95" s="76"/>
      <c r="P95" s="76"/>
      <c r="Q95" s="76"/>
      <c r="R95" s="76"/>
      <c r="S95" s="76"/>
      <c r="T95" s="76"/>
    </row>
    <row r="96" spans="1:20">
      <c r="A96" s="78">
        <v>89</v>
      </c>
      <c r="B96" s="76"/>
      <c r="C96" s="558" t="s">
        <v>3777</v>
      </c>
      <c r="D96" s="101" t="s">
        <v>3717</v>
      </c>
      <c r="E96" s="101">
        <v>1</v>
      </c>
      <c r="F96" s="556" t="s">
        <v>214</v>
      </c>
      <c r="G96" s="556">
        <v>0</v>
      </c>
      <c r="H96" s="556">
        <v>0</v>
      </c>
      <c r="I96" s="556">
        <v>1</v>
      </c>
      <c r="J96" s="76">
        <v>1</v>
      </c>
      <c r="K96" s="76">
        <v>0</v>
      </c>
      <c r="L96" s="76">
        <v>0</v>
      </c>
      <c r="M96" s="559">
        <v>12800</v>
      </c>
      <c r="N96" s="1234">
        <f t="shared" si="1"/>
        <v>0</v>
      </c>
      <c r="O96" s="76"/>
      <c r="P96" s="76"/>
      <c r="Q96" s="76"/>
      <c r="R96" s="76"/>
      <c r="S96" s="76"/>
      <c r="T96" s="76"/>
    </row>
    <row r="97" spans="1:21">
      <c r="A97" s="78">
        <v>90</v>
      </c>
      <c r="B97" s="76"/>
      <c r="C97" s="558" t="s">
        <v>3778</v>
      </c>
      <c r="D97" s="101" t="s">
        <v>3717</v>
      </c>
      <c r="E97" s="101">
        <v>1</v>
      </c>
      <c r="F97" s="556" t="s">
        <v>214</v>
      </c>
      <c r="G97" s="556">
        <v>0</v>
      </c>
      <c r="H97" s="556">
        <v>0</v>
      </c>
      <c r="I97" s="556">
        <v>1</v>
      </c>
      <c r="J97" s="76">
        <v>1</v>
      </c>
      <c r="K97" s="76">
        <v>0</v>
      </c>
      <c r="L97" s="76">
        <v>0</v>
      </c>
      <c r="M97" s="559">
        <v>10800</v>
      </c>
      <c r="N97" s="1234">
        <f t="shared" si="1"/>
        <v>0</v>
      </c>
      <c r="O97" s="76"/>
      <c r="P97" s="76"/>
      <c r="Q97" s="76"/>
      <c r="R97" s="76"/>
      <c r="S97" s="76"/>
      <c r="T97" s="76"/>
    </row>
    <row r="98" spans="1:21">
      <c r="A98" s="78">
        <v>91</v>
      </c>
      <c r="B98" s="76"/>
      <c r="C98" s="560" t="s">
        <v>3779</v>
      </c>
      <c r="D98" s="101" t="s">
        <v>3717</v>
      </c>
      <c r="E98" s="101">
        <v>1</v>
      </c>
      <c r="F98" s="556" t="s">
        <v>214</v>
      </c>
      <c r="G98" s="556">
        <v>0</v>
      </c>
      <c r="H98" s="556">
        <v>1</v>
      </c>
      <c r="I98" s="556">
        <v>1</v>
      </c>
      <c r="J98" s="76">
        <v>1</v>
      </c>
      <c r="K98" s="76">
        <v>0</v>
      </c>
      <c r="L98" s="76">
        <v>1</v>
      </c>
      <c r="M98" s="559">
        <v>13880</v>
      </c>
      <c r="N98" s="1234">
        <f t="shared" si="1"/>
        <v>13880</v>
      </c>
      <c r="O98" s="76"/>
      <c r="P98" s="76"/>
      <c r="Q98" s="76">
        <v>1</v>
      </c>
      <c r="R98" s="76"/>
      <c r="S98" s="76"/>
      <c r="T98" s="76"/>
    </row>
    <row r="99" spans="1:21">
      <c r="A99" s="78">
        <v>92</v>
      </c>
      <c r="B99" s="76"/>
      <c r="C99" s="558" t="s">
        <v>3780</v>
      </c>
      <c r="D99" s="101" t="s">
        <v>3717</v>
      </c>
      <c r="E99" s="101">
        <v>1</v>
      </c>
      <c r="F99" s="556" t="s">
        <v>214</v>
      </c>
      <c r="G99" s="556">
        <v>0</v>
      </c>
      <c r="H99" s="556">
        <v>1</v>
      </c>
      <c r="I99" s="556">
        <v>1</v>
      </c>
      <c r="J99" s="76">
        <v>1</v>
      </c>
      <c r="K99" s="76">
        <v>0</v>
      </c>
      <c r="L99" s="76">
        <v>1</v>
      </c>
      <c r="M99" s="559">
        <v>29600</v>
      </c>
      <c r="N99" s="1234">
        <f t="shared" si="1"/>
        <v>29600</v>
      </c>
      <c r="O99" s="76"/>
      <c r="P99" s="76"/>
      <c r="Q99" s="76">
        <v>1</v>
      </c>
      <c r="R99" s="76"/>
      <c r="S99" s="76"/>
      <c r="T99" s="76"/>
    </row>
    <row r="100" spans="1:21">
      <c r="A100" s="78">
        <v>93</v>
      </c>
      <c r="B100" s="76"/>
      <c r="C100" s="558" t="s">
        <v>3781</v>
      </c>
      <c r="D100" s="101" t="s">
        <v>3717</v>
      </c>
      <c r="E100" s="101">
        <v>1</v>
      </c>
      <c r="F100" s="556" t="s">
        <v>214</v>
      </c>
      <c r="G100" s="556">
        <v>0</v>
      </c>
      <c r="H100" s="556">
        <v>1</v>
      </c>
      <c r="I100" s="556">
        <v>1</v>
      </c>
      <c r="J100" s="76">
        <v>1</v>
      </c>
      <c r="K100" s="76">
        <v>0</v>
      </c>
      <c r="L100" s="76">
        <v>1</v>
      </c>
      <c r="M100" s="559">
        <v>32170</v>
      </c>
      <c r="N100" s="1234">
        <f t="shared" si="1"/>
        <v>32170</v>
      </c>
      <c r="O100" s="76"/>
      <c r="P100" s="76"/>
      <c r="Q100" s="76">
        <v>1</v>
      </c>
      <c r="R100" s="76"/>
      <c r="S100" s="76"/>
      <c r="T100" s="76"/>
    </row>
    <row r="101" spans="1:21">
      <c r="A101" s="78">
        <v>94</v>
      </c>
      <c r="B101" s="76"/>
      <c r="C101" s="558" t="s">
        <v>3782</v>
      </c>
      <c r="D101" s="101" t="s">
        <v>3717</v>
      </c>
      <c r="E101" s="101">
        <v>1</v>
      </c>
      <c r="F101" s="556" t="s">
        <v>214</v>
      </c>
      <c r="G101" s="556">
        <v>0</v>
      </c>
      <c r="H101" s="556">
        <v>1</v>
      </c>
      <c r="I101" s="556">
        <v>1</v>
      </c>
      <c r="J101" s="76">
        <v>1</v>
      </c>
      <c r="K101" s="76">
        <v>0</v>
      </c>
      <c r="L101" s="76">
        <v>1</v>
      </c>
      <c r="M101" s="559">
        <v>18000</v>
      </c>
      <c r="N101" s="1234">
        <f t="shared" si="1"/>
        <v>18000</v>
      </c>
      <c r="O101" s="76"/>
      <c r="P101" s="76"/>
      <c r="Q101" s="76">
        <v>1</v>
      </c>
      <c r="R101" s="76"/>
      <c r="S101" s="76"/>
      <c r="T101" s="76"/>
    </row>
    <row r="102" spans="1:21">
      <c r="A102" s="78">
        <v>95</v>
      </c>
      <c r="B102" s="76"/>
      <c r="C102" s="558" t="s">
        <v>3783</v>
      </c>
      <c r="D102" s="101" t="s">
        <v>3717</v>
      </c>
      <c r="E102" s="101">
        <v>1</v>
      </c>
      <c r="F102" s="556" t="s">
        <v>214</v>
      </c>
      <c r="G102" s="556">
        <v>0</v>
      </c>
      <c r="H102" s="556">
        <v>1</v>
      </c>
      <c r="I102" s="556">
        <v>1</v>
      </c>
      <c r="J102" s="76">
        <v>1</v>
      </c>
      <c r="K102" s="76">
        <v>0</v>
      </c>
      <c r="L102" s="76">
        <v>1</v>
      </c>
      <c r="M102" s="559">
        <v>20600</v>
      </c>
      <c r="N102" s="1234">
        <f t="shared" si="1"/>
        <v>20600</v>
      </c>
      <c r="O102" s="76"/>
      <c r="P102" s="76"/>
      <c r="Q102" s="76">
        <v>1</v>
      </c>
      <c r="R102" s="76"/>
      <c r="S102" s="76"/>
      <c r="T102" s="76"/>
    </row>
    <row r="103" spans="1:21">
      <c r="A103" s="78">
        <v>96</v>
      </c>
      <c r="B103" s="76"/>
      <c r="C103" s="558" t="s">
        <v>3784</v>
      </c>
      <c r="D103" s="101" t="s">
        <v>3717</v>
      </c>
      <c r="E103" s="101">
        <v>1</v>
      </c>
      <c r="F103" s="556" t="s">
        <v>214</v>
      </c>
      <c r="G103" s="556">
        <v>0</v>
      </c>
      <c r="H103" s="556">
        <v>1</v>
      </c>
      <c r="I103" s="556">
        <v>1</v>
      </c>
      <c r="J103" s="76">
        <v>1</v>
      </c>
      <c r="K103" s="76">
        <v>0</v>
      </c>
      <c r="L103" s="76">
        <v>1</v>
      </c>
      <c r="M103" s="559">
        <v>19800</v>
      </c>
      <c r="N103" s="1234">
        <f t="shared" si="1"/>
        <v>19800</v>
      </c>
      <c r="O103" s="76"/>
      <c r="P103" s="76"/>
      <c r="Q103" s="76">
        <v>1</v>
      </c>
      <c r="R103" s="76"/>
      <c r="S103" s="76"/>
      <c r="T103" s="76"/>
    </row>
    <row r="104" spans="1:21">
      <c r="A104" s="78">
        <v>97</v>
      </c>
      <c r="B104" s="76"/>
      <c r="C104" s="558" t="s">
        <v>3785</v>
      </c>
      <c r="D104" s="101" t="s">
        <v>3717</v>
      </c>
      <c r="E104" s="101">
        <v>1</v>
      </c>
      <c r="F104" s="556" t="s">
        <v>214</v>
      </c>
      <c r="G104" s="556">
        <v>0</v>
      </c>
      <c r="H104" s="556">
        <v>1</v>
      </c>
      <c r="I104" s="556">
        <v>1</v>
      </c>
      <c r="J104" s="76">
        <v>1</v>
      </c>
      <c r="K104" s="76">
        <v>0</v>
      </c>
      <c r="L104" s="76">
        <v>1</v>
      </c>
      <c r="M104" s="559">
        <v>11600</v>
      </c>
      <c r="N104" s="1234">
        <f t="shared" si="1"/>
        <v>11600</v>
      </c>
      <c r="O104" s="76"/>
      <c r="P104" s="76"/>
      <c r="Q104" s="76">
        <v>1</v>
      </c>
      <c r="R104" s="76"/>
      <c r="S104" s="76"/>
      <c r="T104" s="76"/>
    </row>
    <row r="105" spans="1:21">
      <c r="A105" s="78">
        <v>98</v>
      </c>
      <c r="B105" s="76"/>
      <c r="C105" s="560" t="s">
        <v>3786</v>
      </c>
      <c r="D105" s="101" t="s">
        <v>3717</v>
      </c>
      <c r="E105" s="101">
        <v>1</v>
      </c>
      <c r="F105" s="556" t="s">
        <v>214</v>
      </c>
      <c r="G105" s="556">
        <v>0</v>
      </c>
      <c r="H105" s="556">
        <v>1</v>
      </c>
      <c r="I105" s="556">
        <v>1</v>
      </c>
      <c r="J105" s="76">
        <v>1</v>
      </c>
      <c r="K105" s="76">
        <v>0</v>
      </c>
      <c r="L105" s="76">
        <v>1</v>
      </c>
      <c r="M105" s="559">
        <v>10200</v>
      </c>
      <c r="N105" s="1234">
        <f t="shared" si="1"/>
        <v>10200</v>
      </c>
      <c r="O105" s="76"/>
      <c r="P105" s="76"/>
      <c r="Q105" s="76">
        <v>1</v>
      </c>
      <c r="R105" s="76"/>
      <c r="S105" s="76"/>
      <c r="T105" s="76"/>
    </row>
    <row r="106" spans="1:21">
      <c r="A106" s="78">
        <v>99</v>
      </c>
      <c r="B106" s="76"/>
      <c r="C106" s="558" t="s">
        <v>3787</v>
      </c>
      <c r="D106" s="101" t="s">
        <v>3717</v>
      </c>
      <c r="E106" s="101">
        <v>1</v>
      </c>
      <c r="F106" s="556" t="s">
        <v>214</v>
      </c>
      <c r="G106" s="556">
        <v>0</v>
      </c>
      <c r="H106" s="556">
        <v>0</v>
      </c>
      <c r="I106" s="556">
        <v>1</v>
      </c>
      <c r="J106" s="76">
        <v>1</v>
      </c>
      <c r="K106" s="76">
        <v>0</v>
      </c>
      <c r="L106" s="76">
        <v>0</v>
      </c>
      <c r="M106" s="559">
        <v>12380</v>
      </c>
      <c r="N106" s="1234">
        <f t="shared" si="1"/>
        <v>0</v>
      </c>
      <c r="O106" s="76"/>
      <c r="P106" s="76"/>
      <c r="Q106" s="76"/>
      <c r="R106" s="76"/>
      <c r="S106" s="76"/>
      <c r="T106" s="76"/>
    </row>
    <row r="107" spans="1:21">
      <c r="A107" s="78">
        <v>100</v>
      </c>
      <c r="B107" s="76"/>
      <c r="C107" s="558" t="s">
        <v>3788</v>
      </c>
      <c r="D107" s="101" t="s">
        <v>3717</v>
      </c>
      <c r="E107" s="101">
        <v>1</v>
      </c>
      <c r="F107" s="556" t="s">
        <v>214</v>
      </c>
      <c r="G107" s="556">
        <v>0</v>
      </c>
      <c r="H107" s="556">
        <v>1</v>
      </c>
      <c r="I107" s="556">
        <v>1</v>
      </c>
      <c r="J107" s="76">
        <v>1</v>
      </c>
      <c r="K107" s="76">
        <v>0</v>
      </c>
      <c r="L107" s="76">
        <v>1</v>
      </c>
      <c r="M107" s="559">
        <v>32100</v>
      </c>
      <c r="N107" s="1234">
        <f t="shared" si="1"/>
        <v>32100</v>
      </c>
      <c r="O107" s="76"/>
      <c r="P107" s="76"/>
      <c r="Q107" s="76">
        <v>1</v>
      </c>
      <c r="R107" s="76"/>
      <c r="S107" s="76"/>
      <c r="T107" s="76"/>
    </row>
    <row r="108" spans="1:21">
      <c r="A108" s="78">
        <v>101</v>
      </c>
      <c r="B108" s="76"/>
      <c r="C108" s="558" t="s">
        <v>3789</v>
      </c>
      <c r="D108" s="101" t="s">
        <v>3717</v>
      </c>
      <c r="E108" s="101">
        <v>1</v>
      </c>
      <c r="F108" s="556" t="s">
        <v>214</v>
      </c>
      <c r="G108" s="556">
        <v>0</v>
      </c>
      <c r="H108" s="556">
        <v>0</v>
      </c>
      <c r="I108" s="556">
        <v>1</v>
      </c>
      <c r="J108" s="76">
        <v>1</v>
      </c>
      <c r="K108" s="76">
        <v>0</v>
      </c>
      <c r="L108" s="76">
        <v>0</v>
      </c>
      <c r="M108" s="559">
        <v>22000</v>
      </c>
      <c r="N108" s="1234">
        <f t="shared" si="1"/>
        <v>0</v>
      </c>
      <c r="O108" s="76"/>
      <c r="P108" s="76"/>
      <c r="Q108" s="76"/>
      <c r="R108" s="76"/>
      <c r="S108" s="76"/>
      <c r="T108" s="76"/>
    </row>
    <row r="109" spans="1:21">
      <c r="A109" s="78">
        <v>102</v>
      </c>
      <c r="B109" s="76"/>
      <c r="C109" s="558" t="s">
        <v>3790</v>
      </c>
      <c r="D109" s="101" t="s">
        <v>3717</v>
      </c>
      <c r="E109" s="101">
        <v>1</v>
      </c>
      <c r="F109" s="556" t="s">
        <v>214</v>
      </c>
      <c r="G109" s="556">
        <v>0</v>
      </c>
      <c r="H109" s="556">
        <v>1</v>
      </c>
      <c r="I109" s="556">
        <v>1</v>
      </c>
      <c r="J109" s="76">
        <v>1</v>
      </c>
      <c r="K109" s="76">
        <v>0</v>
      </c>
      <c r="L109" s="76">
        <v>1</v>
      </c>
      <c r="M109" s="559">
        <v>26040</v>
      </c>
      <c r="N109" s="1234">
        <f t="shared" si="1"/>
        <v>26040</v>
      </c>
      <c r="O109" s="76"/>
      <c r="P109" s="76"/>
      <c r="Q109" s="76">
        <v>1</v>
      </c>
      <c r="R109" s="76"/>
      <c r="S109" s="76"/>
      <c r="T109" s="76"/>
    </row>
    <row r="110" spans="1:21">
      <c r="A110" s="78">
        <v>103</v>
      </c>
      <c r="B110" s="76"/>
      <c r="C110" s="560" t="s">
        <v>3791</v>
      </c>
      <c r="D110" s="101" t="s">
        <v>3717</v>
      </c>
      <c r="E110" s="101">
        <v>1</v>
      </c>
      <c r="F110" s="556" t="s">
        <v>214</v>
      </c>
      <c r="G110" s="556">
        <v>0</v>
      </c>
      <c r="H110" s="556">
        <v>1</v>
      </c>
      <c r="I110" s="556">
        <v>1</v>
      </c>
      <c r="J110" s="76">
        <v>1</v>
      </c>
      <c r="K110" s="76">
        <v>0</v>
      </c>
      <c r="L110" s="76">
        <v>1</v>
      </c>
      <c r="M110" s="559">
        <v>34800</v>
      </c>
      <c r="N110" s="1234">
        <f t="shared" si="1"/>
        <v>34800</v>
      </c>
      <c r="O110" s="76"/>
      <c r="P110" s="76"/>
      <c r="Q110" s="76">
        <v>1</v>
      </c>
      <c r="R110" s="76"/>
      <c r="S110" s="76"/>
      <c r="T110" s="76"/>
    </row>
    <row r="111" spans="1:21">
      <c r="A111" s="78">
        <v>104</v>
      </c>
      <c r="B111" s="76"/>
      <c r="C111" s="558" t="s">
        <v>3792</v>
      </c>
      <c r="D111" s="101" t="s">
        <v>3717</v>
      </c>
      <c r="E111" s="101">
        <v>1</v>
      </c>
      <c r="F111" s="556" t="s">
        <v>214</v>
      </c>
      <c r="G111" s="556">
        <v>0</v>
      </c>
      <c r="H111" s="556">
        <v>1</v>
      </c>
      <c r="I111" s="556">
        <v>1</v>
      </c>
      <c r="J111" s="76">
        <v>1</v>
      </c>
      <c r="K111" s="76">
        <v>0</v>
      </c>
      <c r="L111" s="76">
        <v>1</v>
      </c>
      <c r="M111" s="559">
        <v>33244</v>
      </c>
      <c r="N111" s="1234">
        <f t="shared" si="1"/>
        <v>33244</v>
      </c>
      <c r="O111" s="76"/>
      <c r="P111" s="76"/>
      <c r="Q111" s="76">
        <v>1</v>
      </c>
      <c r="R111" s="76"/>
      <c r="S111" s="76"/>
      <c r="T111" s="76"/>
    </row>
    <row r="112" spans="1:21" s="57" customFormat="1">
      <c r="A112" s="44">
        <v>105</v>
      </c>
      <c r="B112" s="1354"/>
      <c r="C112" s="1353" t="s">
        <v>3793</v>
      </c>
      <c r="D112" s="864" t="s">
        <v>3717</v>
      </c>
      <c r="E112" s="864">
        <v>1</v>
      </c>
      <c r="F112" s="1347" t="s">
        <v>214</v>
      </c>
      <c r="G112" s="1347">
        <v>0</v>
      </c>
      <c r="H112" s="1347">
        <v>0</v>
      </c>
      <c r="I112" s="1347">
        <v>0</v>
      </c>
      <c r="J112" s="840">
        <v>1</v>
      </c>
      <c r="K112" s="840">
        <v>0</v>
      </c>
      <c r="L112" s="840">
        <v>1</v>
      </c>
      <c r="M112" s="1348">
        <v>22500</v>
      </c>
      <c r="N112" s="1355">
        <f t="shared" si="1"/>
        <v>22500</v>
      </c>
      <c r="O112" s="47"/>
      <c r="P112" s="47"/>
      <c r="Q112" s="47">
        <v>1</v>
      </c>
      <c r="R112" s="47"/>
      <c r="S112" s="47"/>
      <c r="T112" s="840"/>
      <c r="U112" s="57" t="s">
        <v>4581</v>
      </c>
    </row>
    <row r="113" spans="1:21" s="57" customFormat="1">
      <c r="A113" s="44">
        <v>106</v>
      </c>
      <c r="B113" s="1354"/>
      <c r="C113" s="1353" t="s">
        <v>3794</v>
      </c>
      <c r="D113" s="864" t="s">
        <v>3717</v>
      </c>
      <c r="E113" s="864">
        <v>1</v>
      </c>
      <c r="F113" s="1347" t="s">
        <v>214</v>
      </c>
      <c r="G113" s="1347">
        <v>0</v>
      </c>
      <c r="H113" s="1347">
        <v>0</v>
      </c>
      <c r="I113" s="1347">
        <v>0</v>
      </c>
      <c r="J113" s="840">
        <v>1</v>
      </c>
      <c r="K113" s="840">
        <v>0</v>
      </c>
      <c r="L113" s="840">
        <v>1</v>
      </c>
      <c r="M113" s="1348">
        <v>17000</v>
      </c>
      <c r="N113" s="1355">
        <f t="shared" si="1"/>
        <v>17000</v>
      </c>
      <c r="O113" s="47">
        <v>1</v>
      </c>
      <c r="P113" s="47"/>
      <c r="Q113" s="47"/>
      <c r="R113" s="47"/>
      <c r="S113" s="47"/>
      <c r="T113" s="840"/>
      <c r="U113" s="57" t="s">
        <v>4581</v>
      </c>
    </row>
    <row r="114" spans="1:21" s="57" customFormat="1">
      <c r="A114" s="44">
        <v>107</v>
      </c>
      <c r="B114" s="1354"/>
      <c r="C114" s="1353" t="s">
        <v>3795</v>
      </c>
      <c r="D114" s="864" t="s">
        <v>3717</v>
      </c>
      <c r="E114" s="864">
        <v>1</v>
      </c>
      <c r="F114" s="1347" t="s">
        <v>214</v>
      </c>
      <c r="G114" s="1347">
        <v>0</v>
      </c>
      <c r="H114" s="1347">
        <v>0</v>
      </c>
      <c r="I114" s="1347">
        <v>0</v>
      </c>
      <c r="J114" s="840">
        <v>1</v>
      </c>
      <c r="K114" s="840">
        <v>0</v>
      </c>
      <c r="L114" s="840">
        <v>1</v>
      </c>
      <c r="M114" s="1348">
        <v>14500</v>
      </c>
      <c r="N114" s="1355">
        <f t="shared" si="1"/>
        <v>14500</v>
      </c>
      <c r="O114" s="47">
        <v>1</v>
      </c>
      <c r="P114" s="47"/>
      <c r="Q114" s="47"/>
      <c r="R114" s="47"/>
      <c r="S114" s="47"/>
      <c r="T114" s="840"/>
      <c r="U114" s="57" t="s">
        <v>4581</v>
      </c>
    </row>
    <row r="115" spans="1:21" s="57" customFormat="1">
      <c r="A115" s="44">
        <v>108</v>
      </c>
      <c r="B115" s="1354"/>
      <c r="C115" s="1353" t="s">
        <v>3796</v>
      </c>
      <c r="D115" s="864" t="s">
        <v>3717</v>
      </c>
      <c r="E115" s="864">
        <v>1</v>
      </c>
      <c r="F115" s="1347" t="s">
        <v>214</v>
      </c>
      <c r="G115" s="1347">
        <v>0</v>
      </c>
      <c r="H115" s="1347">
        <v>0</v>
      </c>
      <c r="I115" s="1347">
        <v>0</v>
      </c>
      <c r="J115" s="840">
        <v>1</v>
      </c>
      <c r="K115" s="840">
        <v>0</v>
      </c>
      <c r="L115" s="840">
        <v>1</v>
      </c>
      <c r="M115" s="1348">
        <v>32000</v>
      </c>
      <c r="N115" s="1355">
        <f t="shared" si="1"/>
        <v>32000</v>
      </c>
      <c r="O115" s="47">
        <v>1</v>
      </c>
      <c r="P115" s="47"/>
      <c r="Q115" s="47"/>
      <c r="R115" s="47"/>
      <c r="S115" s="47"/>
      <c r="T115" s="840"/>
      <c r="U115" s="57" t="s">
        <v>4581</v>
      </c>
    </row>
    <row r="116" spans="1:21" s="57" customFormat="1">
      <c r="A116" s="44">
        <v>109</v>
      </c>
      <c r="B116" s="1354"/>
      <c r="C116" s="1353" t="s">
        <v>3797</v>
      </c>
      <c r="D116" s="864" t="s">
        <v>3717</v>
      </c>
      <c r="E116" s="864">
        <v>1</v>
      </c>
      <c r="F116" s="1347" t="s">
        <v>214</v>
      </c>
      <c r="G116" s="1347">
        <v>0</v>
      </c>
      <c r="H116" s="1347">
        <v>0</v>
      </c>
      <c r="I116" s="1347">
        <v>0</v>
      </c>
      <c r="J116" s="840">
        <v>1</v>
      </c>
      <c r="K116" s="840">
        <v>0</v>
      </c>
      <c r="L116" s="840">
        <v>1</v>
      </c>
      <c r="M116" s="1348">
        <v>20000</v>
      </c>
      <c r="N116" s="1355">
        <f t="shared" si="1"/>
        <v>20000</v>
      </c>
      <c r="O116" s="47">
        <v>1</v>
      </c>
      <c r="P116" s="47"/>
      <c r="Q116" s="47"/>
      <c r="R116" s="47"/>
      <c r="S116" s="47"/>
      <c r="T116" s="840"/>
      <c r="U116" s="57" t="s">
        <v>4583</v>
      </c>
    </row>
    <row r="117" spans="1:21">
      <c r="A117" s="78">
        <v>110</v>
      </c>
      <c r="B117" s="76"/>
      <c r="C117" s="555" t="s">
        <v>3798</v>
      </c>
      <c r="D117" s="101" t="s">
        <v>3717</v>
      </c>
      <c r="E117" s="101">
        <v>30</v>
      </c>
      <c r="F117" s="556" t="s">
        <v>214</v>
      </c>
      <c r="G117" s="556">
        <v>0</v>
      </c>
      <c r="H117" s="556">
        <v>4</v>
      </c>
      <c r="I117" s="556">
        <v>15</v>
      </c>
      <c r="J117" s="76">
        <v>1</v>
      </c>
      <c r="K117" s="76">
        <v>0</v>
      </c>
      <c r="L117" s="76">
        <v>20</v>
      </c>
      <c r="M117" s="559">
        <v>30980</v>
      </c>
      <c r="N117" s="1234">
        <f t="shared" si="1"/>
        <v>619600</v>
      </c>
      <c r="O117" s="76">
        <v>10</v>
      </c>
      <c r="P117" s="76"/>
      <c r="Q117" s="76">
        <v>10</v>
      </c>
      <c r="R117" s="76"/>
      <c r="S117" s="76"/>
      <c r="T117" s="76"/>
    </row>
    <row r="118" spans="1:21">
      <c r="A118" s="78">
        <v>111</v>
      </c>
      <c r="B118" s="76"/>
      <c r="C118" s="555" t="s">
        <v>3799</v>
      </c>
      <c r="D118" s="101" t="s">
        <v>3693</v>
      </c>
      <c r="E118" s="101">
        <v>1</v>
      </c>
      <c r="F118" s="556" t="s">
        <v>214</v>
      </c>
      <c r="G118" s="556">
        <v>0</v>
      </c>
      <c r="H118" s="556">
        <v>2</v>
      </c>
      <c r="I118" s="556">
        <v>9</v>
      </c>
      <c r="J118" s="76">
        <v>14</v>
      </c>
      <c r="K118" s="76">
        <v>3</v>
      </c>
      <c r="L118" s="76">
        <v>11</v>
      </c>
      <c r="M118" s="561">
        <v>9000</v>
      </c>
      <c r="N118" s="1234">
        <f t="shared" si="1"/>
        <v>99000</v>
      </c>
      <c r="O118" s="76">
        <v>5</v>
      </c>
      <c r="P118" s="76"/>
      <c r="Q118" s="76">
        <v>6</v>
      </c>
      <c r="R118" s="76"/>
      <c r="S118" s="76"/>
      <c r="T118" s="76"/>
    </row>
    <row r="119" spans="1:21">
      <c r="A119" s="78">
        <v>112</v>
      </c>
      <c r="B119" s="76"/>
      <c r="C119" s="555" t="s">
        <v>3800</v>
      </c>
      <c r="D119" s="101" t="s">
        <v>3693</v>
      </c>
      <c r="E119" s="101">
        <v>1</v>
      </c>
      <c r="F119" s="556" t="s">
        <v>214</v>
      </c>
      <c r="G119" s="556">
        <v>0</v>
      </c>
      <c r="H119" s="556">
        <v>3</v>
      </c>
      <c r="I119" s="556">
        <v>9</v>
      </c>
      <c r="J119" s="76">
        <v>14</v>
      </c>
      <c r="K119" s="76">
        <v>2</v>
      </c>
      <c r="L119" s="76">
        <v>12</v>
      </c>
      <c r="M119" s="561">
        <v>3200</v>
      </c>
      <c r="N119" s="1234">
        <f t="shared" si="1"/>
        <v>38400</v>
      </c>
      <c r="O119" s="76">
        <v>6</v>
      </c>
      <c r="P119" s="76"/>
      <c r="Q119" s="76">
        <v>6</v>
      </c>
      <c r="R119" s="76"/>
      <c r="S119" s="76"/>
      <c r="T119" s="76"/>
    </row>
    <row r="120" spans="1:21" s="57" customFormat="1">
      <c r="A120" s="44">
        <v>113</v>
      </c>
      <c r="B120" s="47"/>
      <c r="C120" s="1352" t="s">
        <v>3801</v>
      </c>
      <c r="D120" s="864" t="s">
        <v>3693</v>
      </c>
      <c r="E120" s="864">
        <v>2</v>
      </c>
      <c r="F120" s="1347" t="s">
        <v>214</v>
      </c>
      <c r="G120" s="1347">
        <v>0</v>
      </c>
      <c r="H120" s="1347">
        <v>0</v>
      </c>
      <c r="I120" s="1347">
        <v>10</v>
      </c>
      <c r="J120" s="47">
        <v>15</v>
      </c>
      <c r="K120" s="47">
        <v>5</v>
      </c>
      <c r="L120" s="47">
        <v>10</v>
      </c>
      <c r="M120" s="1356">
        <v>5350</v>
      </c>
      <c r="N120" s="1012">
        <f t="shared" si="1"/>
        <v>53500</v>
      </c>
      <c r="O120" s="47"/>
      <c r="P120" s="47">
        <v>5</v>
      </c>
      <c r="Q120" s="47"/>
      <c r="R120" s="47">
        <v>5</v>
      </c>
      <c r="S120" s="47"/>
      <c r="T120" s="47"/>
      <c r="U120" s="57" t="s">
        <v>4581</v>
      </c>
    </row>
    <row r="121" spans="1:21" s="57" customFormat="1">
      <c r="A121" s="44">
        <v>114</v>
      </c>
      <c r="B121" s="47"/>
      <c r="C121" s="1352" t="s">
        <v>3802</v>
      </c>
      <c r="D121" s="864" t="s">
        <v>3693</v>
      </c>
      <c r="E121" s="864">
        <v>1</v>
      </c>
      <c r="F121" s="1347" t="s">
        <v>214</v>
      </c>
      <c r="G121" s="1347">
        <v>0</v>
      </c>
      <c r="H121" s="1347">
        <v>0</v>
      </c>
      <c r="I121" s="1347">
        <v>15</v>
      </c>
      <c r="J121" s="47">
        <v>20</v>
      </c>
      <c r="K121" s="47">
        <v>6</v>
      </c>
      <c r="L121" s="47">
        <v>14</v>
      </c>
      <c r="M121" s="1356">
        <v>5350</v>
      </c>
      <c r="N121" s="1012">
        <f t="shared" si="1"/>
        <v>74900</v>
      </c>
      <c r="O121" s="47">
        <v>7</v>
      </c>
      <c r="P121" s="47"/>
      <c r="Q121" s="47">
        <v>7</v>
      </c>
      <c r="R121" s="47"/>
      <c r="S121" s="47"/>
      <c r="T121" s="47"/>
      <c r="U121" s="57" t="s">
        <v>4581</v>
      </c>
    </row>
    <row r="122" spans="1:21">
      <c r="A122" s="78">
        <v>115</v>
      </c>
      <c r="B122" s="76"/>
      <c r="C122" s="555" t="s">
        <v>3803</v>
      </c>
      <c r="D122" s="101"/>
      <c r="E122" s="101"/>
      <c r="F122" s="556" t="s">
        <v>188</v>
      </c>
      <c r="G122" s="556">
        <v>0</v>
      </c>
      <c r="H122" s="556">
        <v>0</v>
      </c>
      <c r="I122" s="556">
        <v>1</v>
      </c>
      <c r="J122" s="76">
        <v>1</v>
      </c>
      <c r="K122" s="76">
        <v>0</v>
      </c>
      <c r="L122" s="76">
        <v>1</v>
      </c>
      <c r="M122" s="561">
        <v>7800</v>
      </c>
      <c r="N122" s="1234">
        <f t="shared" si="1"/>
        <v>7800</v>
      </c>
      <c r="O122" s="76"/>
      <c r="P122" s="76">
        <v>1</v>
      </c>
      <c r="Q122" s="76"/>
      <c r="R122" s="76"/>
      <c r="S122" s="76"/>
      <c r="T122" s="76"/>
    </row>
    <row r="123" spans="1:21">
      <c r="A123" s="78">
        <v>116</v>
      </c>
      <c r="B123" s="76"/>
      <c r="C123" s="555" t="s">
        <v>3804</v>
      </c>
      <c r="D123" s="101"/>
      <c r="E123" s="101"/>
      <c r="F123" s="556" t="s">
        <v>34</v>
      </c>
      <c r="G123" s="556">
        <v>0</v>
      </c>
      <c r="H123" s="556">
        <v>0</v>
      </c>
      <c r="I123" s="556">
        <v>1</v>
      </c>
      <c r="J123" s="76">
        <v>0</v>
      </c>
      <c r="K123" s="76">
        <v>0</v>
      </c>
      <c r="L123" s="76">
        <v>0</v>
      </c>
      <c r="M123" s="561">
        <v>4900</v>
      </c>
      <c r="N123" s="1234">
        <f t="shared" si="1"/>
        <v>0</v>
      </c>
      <c r="O123" s="76"/>
      <c r="P123" s="76"/>
      <c r="Q123" s="76"/>
      <c r="R123" s="76"/>
      <c r="S123" s="76"/>
      <c r="T123" s="76"/>
    </row>
    <row r="124" spans="1:21">
      <c r="A124" s="78">
        <v>117</v>
      </c>
      <c r="B124" s="76"/>
      <c r="C124" s="555" t="s">
        <v>3805</v>
      </c>
      <c r="D124" s="101"/>
      <c r="E124" s="101"/>
      <c r="F124" s="556" t="s">
        <v>34</v>
      </c>
      <c r="G124" s="556">
        <v>0</v>
      </c>
      <c r="H124" s="556">
        <v>1</v>
      </c>
      <c r="I124" s="556">
        <v>2</v>
      </c>
      <c r="J124" s="76">
        <v>1</v>
      </c>
      <c r="K124" s="76">
        <v>0</v>
      </c>
      <c r="L124" s="76">
        <v>1</v>
      </c>
      <c r="M124" s="561">
        <v>9900</v>
      </c>
      <c r="N124" s="1234">
        <f t="shared" si="1"/>
        <v>9900</v>
      </c>
      <c r="O124" s="76"/>
      <c r="P124" s="76">
        <v>1</v>
      </c>
      <c r="Q124" s="76"/>
      <c r="R124" s="76"/>
      <c r="S124" s="76"/>
      <c r="T124" s="76"/>
    </row>
    <row r="125" spans="1:21">
      <c r="A125" s="78">
        <v>118</v>
      </c>
      <c r="B125" s="76"/>
      <c r="C125" s="555" t="s">
        <v>3806</v>
      </c>
      <c r="D125" s="101" t="s">
        <v>3717</v>
      </c>
      <c r="E125" s="101">
        <v>1</v>
      </c>
      <c r="F125" s="556" t="s">
        <v>214</v>
      </c>
      <c r="G125" s="556">
        <v>0</v>
      </c>
      <c r="H125" s="556">
        <v>1</v>
      </c>
      <c r="I125" s="556">
        <v>2</v>
      </c>
      <c r="J125" s="76">
        <v>1</v>
      </c>
      <c r="K125" s="76">
        <v>0</v>
      </c>
      <c r="L125" s="76">
        <v>1</v>
      </c>
      <c r="M125" s="561">
        <v>10300</v>
      </c>
      <c r="N125" s="1234">
        <f t="shared" si="1"/>
        <v>10300</v>
      </c>
      <c r="O125" s="76"/>
      <c r="P125" s="76"/>
      <c r="Q125" s="76"/>
      <c r="R125" s="76">
        <v>1</v>
      </c>
      <c r="S125" s="76"/>
      <c r="T125" s="76"/>
    </row>
    <row r="126" spans="1:21">
      <c r="A126" s="78">
        <v>119</v>
      </c>
      <c r="B126" s="76"/>
      <c r="C126" s="555" t="s">
        <v>3807</v>
      </c>
      <c r="D126" s="101"/>
      <c r="E126" s="101"/>
      <c r="F126" s="556" t="s">
        <v>34</v>
      </c>
      <c r="G126" s="556">
        <v>0</v>
      </c>
      <c r="H126" s="556">
        <v>1</v>
      </c>
      <c r="I126" s="556">
        <v>4</v>
      </c>
      <c r="J126" s="76">
        <v>1</v>
      </c>
      <c r="K126" s="76">
        <v>0</v>
      </c>
      <c r="L126" s="76">
        <v>1</v>
      </c>
      <c r="M126" s="561">
        <v>18800</v>
      </c>
      <c r="N126" s="1234">
        <f t="shared" si="1"/>
        <v>18800</v>
      </c>
      <c r="O126" s="76">
        <v>1</v>
      </c>
      <c r="P126" s="76"/>
      <c r="Q126" s="76"/>
      <c r="R126" s="76"/>
      <c r="S126" s="76"/>
      <c r="T126" s="76"/>
    </row>
    <row r="127" spans="1:21">
      <c r="A127" s="78">
        <v>120</v>
      </c>
      <c r="B127" s="76"/>
      <c r="C127" s="555" t="s">
        <v>3808</v>
      </c>
      <c r="D127" s="101"/>
      <c r="E127" s="101"/>
      <c r="F127" s="556" t="s">
        <v>34</v>
      </c>
      <c r="G127" s="556">
        <v>0</v>
      </c>
      <c r="H127" s="556">
        <v>1</v>
      </c>
      <c r="I127" s="556">
        <v>1</v>
      </c>
      <c r="J127" s="76">
        <v>1</v>
      </c>
      <c r="K127" s="76">
        <v>1</v>
      </c>
      <c r="L127" s="76">
        <v>1</v>
      </c>
      <c r="M127" s="561">
        <v>26300</v>
      </c>
      <c r="N127" s="1234">
        <f t="shared" si="1"/>
        <v>26300</v>
      </c>
      <c r="O127" s="76"/>
      <c r="P127" s="76"/>
      <c r="Q127" s="76"/>
      <c r="R127" s="76">
        <v>1</v>
      </c>
      <c r="S127" s="76"/>
      <c r="T127" s="76"/>
    </row>
    <row r="128" spans="1:21">
      <c r="A128" s="78">
        <v>121</v>
      </c>
      <c r="B128" s="76"/>
      <c r="C128" s="555" t="s">
        <v>3809</v>
      </c>
      <c r="D128" s="101"/>
      <c r="E128" s="101"/>
      <c r="F128" s="556" t="s">
        <v>43</v>
      </c>
      <c r="G128" s="556">
        <v>0</v>
      </c>
      <c r="H128" s="556">
        <v>0</v>
      </c>
      <c r="I128" s="556">
        <v>0</v>
      </c>
      <c r="J128" s="76">
        <v>1</v>
      </c>
      <c r="K128" s="76">
        <v>0</v>
      </c>
      <c r="L128" s="76">
        <v>1</v>
      </c>
      <c r="M128" s="561">
        <v>98600</v>
      </c>
      <c r="N128" s="1234">
        <f>AVERAGE(L128*M128)</f>
        <v>98600</v>
      </c>
      <c r="O128" s="76">
        <v>1</v>
      </c>
      <c r="P128" s="76"/>
      <c r="Q128" s="76"/>
      <c r="R128" s="76"/>
      <c r="S128" s="76"/>
      <c r="T128" s="76"/>
    </row>
    <row r="129" spans="1:20">
      <c r="A129" s="78">
        <v>122</v>
      </c>
      <c r="B129" s="76"/>
      <c r="C129" s="555" t="s">
        <v>3810</v>
      </c>
      <c r="D129" s="101" t="s">
        <v>725</v>
      </c>
      <c r="E129" s="101">
        <v>100</v>
      </c>
      <c r="F129" s="556" t="s">
        <v>34</v>
      </c>
      <c r="G129" s="556">
        <v>0</v>
      </c>
      <c r="H129" s="556">
        <v>15</v>
      </c>
      <c r="I129" s="556">
        <v>20</v>
      </c>
      <c r="J129" s="76">
        <v>20</v>
      </c>
      <c r="K129" s="76">
        <v>0</v>
      </c>
      <c r="L129" s="76">
        <v>20</v>
      </c>
      <c r="M129" s="561">
        <v>1000</v>
      </c>
      <c r="N129" s="1234">
        <f t="shared" si="1"/>
        <v>20000</v>
      </c>
      <c r="O129" s="76"/>
      <c r="P129" s="76"/>
      <c r="Q129" s="76">
        <v>20</v>
      </c>
      <c r="R129" s="76"/>
      <c r="S129" s="76"/>
      <c r="T129" s="76"/>
    </row>
    <row r="130" spans="1:20">
      <c r="A130" s="78">
        <v>123</v>
      </c>
      <c r="B130" s="76"/>
      <c r="C130" s="555" t="s">
        <v>3811</v>
      </c>
      <c r="D130" s="101"/>
      <c r="E130" s="101"/>
      <c r="F130" s="556" t="s">
        <v>188</v>
      </c>
      <c r="G130" s="556">
        <v>0</v>
      </c>
      <c r="H130" s="556">
        <v>1</v>
      </c>
      <c r="I130" s="556">
        <v>0</v>
      </c>
      <c r="J130" s="76">
        <v>1</v>
      </c>
      <c r="K130" s="76">
        <v>0</v>
      </c>
      <c r="L130" s="76">
        <v>1</v>
      </c>
      <c r="M130" s="561">
        <v>3750</v>
      </c>
      <c r="N130" s="1234">
        <f t="shared" si="1"/>
        <v>3750</v>
      </c>
      <c r="O130" s="76">
        <v>1</v>
      </c>
      <c r="P130" s="76"/>
      <c r="Q130" s="76"/>
      <c r="R130" s="76"/>
      <c r="S130" s="76"/>
      <c r="T130" s="76"/>
    </row>
    <row r="131" spans="1:20">
      <c r="A131" s="78">
        <v>124</v>
      </c>
      <c r="B131" s="76"/>
      <c r="C131" s="555" t="s">
        <v>3812</v>
      </c>
      <c r="D131" s="101"/>
      <c r="E131" s="101"/>
      <c r="F131" s="556" t="s">
        <v>188</v>
      </c>
      <c r="G131" s="556">
        <v>0</v>
      </c>
      <c r="H131" s="556">
        <v>1</v>
      </c>
      <c r="I131" s="556">
        <v>0</v>
      </c>
      <c r="J131" s="76">
        <v>1</v>
      </c>
      <c r="K131" s="76">
        <v>0</v>
      </c>
      <c r="L131" s="76">
        <v>1</v>
      </c>
      <c r="M131" s="561">
        <v>3750</v>
      </c>
      <c r="N131" s="1234">
        <f t="shared" si="1"/>
        <v>3750</v>
      </c>
      <c r="O131" s="76">
        <v>1</v>
      </c>
      <c r="P131" s="76"/>
      <c r="Q131" s="76"/>
      <c r="R131" s="76"/>
      <c r="S131" s="76"/>
      <c r="T131" s="76"/>
    </row>
    <row r="132" spans="1:20">
      <c r="A132" s="78">
        <v>125</v>
      </c>
      <c r="B132" s="76"/>
      <c r="C132" s="555" t="s">
        <v>3813</v>
      </c>
      <c r="D132" s="101"/>
      <c r="E132" s="101"/>
      <c r="F132" s="556" t="s">
        <v>188</v>
      </c>
      <c r="G132" s="556">
        <v>0</v>
      </c>
      <c r="H132" s="556">
        <v>1</v>
      </c>
      <c r="I132" s="556">
        <v>0</v>
      </c>
      <c r="J132" s="76">
        <v>1</v>
      </c>
      <c r="K132" s="76">
        <v>0</v>
      </c>
      <c r="L132" s="76">
        <v>1</v>
      </c>
      <c r="M132" s="561">
        <v>3750</v>
      </c>
      <c r="N132" s="1234">
        <f t="shared" si="1"/>
        <v>3750</v>
      </c>
      <c r="O132" s="76">
        <v>1</v>
      </c>
      <c r="P132" s="76"/>
      <c r="Q132" s="76"/>
      <c r="R132" s="76"/>
      <c r="S132" s="76"/>
      <c r="T132" s="76"/>
    </row>
    <row r="133" spans="1:20">
      <c r="A133" s="78">
        <v>126</v>
      </c>
      <c r="B133" s="76"/>
      <c r="C133" s="555" t="s">
        <v>3814</v>
      </c>
      <c r="D133" s="101" t="s">
        <v>199</v>
      </c>
      <c r="E133" s="101">
        <v>1000</v>
      </c>
      <c r="F133" s="556" t="s">
        <v>156</v>
      </c>
      <c r="G133" s="556">
        <v>0</v>
      </c>
      <c r="H133" s="556">
        <v>1</v>
      </c>
      <c r="I133" s="556">
        <v>0</v>
      </c>
      <c r="J133" s="76">
        <v>0</v>
      </c>
      <c r="K133" s="76">
        <v>0</v>
      </c>
      <c r="L133" s="76">
        <v>0</v>
      </c>
      <c r="M133" s="561">
        <v>200</v>
      </c>
      <c r="N133" s="1234">
        <f t="shared" si="1"/>
        <v>0</v>
      </c>
      <c r="O133" s="76"/>
      <c r="P133" s="76"/>
      <c r="Q133" s="76"/>
      <c r="R133" s="76"/>
      <c r="S133" s="76"/>
      <c r="T133" s="76"/>
    </row>
    <row r="134" spans="1:20">
      <c r="A134" s="78">
        <v>127</v>
      </c>
      <c r="B134" s="76"/>
      <c r="C134" s="555" t="s">
        <v>3815</v>
      </c>
      <c r="D134" s="101" t="s">
        <v>199</v>
      </c>
      <c r="E134" s="101">
        <v>1000</v>
      </c>
      <c r="F134" s="556" t="s">
        <v>156</v>
      </c>
      <c r="G134" s="556">
        <v>0</v>
      </c>
      <c r="H134" s="556">
        <v>1</v>
      </c>
      <c r="I134" s="556">
        <v>0</v>
      </c>
      <c r="J134" s="76">
        <v>0</v>
      </c>
      <c r="K134" s="76">
        <v>0</v>
      </c>
      <c r="L134" s="76">
        <v>0</v>
      </c>
      <c r="M134" s="561">
        <v>440</v>
      </c>
      <c r="N134" s="1234">
        <f t="shared" si="1"/>
        <v>0</v>
      </c>
      <c r="O134" s="76"/>
      <c r="P134" s="76"/>
      <c r="Q134" s="76"/>
      <c r="R134" s="76"/>
      <c r="S134" s="76"/>
      <c r="T134" s="76"/>
    </row>
    <row r="135" spans="1:20">
      <c r="A135" s="78">
        <v>128</v>
      </c>
      <c r="B135" s="76"/>
      <c r="C135" s="555" t="s">
        <v>3816</v>
      </c>
      <c r="D135" s="101" t="s">
        <v>199</v>
      </c>
      <c r="E135" s="101">
        <v>1000</v>
      </c>
      <c r="F135" s="556" t="s">
        <v>156</v>
      </c>
      <c r="G135" s="556">
        <v>0</v>
      </c>
      <c r="H135" s="556">
        <v>1</v>
      </c>
      <c r="I135" s="556">
        <v>0</v>
      </c>
      <c r="J135" s="76">
        <v>0</v>
      </c>
      <c r="K135" s="76">
        <v>0</v>
      </c>
      <c r="L135" s="76">
        <v>0</v>
      </c>
      <c r="M135" s="561">
        <v>200</v>
      </c>
      <c r="N135" s="1234">
        <f t="shared" si="1"/>
        <v>0</v>
      </c>
      <c r="O135" s="76"/>
      <c r="P135" s="76"/>
      <c r="Q135" s="76"/>
      <c r="R135" s="76"/>
      <c r="S135" s="76"/>
      <c r="T135" s="76"/>
    </row>
    <row r="136" spans="1:20">
      <c r="A136" s="78">
        <v>129</v>
      </c>
      <c r="B136" s="76"/>
      <c r="C136" s="555" t="s">
        <v>3817</v>
      </c>
      <c r="D136" s="101" t="s">
        <v>188</v>
      </c>
      <c r="E136" s="101">
        <v>5000</v>
      </c>
      <c r="F136" s="556" t="s">
        <v>34</v>
      </c>
      <c r="G136" s="556">
        <v>0</v>
      </c>
      <c r="H136" s="556">
        <v>1</v>
      </c>
      <c r="I136" s="556">
        <v>0</v>
      </c>
      <c r="J136" s="76">
        <v>0</v>
      </c>
      <c r="K136" s="76">
        <v>0</v>
      </c>
      <c r="L136" s="76">
        <v>0</v>
      </c>
      <c r="M136" s="561">
        <v>2500</v>
      </c>
      <c r="N136" s="1234">
        <f t="shared" si="1"/>
        <v>0</v>
      </c>
      <c r="O136" s="76"/>
      <c r="P136" s="76"/>
      <c r="Q136" s="76"/>
      <c r="R136" s="76"/>
      <c r="S136" s="76"/>
      <c r="T136" s="76"/>
    </row>
    <row r="137" spans="1:20">
      <c r="A137" s="78">
        <v>130</v>
      </c>
      <c r="B137" s="76"/>
      <c r="C137" s="555" t="s">
        <v>3818</v>
      </c>
      <c r="D137" s="101" t="s">
        <v>3514</v>
      </c>
      <c r="E137" s="101">
        <v>500</v>
      </c>
      <c r="F137" s="556" t="s">
        <v>214</v>
      </c>
      <c r="G137" s="556">
        <v>0</v>
      </c>
      <c r="H137" s="556">
        <v>1</v>
      </c>
      <c r="I137" s="556">
        <v>3</v>
      </c>
      <c r="J137" s="76">
        <v>3</v>
      </c>
      <c r="K137" s="76">
        <v>1</v>
      </c>
      <c r="L137" s="76">
        <v>2</v>
      </c>
      <c r="M137" s="561">
        <v>890</v>
      </c>
      <c r="N137" s="1234">
        <f t="shared" si="1"/>
        <v>1780</v>
      </c>
      <c r="O137" s="76"/>
      <c r="P137" s="76">
        <v>2</v>
      </c>
      <c r="Q137" s="76"/>
      <c r="R137" s="76"/>
      <c r="S137" s="76"/>
      <c r="T137" s="76"/>
    </row>
    <row r="138" spans="1:20">
      <c r="A138" s="78">
        <v>131</v>
      </c>
      <c r="B138" s="76"/>
      <c r="C138" s="555" t="s">
        <v>3819</v>
      </c>
      <c r="D138" s="101" t="s">
        <v>1065</v>
      </c>
      <c r="E138" s="101">
        <v>2.5</v>
      </c>
      <c r="F138" s="556" t="s">
        <v>214</v>
      </c>
      <c r="G138" s="556">
        <v>0</v>
      </c>
      <c r="H138" s="556">
        <v>1</v>
      </c>
      <c r="I138" s="556">
        <v>3</v>
      </c>
      <c r="J138" s="76">
        <v>0</v>
      </c>
      <c r="K138" s="76">
        <v>2</v>
      </c>
      <c r="L138" s="76">
        <v>0</v>
      </c>
      <c r="M138" s="561">
        <v>680</v>
      </c>
      <c r="N138" s="1234">
        <f t="shared" ref="N138:N150" si="2">AVERAGE(L138*M138)</f>
        <v>0</v>
      </c>
      <c r="O138" s="76"/>
      <c r="P138" s="76"/>
      <c r="Q138" s="76"/>
      <c r="R138" s="76"/>
      <c r="S138" s="76"/>
      <c r="T138" s="76"/>
    </row>
    <row r="139" spans="1:20">
      <c r="A139" s="78">
        <v>132</v>
      </c>
      <c r="B139" s="76"/>
      <c r="C139" s="558" t="s">
        <v>3820</v>
      </c>
      <c r="D139" s="101" t="s">
        <v>3514</v>
      </c>
      <c r="E139" s="101">
        <v>500</v>
      </c>
      <c r="F139" s="556" t="s">
        <v>214</v>
      </c>
      <c r="G139" s="556">
        <v>0</v>
      </c>
      <c r="H139" s="101">
        <v>1</v>
      </c>
      <c r="I139" s="101">
        <v>2</v>
      </c>
      <c r="J139" s="76">
        <v>1</v>
      </c>
      <c r="K139" s="76">
        <v>1</v>
      </c>
      <c r="L139" s="76">
        <v>1</v>
      </c>
      <c r="M139" s="561">
        <v>1300</v>
      </c>
      <c r="N139" s="1234">
        <f t="shared" si="2"/>
        <v>1300</v>
      </c>
      <c r="O139" s="76"/>
      <c r="P139" s="76"/>
      <c r="Q139" s="76"/>
      <c r="R139" s="76">
        <v>1</v>
      </c>
      <c r="S139" s="76"/>
      <c r="T139" s="76"/>
    </row>
    <row r="140" spans="1:20">
      <c r="A140" s="78">
        <v>133</v>
      </c>
      <c r="B140" s="76"/>
      <c r="C140" s="558" t="s">
        <v>3821</v>
      </c>
      <c r="D140" s="101" t="s">
        <v>1065</v>
      </c>
      <c r="E140" s="101">
        <v>2.5</v>
      </c>
      <c r="F140" s="556" t="s">
        <v>214</v>
      </c>
      <c r="G140" s="556">
        <v>0</v>
      </c>
      <c r="H140" s="101">
        <v>1</v>
      </c>
      <c r="I140" s="101">
        <v>1</v>
      </c>
      <c r="J140" s="76">
        <v>1</v>
      </c>
      <c r="K140" s="76">
        <v>1</v>
      </c>
      <c r="L140" s="76">
        <v>1</v>
      </c>
      <c r="M140" s="561">
        <v>500</v>
      </c>
      <c r="N140" s="1234">
        <f t="shared" si="2"/>
        <v>500</v>
      </c>
      <c r="O140" s="76"/>
      <c r="P140" s="76"/>
      <c r="Q140" s="76"/>
      <c r="R140" s="76">
        <v>1</v>
      </c>
      <c r="S140" s="76"/>
      <c r="T140" s="76"/>
    </row>
    <row r="141" spans="1:20">
      <c r="A141" s="78">
        <v>134</v>
      </c>
      <c r="B141" s="96"/>
      <c r="C141" s="558" t="s">
        <v>3822</v>
      </c>
      <c r="D141" s="101" t="s">
        <v>1065</v>
      </c>
      <c r="E141" s="101">
        <v>2.5</v>
      </c>
      <c r="F141" s="556" t="s">
        <v>214</v>
      </c>
      <c r="G141" s="556">
        <v>0</v>
      </c>
      <c r="H141" s="101">
        <v>1</v>
      </c>
      <c r="I141" s="101">
        <v>1</v>
      </c>
      <c r="J141" s="96">
        <v>1</v>
      </c>
      <c r="K141" s="96">
        <v>0</v>
      </c>
      <c r="L141" s="96">
        <v>1</v>
      </c>
      <c r="M141" s="562">
        <v>545</v>
      </c>
      <c r="N141" s="1234">
        <f t="shared" si="2"/>
        <v>545</v>
      </c>
      <c r="O141" s="76"/>
      <c r="P141" s="76"/>
      <c r="Q141" s="76"/>
      <c r="R141" s="76">
        <v>1</v>
      </c>
      <c r="S141" s="76"/>
      <c r="T141" s="76"/>
    </row>
    <row r="142" spans="1:20">
      <c r="A142" s="78">
        <v>135</v>
      </c>
      <c r="B142" s="76"/>
      <c r="C142" s="555" t="s">
        <v>3823</v>
      </c>
      <c r="D142" s="101" t="s">
        <v>199</v>
      </c>
      <c r="E142" s="101"/>
      <c r="F142" s="101" t="s">
        <v>188</v>
      </c>
      <c r="G142" s="556">
        <v>0</v>
      </c>
      <c r="H142" s="101">
        <v>30</v>
      </c>
      <c r="I142" s="101">
        <v>30</v>
      </c>
      <c r="J142" s="76">
        <v>0</v>
      </c>
      <c r="K142" s="76">
        <v>0</v>
      </c>
      <c r="L142" s="76">
        <v>0</v>
      </c>
      <c r="M142" s="561">
        <v>950</v>
      </c>
      <c r="N142" s="1234">
        <f t="shared" si="2"/>
        <v>0</v>
      </c>
      <c r="O142" s="76"/>
      <c r="P142" s="76"/>
      <c r="Q142" s="76"/>
      <c r="R142" s="76"/>
      <c r="S142" s="76"/>
      <c r="T142" s="76"/>
    </row>
    <row r="143" spans="1:20">
      <c r="A143" s="78">
        <v>136</v>
      </c>
      <c r="B143" s="76"/>
      <c r="C143" s="555" t="s">
        <v>3824</v>
      </c>
      <c r="D143" s="101" t="s">
        <v>188</v>
      </c>
      <c r="E143" s="101"/>
      <c r="F143" s="101" t="s">
        <v>188</v>
      </c>
      <c r="G143" s="556">
        <v>0</v>
      </c>
      <c r="H143" s="556">
        <v>0</v>
      </c>
      <c r="I143" s="101">
        <v>150</v>
      </c>
      <c r="J143" s="76">
        <v>0</v>
      </c>
      <c r="K143" s="76">
        <v>0</v>
      </c>
      <c r="L143" s="76">
        <v>0</v>
      </c>
      <c r="M143" s="76">
        <v>0</v>
      </c>
      <c r="N143" s="1234">
        <f t="shared" si="2"/>
        <v>0</v>
      </c>
      <c r="O143" s="76"/>
      <c r="P143" s="76"/>
      <c r="Q143" s="76"/>
      <c r="R143" s="76"/>
      <c r="S143" s="76"/>
      <c r="T143" s="76"/>
    </row>
    <row r="144" spans="1:20">
      <c r="A144" s="78">
        <v>137</v>
      </c>
      <c r="B144" s="76"/>
      <c r="C144" s="555" t="s">
        <v>3825</v>
      </c>
      <c r="D144" s="101" t="s">
        <v>188</v>
      </c>
      <c r="E144" s="101"/>
      <c r="F144" s="101" t="s">
        <v>188</v>
      </c>
      <c r="G144" s="556">
        <v>0</v>
      </c>
      <c r="H144" s="556">
        <v>0</v>
      </c>
      <c r="I144" s="101">
        <v>6</v>
      </c>
      <c r="J144" s="76">
        <v>0</v>
      </c>
      <c r="K144" s="76">
        <v>0</v>
      </c>
      <c r="L144" s="76">
        <v>0</v>
      </c>
      <c r="M144" s="76">
        <v>0</v>
      </c>
      <c r="N144" s="1234">
        <f t="shared" si="2"/>
        <v>0</v>
      </c>
      <c r="O144" s="76"/>
      <c r="P144" s="76"/>
      <c r="Q144" s="76"/>
      <c r="R144" s="76"/>
      <c r="S144" s="76"/>
      <c r="T144" s="76"/>
    </row>
    <row r="145" spans="1:20">
      <c r="A145" s="78">
        <v>138</v>
      </c>
      <c r="B145" s="76"/>
      <c r="C145" s="555" t="s">
        <v>3826</v>
      </c>
      <c r="D145" s="101" t="s">
        <v>188</v>
      </c>
      <c r="E145" s="101"/>
      <c r="F145" s="101" t="s">
        <v>188</v>
      </c>
      <c r="G145" s="556">
        <v>0</v>
      </c>
      <c r="H145" s="556">
        <v>0</v>
      </c>
      <c r="I145" s="101">
        <v>2</v>
      </c>
      <c r="J145" s="76">
        <v>0</v>
      </c>
      <c r="K145" s="76">
        <v>0</v>
      </c>
      <c r="L145" s="76">
        <v>0</v>
      </c>
      <c r="M145" s="76">
        <v>0</v>
      </c>
      <c r="N145" s="1234">
        <f t="shared" si="2"/>
        <v>0</v>
      </c>
      <c r="O145" s="76"/>
      <c r="P145" s="76"/>
      <c r="Q145" s="76"/>
      <c r="R145" s="76"/>
      <c r="S145" s="76"/>
      <c r="T145" s="76"/>
    </row>
    <row r="146" spans="1:20">
      <c r="A146" s="78">
        <v>139</v>
      </c>
      <c r="B146" s="76"/>
      <c r="C146" s="555" t="s">
        <v>3827</v>
      </c>
      <c r="D146" s="101" t="s">
        <v>188</v>
      </c>
      <c r="E146" s="101"/>
      <c r="F146" s="101" t="s">
        <v>188</v>
      </c>
      <c r="G146" s="556">
        <v>0</v>
      </c>
      <c r="H146" s="556">
        <v>0</v>
      </c>
      <c r="I146" s="101">
        <v>2</v>
      </c>
      <c r="J146" s="76">
        <v>0</v>
      </c>
      <c r="K146" s="76">
        <v>0</v>
      </c>
      <c r="L146" s="76">
        <v>0</v>
      </c>
      <c r="M146" s="76">
        <v>0</v>
      </c>
      <c r="N146" s="1234">
        <f t="shared" si="2"/>
        <v>0</v>
      </c>
      <c r="O146" s="76"/>
      <c r="P146" s="76"/>
      <c r="Q146" s="76"/>
      <c r="R146" s="76"/>
      <c r="S146" s="76"/>
      <c r="T146" s="76"/>
    </row>
    <row r="147" spans="1:20">
      <c r="A147" s="78">
        <v>140</v>
      </c>
      <c r="B147" s="76"/>
      <c r="C147" s="555" t="s">
        <v>3828</v>
      </c>
      <c r="D147" s="101" t="s">
        <v>188</v>
      </c>
      <c r="E147" s="101"/>
      <c r="F147" s="101" t="s">
        <v>188</v>
      </c>
      <c r="G147" s="556">
        <v>0</v>
      </c>
      <c r="H147" s="556">
        <v>0</v>
      </c>
      <c r="I147" s="101">
        <v>2</v>
      </c>
      <c r="J147" s="76">
        <v>0</v>
      </c>
      <c r="K147" s="76">
        <v>0</v>
      </c>
      <c r="L147" s="76">
        <v>0</v>
      </c>
      <c r="M147" s="76">
        <v>0</v>
      </c>
      <c r="N147" s="1234">
        <f t="shared" si="2"/>
        <v>0</v>
      </c>
      <c r="O147" s="76"/>
      <c r="P147" s="76"/>
      <c r="Q147" s="76"/>
      <c r="R147" s="76"/>
      <c r="S147" s="76"/>
      <c r="T147" s="76"/>
    </row>
    <row r="148" spans="1:20">
      <c r="A148" s="78">
        <v>141</v>
      </c>
      <c r="B148" s="76"/>
      <c r="C148" s="555" t="s">
        <v>3829</v>
      </c>
      <c r="D148" s="101" t="s">
        <v>188</v>
      </c>
      <c r="E148" s="101"/>
      <c r="F148" s="101" t="s">
        <v>188</v>
      </c>
      <c r="G148" s="556">
        <v>0</v>
      </c>
      <c r="H148" s="556">
        <v>0</v>
      </c>
      <c r="I148" s="101">
        <v>2</v>
      </c>
      <c r="J148" s="76">
        <v>0</v>
      </c>
      <c r="K148" s="76">
        <v>0</v>
      </c>
      <c r="L148" s="76">
        <v>0</v>
      </c>
      <c r="M148" s="76">
        <v>0</v>
      </c>
      <c r="N148" s="1234">
        <f t="shared" si="2"/>
        <v>0</v>
      </c>
      <c r="O148" s="76"/>
      <c r="P148" s="76"/>
      <c r="Q148" s="76"/>
      <c r="R148" s="76"/>
      <c r="S148" s="76"/>
      <c r="T148" s="76"/>
    </row>
    <row r="149" spans="1:20">
      <c r="A149" s="78">
        <v>142</v>
      </c>
      <c r="B149" s="76"/>
      <c r="C149" s="555" t="s">
        <v>3830</v>
      </c>
      <c r="D149" s="101" t="s">
        <v>188</v>
      </c>
      <c r="E149" s="101"/>
      <c r="F149" s="101" t="s">
        <v>188</v>
      </c>
      <c r="G149" s="556">
        <v>0</v>
      </c>
      <c r="H149" s="556">
        <v>0</v>
      </c>
      <c r="I149" s="101">
        <v>2</v>
      </c>
      <c r="J149" s="76">
        <v>0</v>
      </c>
      <c r="K149" s="76">
        <v>0</v>
      </c>
      <c r="L149" s="76">
        <v>0</v>
      </c>
      <c r="M149" s="76">
        <v>0</v>
      </c>
      <c r="N149" s="1234">
        <f t="shared" si="2"/>
        <v>0</v>
      </c>
      <c r="O149" s="76"/>
      <c r="P149" s="76"/>
      <c r="Q149" s="76"/>
      <c r="R149" s="76"/>
      <c r="S149" s="76"/>
      <c r="T149" s="76"/>
    </row>
    <row r="150" spans="1:20">
      <c r="A150" s="78">
        <v>143</v>
      </c>
      <c r="B150" s="76"/>
      <c r="C150" s="555" t="s">
        <v>3831</v>
      </c>
      <c r="D150" s="101" t="s">
        <v>188</v>
      </c>
      <c r="E150" s="101"/>
      <c r="F150" s="101" t="s">
        <v>188</v>
      </c>
      <c r="G150" s="556">
        <v>0</v>
      </c>
      <c r="H150" s="556">
        <v>0</v>
      </c>
      <c r="I150" s="101">
        <v>2</v>
      </c>
      <c r="J150" s="76">
        <v>0</v>
      </c>
      <c r="K150" s="76">
        <v>0</v>
      </c>
      <c r="L150" s="76">
        <v>0</v>
      </c>
      <c r="M150" s="76">
        <v>0</v>
      </c>
      <c r="N150" s="1234">
        <f t="shared" si="2"/>
        <v>0</v>
      </c>
      <c r="O150" s="76"/>
      <c r="P150" s="76"/>
      <c r="Q150" s="76"/>
      <c r="R150" s="76"/>
      <c r="S150" s="76"/>
      <c r="T150" s="76"/>
    </row>
    <row r="151" spans="1:20">
      <c r="A151" s="76"/>
      <c r="B151" s="76"/>
      <c r="C151" s="76"/>
      <c r="D151" s="76"/>
      <c r="E151" s="76"/>
      <c r="F151" s="76"/>
      <c r="G151" s="76"/>
      <c r="H151" s="76"/>
      <c r="I151" s="78"/>
      <c r="J151" s="76"/>
      <c r="K151" s="76"/>
      <c r="L151" s="76"/>
      <c r="M151" s="76"/>
      <c r="N151" s="1235">
        <f>SUM(N8:N150)</f>
        <v>3339520</v>
      </c>
      <c r="O151" s="76"/>
      <c r="P151" s="76"/>
      <c r="Q151" s="76"/>
      <c r="R151" s="76"/>
      <c r="S151" s="76"/>
      <c r="T151" s="563"/>
    </row>
  </sheetData>
  <mergeCells count="10"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47244094488188981" right="0.23622047244094491" top="0.47244094488188981" bottom="0.43307086614173229" header="0.31496062992125984" footer="0.31496062992125984"/>
  <pageSetup paperSize="9" scale="65" firstPageNumber="117" orientation="landscape" useFirstPageNumber="1" r:id="rId1"/>
  <headerFooter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L33"/>
  <sheetViews>
    <sheetView workbookViewId="0">
      <selection activeCell="C11" sqref="C11"/>
    </sheetView>
  </sheetViews>
  <sheetFormatPr defaultColWidth="9" defaultRowHeight="21" customHeight="1"/>
  <cols>
    <col min="1" max="1" width="36.375" style="792" customWidth="1"/>
    <col min="2" max="2" width="35.25" style="792" customWidth="1"/>
    <col min="3" max="3" width="32.125" style="803" customWidth="1"/>
    <col min="4" max="4" width="32.625" style="791" customWidth="1"/>
    <col min="5" max="5" width="9" style="792"/>
    <col min="6" max="6" width="12.375" style="791" bestFit="1" customWidth="1"/>
    <col min="7" max="7" width="9" style="791"/>
    <col min="8" max="8" width="16.75" style="791" customWidth="1"/>
    <col min="9" max="9" width="9" style="791"/>
    <col min="10" max="10" width="12.375" style="791" bestFit="1" customWidth="1"/>
    <col min="11" max="11" width="9" style="791"/>
    <col min="12" max="12" width="12.375" style="791" bestFit="1" customWidth="1"/>
    <col min="13" max="16384" width="9" style="792"/>
  </cols>
  <sheetData>
    <row r="1" spans="1:12" ht="21" customHeight="1">
      <c r="A1" s="1612" t="s">
        <v>4003</v>
      </c>
      <c r="B1" s="1612"/>
      <c r="C1" s="1612"/>
      <c r="D1" s="1612"/>
      <c r="E1" s="789"/>
      <c r="F1" s="790"/>
      <c r="G1" s="790"/>
      <c r="H1" s="790"/>
    </row>
    <row r="2" spans="1:12" ht="21" customHeight="1">
      <c r="A2" s="1613" t="s">
        <v>4004</v>
      </c>
      <c r="B2" s="1613"/>
      <c r="C2" s="1613"/>
      <c r="D2" s="1613"/>
      <c r="E2" s="789"/>
      <c r="F2" s="790"/>
      <c r="G2" s="790"/>
      <c r="H2" s="790"/>
    </row>
    <row r="3" spans="1:12" ht="21" customHeight="1">
      <c r="A3" s="1614" t="s">
        <v>3998</v>
      </c>
      <c r="B3" s="1615" t="s">
        <v>4005</v>
      </c>
      <c r="C3" s="1617" t="s">
        <v>4006</v>
      </c>
      <c r="D3" s="1617"/>
    </row>
    <row r="4" spans="1:12" ht="21" customHeight="1">
      <c r="A4" s="1614"/>
      <c r="B4" s="1616"/>
      <c r="C4" s="793" t="s">
        <v>3915</v>
      </c>
      <c r="D4" s="794" t="s">
        <v>3916</v>
      </c>
      <c r="F4" s="791" t="s">
        <v>4007</v>
      </c>
      <c r="G4" s="791">
        <v>361</v>
      </c>
      <c r="H4" s="791">
        <v>19615223.567500003</v>
      </c>
    </row>
    <row r="5" spans="1:12" ht="21" customHeight="1">
      <c r="A5" s="1618" t="s">
        <v>4000</v>
      </c>
      <c r="B5" s="795" t="s">
        <v>3918</v>
      </c>
      <c r="C5" s="796">
        <v>361</v>
      </c>
      <c r="D5" s="797">
        <v>19968948.489999998</v>
      </c>
      <c r="F5" s="791" t="s">
        <v>4008</v>
      </c>
      <c r="G5" s="791">
        <v>176</v>
      </c>
      <c r="H5" s="791">
        <v>16362242.595000001</v>
      </c>
    </row>
    <row r="6" spans="1:12" ht="21" customHeight="1">
      <c r="A6" s="1619"/>
      <c r="B6" s="798" t="s">
        <v>3919</v>
      </c>
      <c r="C6" s="799"/>
      <c r="D6" s="797"/>
      <c r="F6" s="791" t="s">
        <v>4009</v>
      </c>
      <c r="G6" s="791">
        <v>220</v>
      </c>
      <c r="H6" s="791">
        <v>17738541.925000001</v>
      </c>
    </row>
    <row r="7" spans="1:12" ht="21" customHeight="1">
      <c r="A7" s="1607" t="s">
        <v>3920</v>
      </c>
      <c r="B7" s="795" t="s">
        <v>3918</v>
      </c>
      <c r="C7" s="798">
        <v>130</v>
      </c>
      <c r="D7" s="797">
        <v>16532550.689999999</v>
      </c>
      <c r="F7" s="791" t="s">
        <v>4010</v>
      </c>
      <c r="G7" s="791">
        <v>131</v>
      </c>
      <c r="H7" s="791">
        <v>16283890.314999999</v>
      </c>
    </row>
    <row r="8" spans="1:12" ht="21" customHeight="1">
      <c r="A8" s="1608"/>
      <c r="B8" s="798" t="s">
        <v>3919</v>
      </c>
      <c r="C8" s="798"/>
      <c r="D8" s="797"/>
      <c r="F8" s="791" t="s">
        <v>2499</v>
      </c>
      <c r="G8" s="791">
        <f>SUM(G4:G7)</f>
        <v>888</v>
      </c>
      <c r="H8" s="791">
        <f>SUM(H4:H7)</f>
        <v>69999898.402500004</v>
      </c>
    </row>
    <row r="9" spans="1:12" ht="21" customHeight="1">
      <c r="A9" s="1607" t="s">
        <v>3921</v>
      </c>
      <c r="B9" s="795" t="s">
        <v>3918</v>
      </c>
      <c r="C9" s="798">
        <v>203</v>
      </c>
      <c r="D9" s="797">
        <v>17634637.329999998</v>
      </c>
    </row>
    <row r="10" spans="1:12" ht="21" customHeight="1">
      <c r="A10" s="1608"/>
      <c r="B10" s="798" t="s">
        <v>3919</v>
      </c>
      <c r="C10" s="798"/>
      <c r="D10" s="797"/>
    </row>
    <row r="11" spans="1:12" ht="21" customHeight="1">
      <c r="A11" s="1609" t="s">
        <v>4001</v>
      </c>
      <c r="B11" s="795" t="s">
        <v>3918</v>
      </c>
      <c r="C11" s="798">
        <v>117</v>
      </c>
      <c r="D11" s="797">
        <v>15863812.720000001</v>
      </c>
    </row>
    <row r="12" spans="1:12" ht="21" customHeight="1">
      <c r="A12" s="1609"/>
      <c r="B12" s="798" t="s">
        <v>3919</v>
      </c>
      <c r="C12" s="798"/>
      <c r="D12" s="797"/>
    </row>
    <row r="13" spans="1:12" ht="21" customHeight="1">
      <c r="A13" s="1610" t="s">
        <v>790</v>
      </c>
      <c r="B13" s="800" t="s">
        <v>3918</v>
      </c>
      <c r="C13" s="799">
        <f>SUM(C5:C12)</f>
        <v>811</v>
      </c>
      <c r="D13" s="801">
        <f>SUM(D5:D12)</f>
        <v>69999949.230000004</v>
      </c>
    </row>
    <row r="14" spans="1:12" ht="21" customHeight="1">
      <c r="A14" s="1611"/>
      <c r="B14" s="799" t="s">
        <v>3919</v>
      </c>
      <c r="C14" s="796"/>
      <c r="D14" s="797"/>
    </row>
    <row r="15" spans="1:12" s="791" customFormat="1" ht="21" customHeight="1">
      <c r="A15" s="993"/>
      <c r="B15" s="793" t="s">
        <v>3939</v>
      </c>
      <c r="C15" s="793"/>
      <c r="D15" s="802">
        <v>70000000</v>
      </c>
      <c r="E15" s="792"/>
    </row>
    <row r="16" spans="1:12" s="803" customFormat="1" ht="21" customHeight="1">
      <c r="A16" s="994"/>
      <c r="B16" s="927" t="s">
        <v>4559</v>
      </c>
      <c r="C16" s="796"/>
      <c r="D16" s="797"/>
      <c r="E16" s="792"/>
      <c r="F16" s="791"/>
      <c r="G16" s="791"/>
      <c r="H16" s="791"/>
      <c r="I16" s="791"/>
      <c r="J16" s="791"/>
      <c r="K16" s="791"/>
      <c r="L16" s="791"/>
    </row>
    <row r="17" spans="1:12" s="803" customFormat="1" ht="21" customHeight="1">
      <c r="A17" s="1618" t="s">
        <v>4000</v>
      </c>
      <c r="B17" s="795" t="s">
        <v>3918</v>
      </c>
      <c r="C17" s="796">
        <v>6</v>
      </c>
      <c r="D17" s="797">
        <v>183600</v>
      </c>
      <c r="E17" s="792"/>
      <c r="F17" s="791"/>
      <c r="G17" s="791"/>
      <c r="H17" s="791"/>
      <c r="I17" s="791"/>
      <c r="J17" s="791"/>
      <c r="K17" s="791"/>
      <c r="L17" s="791"/>
    </row>
    <row r="18" spans="1:12" s="803" customFormat="1" ht="21" customHeight="1">
      <c r="A18" s="1619"/>
      <c r="B18" s="798" t="s">
        <v>3919</v>
      </c>
      <c r="C18" s="796"/>
      <c r="D18" s="797"/>
      <c r="E18" s="792"/>
      <c r="F18" s="791"/>
      <c r="G18" s="791"/>
      <c r="H18" s="791"/>
      <c r="I18" s="791"/>
      <c r="J18" s="791"/>
      <c r="K18" s="791"/>
      <c r="L18" s="791"/>
    </row>
    <row r="19" spans="1:12" s="803" customFormat="1" ht="21" customHeight="1">
      <c r="A19" s="1607" t="s">
        <v>3920</v>
      </c>
      <c r="B19" s="795" t="s">
        <v>3918</v>
      </c>
      <c r="C19" s="796">
        <v>4</v>
      </c>
      <c r="D19" s="797">
        <v>1780000</v>
      </c>
      <c r="E19" s="792"/>
      <c r="F19" s="791"/>
      <c r="G19" s="791"/>
      <c r="H19" s="791"/>
      <c r="I19" s="791"/>
      <c r="J19" s="791"/>
      <c r="K19" s="791"/>
      <c r="L19" s="791"/>
    </row>
    <row r="20" spans="1:12" s="803" customFormat="1" ht="21" customHeight="1">
      <c r="A20" s="1608"/>
      <c r="B20" s="798" t="s">
        <v>3919</v>
      </c>
      <c r="C20" s="796"/>
      <c r="D20" s="797"/>
      <c r="E20" s="792"/>
      <c r="F20" s="791"/>
      <c r="G20" s="791"/>
      <c r="H20" s="791"/>
      <c r="I20" s="791"/>
      <c r="J20" s="791"/>
      <c r="K20" s="791"/>
      <c r="L20" s="791"/>
    </row>
    <row r="21" spans="1:12" s="803" customFormat="1" ht="21" customHeight="1">
      <c r="A21" s="1607" t="s">
        <v>3921</v>
      </c>
      <c r="B21" s="795" t="s">
        <v>3918</v>
      </c>
      <c r="C21" s="796"/>
      <c r="D21" s="797"/>
      <c r="E21" s="792"/>
      <c r="F21" s="791"/>
      <c r="G21" s="791"/>
      <c r="H21" s="791"/>
      <c r="I21" s="791"/>
      <c r="J21" s="791"/>
      <c r="K21" s="791"/>
      <c r="L21" s="791"/>
    </row>
    <row r="22" spans="1:12" s="803" customFormat="1" ht="21" customHeight="1">
      <c r="A22" s="1608"/>
      <c r="B22" s="798" t="s">
        <v>3919</v>
      </c>
      <c r="C22" s="796"/>
      <c r="D22" s="797"/>
      <c r="E22" s="792"/>
      <c r="F22" s="791"/>
      <c r="G22" s="791"/>
      <c r="H22" s="791"/>
      <c r="I22" s="791"/>
      <c r="J22" s="791"/>
      <c r="K22" s="791"/>
      <c r="L22" s="791"/>
    </row>
    <row r="23" spans="1:12" s="803" customFormat="1" ht="21" customHeight="1">
      <c r="A23" s="1609" t="s">
        <v>4001</v>
      </c>
      <c r="B23" s="795" t="s">
        <v>3918</v>
      </c>
      <c r="C23" s="796"/>
      <c r="D23" s="797"/>
      <c r="E23" s="792"/>
      <c r="F23" s="791"/>
      <c r="G23" s="791"/>
      <c r="H23" s="791"/>
      <c r="I23" s="791"/>
      <c r="J23" s="791"/>
      <c r="K23" s="791"/>
      <c r="L23" s="791"/>
    </row>
    <row r="24" spans="1:12" s="803" customFormat="1" ht="21" customHeight="1">
      <c r="A24" s="1609"/>
      <c r="B24" s="798" t="s">
        <v>3919</v>
      </c>
      <c r="C24" s="796"/>
      <c r="D24" s="797"/>
      <c r="E24" s="792"/>
      <c r="F24" s="791"/>
      <c r="G24" s="791"/>
      <c r="H24" s="791"/>
      <c r="I24" s="791"/>
      <c r="J24" s="791"/>
      <c r="K24" s="791"/>
      <c r="L24" s="791"/>
    </row>
    <row r="25" spans="1:12" s="803" customFormat="1" ht="21" customHeight="1">
      <c r="A25" s="1610" t="s">
        <v>790</v>
      </c>
      <c r="B25" s="799" t="s">
        <v>3918</v>
      </c>
      <c r="C25" s="811">
        <f>SUM(C17:C24)</f>
        <v>10</v>
      </c>
      <c r="D25" s="802">
        <f>SUM(D17:D24)</f>
        <v>1963600</v>
      </c>
      <c r="E25" s="792"/>
      <c r="F25" s="791"/>
      <c r="G25" s="791"/>
      <c r="H25" s="791"/>
      <c r="I25" s="791"/>
      <c r="J25" s="791"/>
      <c r="K25" s="791"/>
      <c r="L25" s="791"/>
    </row>
    <row r="26" spans="1:12" s="803" customFormat="1" ht="21" customHeight="1">
      <c r="A26" s="1611"/>
      <c r="B26" s="799" t="s">
        <v>3919</v>
      </c>
      <c r="C26" s="811"/>
      <c r="D26" s="802"/>
      <c r="E26" s="792"/>
      <c r="F26" s="791"/>
      <c r="G26" s="791"/>
      <c r="H26" s="791"/>
      <c r="I26" s="791"/>
      <c r="J26" s="791"/>
      <c r="K26" s="791"/>
      <c r="L26" s="791"/>
    </row>
    <row r="27" spans="1:12" s="803" customFormat="1" ht="21" customHeight="1">
      <c r="A27" s="810"/>
      <c r="B27" s="811" t="s">
        <v>3939</v>
      </c>
      <c r="C27" s="811"/>
      <c r="D27" s="802">
        <v>1963600</v>
      </c>
      <c r="E27" s="792"/>
      <c r="F27" s="791"/>
      <c r="G27" s="791"/>
      <c r="H27" s="791"/>
      <c r="I27" s="791"/>
      <c r="J27" s="791"/>
      <c r="K27" s="791"/>
      <c r="L27" s="791"/>
    </row>
    <row r="28" spans="1:12" s="803" customFormat="1" ht="21" customHeight="1">
      <c r="D28" s="791"/>
      <c r="E28" s="792"/>
      <c r="F28" s="791"/>
      <c r="G28" s="791"/>
      <c r="H28" s="791"/>
      <c r="I28" s="791"/>
      <c r="J28" s="791"/>
      <c r="K28" s="791"/>
      <c r="L28" s="791"/>
    </row>
    <row r="29" spans="1:12" s="803" customFormat="1" ht="21" customHeight="1">
      <c r="D29" s="791"/>
      <c r="E29" s="792"/>
      <c r="F29" s="791"/>
      <c r="G29" s="791"/>
      <c r="H29" s="791"/>
      <c r="I29" s="791"/>
      <c r="J29" s="791"/>
      <c r="K29" s="791"/>
      <c r="L29" s="791"/>
    </row>
    <row r="30" spans="1:12" s="803" customFormat="1" ht="21" customHeight="1">
      <c r="D30" s="791"/>
      <c r="E30" s="792"/>
      <c r="F30" s="791"/>
      <c r="G30" s="791"/>
      <c r="H30" s="791"/>
      <c r="I30" s="791"/>
      <c r="J30" s="791"/>
      <c r="K30" s="791"/>
      <c r="L30" s="791"/>
    </row>
    <row r="31" spans="1:12" s="803" customFormat="1" ht="21" customHeight="1">
      <c r="D31" s="791"/>
      <c r="E31" s="792"/>
      <c r="F31" s="791"/>
      <c r="G31" s="791"/>
      <c r="H31" s="791"/>
      <c r="I31" s="791"/>
      <c r="J31" s="791"/>
      <c r="K31" s="791"/>
      <c r="L31" s="791"/>
    </row>
    <row r="32" spans="1:12" s="803" customFormat="1" ht="21" customHeight="1">
      <c r="D32" s="791"/>
      <c r="E32" s="792"/>
      <c r="F32" s="791"/>
      <c r="G32" s="791"/>
      <c r="H32" s="791"/>
      <c r="I32" s="791"/>
      <c r="J32" s="791"/>
      <c r="K32" s="791"/>
      <c r="L32" s="791"/>
    </row>
    <row r="33" spans="4:12" s="803" customFormat="1" ht="21" customHeight="1">
      <c r="D33" s="791"/>
      <c r="E33" s="792"/>
      <c r="F33" s="791"/>
      <c r="G33" s="791"/>
      <c r="H33" s="791"/>
      <c r="I33" s="791"/>
      <c r="J33" s="791"/>
      <c r="K33" s="791"/>
      <c r="L33" s="791"/>
    </row>
  </sheetData>
  <mergeCells count="15">
    <mergeCell ref="A17:A18"/>
    <mergeCell ref="A19:A20"/>
    <mergeCell ref="A21:A22"/>
    <mergeCell ref="A23:A24"/>
    <mergeCell ref="A25:A26"/>
    <mergeCell ref="A7:A8"/>
    <mergeCell ref="A9:A10"/>
    <mergeCell ref="A11:A12"/>
    <mergeCell ref="A13:A14"/>
    <mergeCell ref="A1:D1"/>
    <mergeCell ref="A2:D2"/>
    <mergeCell ref="A3:A4"/>
    <mergeCell ref="B3:B4"/>
    <mergeCell ref="C3:D3"/>
    <mergeCell ref="A5:A6"/>
  </mergeCells>
  <pageMargins left="1.3" right="0.51" top="0.36" bottom="0.28999999999999998" header="0.18" footer="0.18"/>
  <pageSetup paperSize="9" scale="80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U401"/>
  <sheetViews>
    <sheetView zoomScale="80" zoomScaleNormal="80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P322" sqref="P322"/>
    </sheetView>
  </sheetViews>
  <sheetFormatPr defaultColWidth="9" defaultRowHeight="21.75"/>
  <cols>
    <col min="1" max="1" width="3.875" style="1228" bestFit="1" customWidth="1"/>
    <col min="2" max="2" width="6" style="1228" bestFit="1" customWidth="1"/>
    <col min="3" max="3" width="45.875" style="915" customWidth="1"/>
    <col min="4" max="4" width="6.125" style="915" customWidth="1"/>
    <col min="5" max="6" width="8.125" style="915" bestFit="1" customWidth="1"/>
    <col min="7" max="8" width="7.75" style="915" customWidth="1"/>
    <col min="9" max="9" width="7.75" style="1228" customWidth="1"/>
    <col min="10" max="10" width="8.125" style="915" customWidth="1"/>
    <col min="11" max="11" width="8" style="915" customWidth="1"/>
    <col min="12" max="12" width="8.75" style="66" customWidth="1"/>
    <col min="13" max="13" width="8.25" style="915" customWidth="1"/>
    <col min="14" max="14" width="12.625" style="1256" customWidth="1"/>
    <col min="15" max="15" width="8.625" style="1268" customWidth="1"/>
    <col min="16" max="16" width="9" style="1268"/>
    <col min="17" max="17" width="8.375" style="1268" customWidth="1"/>
    <col min="18" max="18" width="9" style="1268"/>
    <col min="19" max="19" width="9.125" style="1239" customWidth="1"/>
    <col min="20" max="20" width="8.875" style="915" customWidth="1"/>
    <col min="21" max="21" width="11.875" style="915" bestFit="1" customWidth="1"/>
    <col min="22" max="16384" width="9" style="915"/>
  </cols>
  <sheetData>
    <row r="1" spans="1:20">
      <c r="A1" s="1525" t="s">
        <v>4485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1525"/>
      <c r="Q1" s="1525"/>
      <c r="R1" s="1525"/>
      <c r="S1" s="1525"/>
      <c r="T1" s="1525"/>
    </row>
    <row r="2" spans="1:20">
      <c r="A2" s="1595" t="s">
        <v>4565</v>
      </c>
      <c r="B2" s="1595"/>
      <c r="C2" s="1595"/>
      <c r="D2" s="1595"/>
      <c r="E2" s="1595"/>
      <c r="F2" s="1595"/>
      <c r="G2" s="1595"/>
      <c r="H2" s="1595"/>
      <c r="I2" s="1595"/>
      <c r="J2" s="1595"/>
      <c r="K2" s="1595"/>
      <c r="L2" s="1595"/>
      <c r="M2" s="1595"/>
      <c r="N2" s="1595"/>
      <c r="O2" s="1595"/>
      <c r="P2" s="1595"/>
      <c r="Q2" s="1595"/>
      <c r="R2" s="1595"/>
      <c r="S2" s="1595"/>
      <c r="T2" s="1595"/>
    </row>
    <row r="3" spans="1:20">
      <c r="A3" s="1596" t="s">
        <v>989</v>
      </c>
      <c r="B3" s="1596"/>
      <c r="C3" s="1596"/>
      <c r="D3" s="1596"/>
      <c r="E3" s="1596"/>
      <c r="F3" s="1596"/>
      <c r="G3" s="1596"/>
      <c r="H3" s="1596"/>
      <c r="I3" s="1596"/>
      <c r="J3" s="1596"/>
      <c r="K3" s="1596"/>
      <c r="L3" s="1596"/>
      <c r="M3" s="1596"/>
      <c r="N3" s="1596"/>
      <c r="O3" s="1596"/>
      <c r="P3" s="1596"/>
      <c r="Q3" s="1596"/>
      <c r="R3" s="1596"/>
      <c r="S3" s="1596"/>
      <c r="T3" s="1596"/>
    </row>
    <row r="4" spans="1:20" ht="18" customHeight="1">
      <c r="A4" s="1597" t="s">
        <v>0</v>
      </c>
      <c r="B4" s="1229"/>
      <c r="C4" s="1620" t="s">
        <v>1</v>
      </c>
      <c r="D4" s="1583" t="s">
        <v>3</v>
      </c>
      <c r="E4" s="1583" t="s">
        <v>4</v>
      </c>
      <c r="F4" s="1583" t="s">
        <v>2</v>
      </c>
      <c r="G4" s="1604" t="s">
        <v>5</v>
      </c>
      <c r="H4" s="1604"/>
      <c r="I4" s="1604"/>
      <c r="J4" s="1229" t="s">
        <v>6</v>
      </c>
      <c r="K4" s="1229" t="s">
        <v>7</v>
      </c>
      <c r="L4" s="1227" t="s">
        <v>6</v>
      </c>
      <c r="M4" s="1229" t="s">
        <v>8</v>
      </c>
      <c r="N4" s="1248" t="s">
        <v>9</v>
      </c>
      <c r="O4" s="1261" t="s">
        <v>10</v>
      </c>
      <c r="P4" s="1261" t="s">
        <v>11</v>
      </c>
      <c r="Q4" s="1261" t="s">
        <v>12</v>
      </c>
      <c r="R4" s="1261" t="s">
        <v>13</v>
      </c>
      <c r="S4" s="1604" t="s">
        <v>990</v>
      </c>
      <c r="T4" s="1604"/>
    </row>
    <row r="5" spans="1:20">
      <c r="A5" s="1598"/>
      <c r="B5" s="461" t="s">
        <v>15</v>
      </c>
      <c r="C5" s="1620"/>
      <c r="D5" s="1583"/>
      <c r="E5" s="1583"/>
      <c r="F5" s="1583"/>
      <c r="G5" s="1600" t="s">
        <v>16</v>
      </c>
      <c r="H5" s="1600" t="s">
        <v>17</v>
      </c>
      <c r="I5" s="1600" t="s">
        <v>981</v>
      </c>
      <c r="J5" s="461" t="s">
        <v>18</v>
      </c>
      <c r="K5" s="461" t="s">
        <v>19</v>
      </c>
      <c r="L5" s="13" t="s">
        <v>20</v>
      </c>
      <c r="M5" s="461" t="s">
        <v>21</v>
      </c>
      <c r="N5" s="1249" t="s">
        <v>983</v>
      </c>
      <c r="O5" s="1262" t="s">
        <v>991</v>
      </c>
      <c r="P5" s="1262" t="s">
        <v>992</v>
      </c>
      <c r="Q5" s="1262" t="s">
        <v>993</v>
      </c>
      <c r="R5" s="1262" t="s">
        <v>994</v>
      </c>
      <c r="S5" s="986" t="s">
        <v>26</v>
      </c>
      <c r="T5" s="1229" t="s">
        <v>995</v>
      </c>
    </row>
    <row r="6" spans="1:20">
      <c r="A6" s="1599"/>
      <c r="B6" s="463"/>
      <c r="C6" s="1620"/>
      <c r="D6" s="1583"/>
      <c r="E6" s="1583"/>
      <c r="F6" s="1583"/>
      <c r="G6" s="1602"/>
      <c r="H6" s="1602"/>
      <c r="I6" s="1602"/>
      <c r="J6" s="463" t="s">
        <v>982</v>
      </c>
      <c r="K6" s="463" t="s">
        <v>28</v>
      </c>
      <c r="L6" s="23" t="s">
        <v>982</v>
      </c>
      <c r="M6" s="463" t="s">
        <v>30</v>
      </c>
      <c r="N6" s="1250" t="s">
        <v>30</v>
      </c>
      <c r="O6" s="1263"/>
      <c r="P6" s="1263"/>
      <c r="Q6" s="1263"/>
      <c r="R6" s="1263"/>
      <c r="S6" s="1237"/>
      <c r="T6" s="924"/>
    </row>
    <row r="7" spans="1:20">
      <c r="A7" s="551">
        <v>1</v>
      </c>
      <c r="B7" s="1150">
        <v>10001</v>
      </c>
      <c r="C7" s="1151" t="s">
        <v>4249</v>
      </c>
      <c r="D7" s="1150">
        <v>1</v>
      </c>
      <c r="E7" s="1152" t="s">
        <v>3515</v>
      </c>
      <c r="F7" s="1153" t="s">
        <v>3515</v>
      </c>
      <c r="G7" s="1154">
        <v>0</v>
      </c>
      <c r="H7" s="1154">
        <v>0</v>
      </c>
      <c r="I7" s="1154">
        <v>176000</v>
      </c>
      <c r="J7" s="1155">
        <v>190000</v>
      </c>
      <c r="K7" s="1156">
        <v>53000</v>
      </c>
      <c r="L7" s="1243">
        <v>137000</v>
      </c>
      <c r="M7" s="1158">
        <v>23.8</v>
      </c>
      <c r="N7" s="1251">
        <v>3260600</v>
      </c>
      <c r="O7" s="1264">
        <v>34250</v>
      </c>
      <c r="P7" s="1264">
        <v>34250</v>
      </c>
      <c r="Q7" s="1264">
        <v>34250</v>
      </c>
      <c r="R7" s="1264">
        <v>34250</v>
      </c>
      <c r="S7" s="1238"/>
      <c r="T7" s="1241"/>
    </row>
    <row r="8" spans="1:20">
      <c r="A8" s="78">
        <v>2</v>
      </c>
      <c r="B8" s="1160">
        <v>10002</v>
      </c>
      <c r="C8" s="1161" t="s">
        <v>4250</v>
      </c>
      <c r="D8" s="1160">
        <v>1</v>
      </c>
      <c r="E8" s="1162" t="s">
        <v>3515</v>
      </c>
      <c r="F8" s="1163" t="s">
        <v>3515</v>
      </c>
      <c r="G8" s="1164">
        <v>38157</v>
      </c>
      <c r="H8" s="1164">
        <v>32018</v>
      </c>
      <c r="I8" s="1164">
        <v>34305</v>
      </c>
      <c r="J8" s="1165">
        <v>39620</v>
      </c>
      <c r="K8" s="1166">
        <v>0</v>
      </c>
      <c r="L8" s="1244">
        <v>39620</v>
      </c>
      <c r="M8" s="1168">
        <v>14.9</v>
      </c>
      <c r="N8" s="61">
        <v>590338</v>
      </c>
      <c r="O8" s="1265">
        <v>9905</v>
      </c>
      <c r="P8" s="1265">
        <v>9905</v>
      </c>
      <c r="Q8" s="1265">
        <v>9905</v>
      </c>
      <c r="R8" s="1265">
        <v>9905</v>
      </c>
      <c r="S8" s="383"/>
      <c r="T8" s="1260"/>
    </row>
    <row r="9" spans="1:20">
      <c r="A9" s="78">
        <v>3</v>
      </c>
      <c r="B9" s="1160">
        <v>10003</v>
      </c>
      <c r="C9" s="1161" t="s">
        <v>4251</v>
      </c>
      <c r="D9" s="1160">
        <v>1</v>
      </c>
      <c r="E9" s="1162" t="s">
        <v>3515</v>
      </c>
      <c r="F9" s="1163" t="s">
        <v>3515</v>
      </c>
      <c r="G9" s="1164">
        <v>45264</v>
      </c>
      <c r="H9" s="1164">
        <v>37981</v>
      </c>
      <c r="I9" s="1164">
        <v>40694</v>
      </c>
      <c r="J9" s="1165">
        <v>46999</v>
      </c>
      <c r="K9" s="1166">
        <v>0</v>
      </c>
      <c r="L9" s="1244">
        <v>46999</v>
      </c>
      <c r="M9" s="1168">
        <v>14.9</v>
      </c>
      <c r="N9" s="61">
        <v>700285.1</v>
      </c>
      <c r="O9" s="1265">
        <v>11750</v>
      </c>
      <c r="P9" s="1265">
        <v>11750</v>
      </c>
      <c r="Q9" s="1265">
        <v>11750</v>
      </c>
      <c r="R9" s="1265">
        <v>11749</v>
      </c>
      <c r="S9" s="383"/>
      <c r="T9" s="1260"/>
    </row>
    <row r="10" spans="1:20">
      <c r="A10" s="78">
        <v>4</v>
      </c>
      <c r="B10" s="1160">
        <v>10004</v>
      </c>
      <c r="C10" s="1169" t="s">
        <v>3684</v>
      </c>
      <c r="D10" s="1160">
        <v>1</v>
      </c>
      <c r="E10" s="1163" t="s">
        <v>3515</v>
      </c>
      <c r="F10" s="1163" t="s">
        <v>3515</v>
      </c>
      <c r="G10" s="1164">
        <v>0</v>
      </c>
      <c r="H10" s="1164">
        <v>0</v>
      </c>
      <c r="I10" s="1164">
        <v>0</v>
      </c>
      <c r="J10" s="1170">
        <v>58088</v>
      </c>
      <c r="K10" s="1166">
        <v>0</v>
      </c>
      <c r="L10" s="1244">
        <v>58088</v>
      </c>
      <c r="M10" s="1168">
        <v>27</v>
      </c>
      <c r="N10" s="61">
        <v>1568376</v>
      </c>
      <c r="O10" s="1265">
        <v>14522</v>
      </c>
      <c r="P10" s="1265">
        <v>14522</v>
      </c>
      <c r="Q10" s="1265">
        <v>14522</v>
      </c>
      <c r="R10" s="1265">
        <v>14522</v>
      </c>
      <c r="S10" s="383"/>
      <c r="T10" s="1260"/>
    </row>
    <row r="11" spans="1:20">
      <c r="A11" s="78">
        <v>5</v>
      </c>
      <c r="B11" s="1160">
        <v>10005</v>
      </c>
      <c r="C11" s="1169" t="s">
        <v>3550</v>
      </c>
      <c r="D11" s="1160">
        <v>100</v>
      </c>
      <c r="E11" s="1163" t="s">
        <v>3549</v>
      </c>
      <c r="F11" s="1163" t="s">
        <v>214</v>
      </c>
      <c r="G11" s="1164">
        <v>573</v>
      </c>
      <c r="H11" s="1164">
        <v>800</v>
      </c>
      <c r="I11" s="1164">
        <v>860</v>
      </c>
      <c r="J11" s="1171">
        <v>800</v>
      </c>
      <c r="K11" s="1166">
        <v>760</v>
      </c>
      <c r="L11" s="1244">
        <v>40</v>
      </c>
      <c r="M11" s="1172">
        <v>500</v>
      </c>
      <c r="N11" s="61">
        <v>20000</v>
      </c>
      <c r="O11" s="1265">
        <v>10</v>
      </c>
      <c r="P11" s="1265">
        <v>10</v>
      </c>
      <c r="Q11" s="1265">
        <v>10</v>
      </c>
      <c r="R11" s="1265">
        <v>10</v>
      </c>
      <c r="S11" s="383"/>
      <c r="T11" s="1260"/>
    </row>
    <row r="12" spans="1:20">
      <c r="A12" s="78">
        <v>6</v>
      </c>
      <c r="B12" s="1160">
        <v>10006</v>
      </c>
      <c r="C12" s="1169" t="s">
        <v>3529</v>
      </c>
      <c r="D12" s="1160">
        <v>1</v>
      </c>
      <c r="E12" s="1163" t="s">
        <v>3515</v>
      </c>
      <c r="F12" s="1163" t="s">
        <v>3515</v>
      </c>
      <c r="G12" s="1164">
        <v>0</v>
      </c>
      <c r="H12" s="1164">
        <v>0</v>
      </c>
      <c r="I12" s="1164">
        <v>0</v>
      </c>
      <c r="J12" s="1170">
        <v>1000</v>
      </c>
      <c r="K12" s="1166">
        <v>0</v>
      </c>
      <c r="L12" s="1244">
        <v>1000</v>
      </c>
      <c r="M12" s="1168">
        <v>125</v>
      </c>
      <c r="N12" s="61">
        <v>125000</v>
      </c>
      <c r="O12" s="1265">
        <v>250</v>
      </c>
      <c r="P12" s="1265">
        <v>250</v>
      </c>
      <c r="Q12" s="1265">
        <v>250</v>
      </c>
      <c r="R12" s="1265">
        <v>250</v>
      </c>
      <c r="S12" s="383"/>
      <c r="T12" s="1260"/>
    </row>
    <row r="13" spans="1:20">
      <c r="A13" s="78">
        <v>7</v>
      </c>
      <c r="B13" s="1160">
        <v>10007</v>
      </c>
      <c r="C13" s="1169" t="s">
        <v>3686</v>
      </c>
      <c r="D13" s="1160">
        <v>1</v>
      </c>
      <c r="E13" s="1163" t="s">
        <v>3515</v>
      </c>
      <c r="F13" s="1163" t="s">
        <v>3515</v>
      </c>
      <c r="G13" s="1164">
        <v>0</v>
      </c>
      <c r="H13" s="1164">
        <v>0</v>
      </c>
      <c r="I13" s="1164">
        <v>0</v>
      </c>
      <c r="J13" s="1170">
        <v>500</v>
      </c>
      <c r="K13" s="1166">
        <v>0</v>
      </c>
      <c r="L13" s="1244">
        <v>500</v>
      </c>
      <c r="M13" s="1168">
        <v>200</v>
      </c>
      <c r="N13" s="61">
        <v>100000</v>
      </c>
      <c r="O13" s="1265">
        <v>125</v>
      </c>
      <c r="P13" s="1265">
        <v>125</v>
      </c>
      <c r="Q13" s="1265">
        <v>125</v>
      </c>
      <c r="R13" s="1265">
        <v>125</v>
      </c>
      <c r="S13" s="383"/>
      <c r="T13" s="1260"/>
    </row>
    <row r="14" spans="1:20">
      <c r="A14" s="78">
        <v>8</v>
      </c>
      <c r="B14" s="1160">
        <v>10008</v>
      </c>
      <c r="C14" s="1169" t="s">
        <v>3539</v>
      </c>
      <c r="D14" s="1164">
        <v>1</v>
      </c>
      <c r="E14" s="1162" t="s">
        <v>3515</v>
      </c>
      <c r="F14" s="1163" t="s">
        <v>3515</v>
      </c>
      <c r="G14" s="1164">
        <v>8000</v>
      </c>
      <c r="H14" s="1164">
        <v>8000</v>
      </c>
      <c r="I14" s="1164">
        <v>9000</v>
      </c>
      <c r="J14" s="1170">
        <v>3000</v>
      </c>
      <c r="K14" s="1166">
        <v>0</v>
      </c>
      <c r="L14" s="1244">
        <v>5000</v>
      </c>
      <c r="M14" s="1168">
        <v>80</v>
      </c>
      <c r="N14" s="61">
        <v>400000</v>
      </c>
      <c r="O14" s="1265">
        <v>1250</v>
      </c>
      <c r="P14" s="1265">
        <v>1250</v>
      </c>
      <c r="Q14" s="1265">
        <v>1250</v>
      </c>
      <c r="R14" s="1265">
        <v>1250</v>
      </c>
      <c r="S14" s="383"/>
      <c r="T14" s="1260"/>
    </row>
    <row r="15" spans="1:20">
      <c r="A15" s="78">
        <v>9</v>
      </c>
      <c r="B15" s="1160">
        <v>10009</v>
      </c>
      <c r="C15" s="1169" t="s">
        <v>4252</v>
      </c>
      <c r="D15" s="1164">
        <v>1</v>
      </c>
      <c r="E15" s="1162" t="s">
        <v>3515</v>
      </c>
      <c r="F15" s="1163" t="s">
        <v>3515</v>
      </c>
      <c r="G15" s="1164">
        <v>25900</v>
      </c>
      <c r="H15" s="1164">
        <v>25900</v>
      </c>
      <c r="I15" s="1164">
        <v>29370</v>
      </c>
      <c r="J15" s="1170">
        <v>30000</v>
      </c>
      <c r="K15" s="1166">
        <v>0</v>
      </c>
      <c r="L15" s="1244">
        <v>30000</v>
      </c>
      <c r="M15" s="1168">
        <v>5.5</v>
      </c>
      <c r="N15" s="61">
        <v>165000</v>
      </c>
      <c r="O15" s="1265">
        <v>7500</v>
      </c>
      <c r="P15" s="1265">
        <v>7500</v>
      </c>
      <c r="Q15" s="1265">
        <v>7500</v>
      </c>
      <c r="R15" s="1265">
        <v>7500</v>
      </c>
      <c r="S15" s="383"/>
      <c r="T15" s="1260"/>
    </row>
    <row r="16" spans="1:20">
      <c r="A16" s="78">
        <v>10</v>
      </c>
      <c r="B16" s="1160">
        <v>10010</v>
      </c>
      <c r="C16" s="1169" t="s">
        <v>4253</v>
      </c>
      <c r="D16" s="1164">
        <v>1</v>
      </c>
      <c r="E16" s="1162" t="s">
        <v>3515</v>
      </c>
      <c r="F16" s="1163" t="s">
        <v>3515</v>
      </c>
      <c r="G16" s="1164">
        <v>2100</v>
      </c>
      <c r="H16" s="1164">
        <v>1700</v>
      </c>
      <c r="I16" s="1164">
        <v>2300</v>
      </c>
      <c r="J16" s="1170">
        <v>3100</v>
      </c>
      <c r="K16" s="1166">
        <v>0</v>
      </c>
      <c r="L16" s="1244">
        <v>3100</v>
      </c>
      <c r="M16" s="1168">
        <v>64</v>
      </c>
      <c r="N16" s="61">
        <v>198400</v>
      </c>
      <c r="O16" s="1265">
        <v>775</v>
      </c>
      <c r="P16" s="1265">
        <v>775</v>
      </c>
      <c r="Q16" s="1265">
        <v>775</v>
      </c>
      <c r="R16" s="1265">
        <v>775</v>
      </c>
      <c r="S16" s="383"/>
      <c r="T16" s="1260"/>
    </row>
    <row r="17" spans="1:20">
      <c r="A17" s="78">
        <v>11</v>
      </c>
      <c r="B17" s="1160">
        <v>10011</v>
      </c>
      <c r="C17" s="1173" t="s">
        <v>3689</v>
      </c>
      <c r="D17" s="1174">
        <v>1</v>
      </c>
      <c r="E17" s="1175" t="s">
        <v>3515</v>
      </c>
      <c r="F17" s="1176" t="s">
        <v>3515</v>
      </c>
      <c r="G17" s="1174"/>
      <c r="H17" s="1174"/>
      <c r="I17" s="1174">
        <v>136169</v>
      </c>
      <c r="J17" s="1177">
        <v>140000</v>
      </c>
      <c r="K17" s="1166">
        <v>0</v>
      </c>
      <c r="L17" s="1244">
        <v>140000</v>
      </c>
      <c r="M17" s="1168">
        <v>27</v>
      </c>
      <c r="N17" s="61">
        <v>3780000</v>
      </c>
      <c r="O17" s="1265">
        <v>35000</v>
      </c>
      <c r="P17" s="1265">
        <v>35000</v>
      </c>
      <c r="Q17" s="1265">
        <v>35000</v>
      </c>
      <c r="R17" s="1265">
        <v>35000</v>
      </c>
      <c r="S17" s="383"/>
      <c r="T17" s="1260"/>
    </row>
    <row r="18" spans="1:20">
      <c r="A18" s="78">
        <v>12</v>
      </c>
      <c r="B18" s="1160">
        <v>10012</v>
      </c>
      <c r="C18" s="1169" t="s">
        <v>4254</v>
      </c>
      <c r="D18" s="1160">
        <v>1</v>
      </c>
      <c r="E18" s="1162" t="s">
        <v>3515</v>
      </c>
      <c r="F18" s="1163" t="s">
        <v>3515</v>
      </c>
      <c r="G18" s="1164">
        <v>1000</v>
      </c>
      <c r="H18" s="1164">
        <v>1000</v>
      </c>
      <c r="I18" s="1164">
        <v>1400</v>
      </c>
      <c r="J18" s="1170">
        <v>1600</v>
      </c>
      <c r="K18" s="1166">
        <v>0</v>
      </c>
      <c r="L18" s="1244">
        <v>1600</v>
      </c>
      <c r="M18" s="1168">
        <v>147</v>
      </c>
      <c r="N18" s="61">
        <v>235200</v>
      </c>
      <c r="O18" s="1265">
        <v>400</v>
      </c>
      <c r="P18" s="1265">
        <v>400</v>
      </c>
      <c r="Q18" s="1265">
        <v>400</v>
      </c>
      <c r="R18" s="1265">
        <v>400</v>
      </c>
      <c r="S18" s="383"/>
      <c r="T18" s="1260"/>
    </row>
    <row r="19" spans="1:20">
      <c r="A19" s="78">
        <v>13</v>
      </c>
      <c r="B19" s="1160">
        <v>10013</v>
      </c>
      <c r="C19" s="1169" t="s">
        <v>4255</v>
      </c>
      <c r="D19" s="1178">
        <v>300</v>
      </c>
      <c r="E19" s="1179" t="s">
        <v>979</v>
      </c>
      <c r="F19" s="1180" t="s">
        <v>4256</v>
      </c>
      <c r="G19" s="1181">
        <v>900</v>
      </c>
      <c r="H19" s="1181">
        <v>600</v>
      </c>
      <c r="I19" s="1181">
        <v>900</v>
      </c>
      <c r="J19" s="1181">
        <v>900</v>
      </c>
      <c r="K19" s="1166">
        <v>0</v>
      </c>
      <c r="L19" s="1244">
        <v>900</v>
      </c>
      <c r="M19" s="1182">
        <v>83.33</v>
      </c>
      <c r="N19" s="61">
        <v>74997</v>
      </c>
      <c r="O19" s="1265">
        <v>225</v>
      </c>
      <c r="P19" s="1265">
        <v>225</v>
      </c>
      <c r="Q19" s="1265">
        <v>225</v>
      </c>
      <c r="R19" s="1265">
        <v>225</v>
      </c>
      <c r="S19" s="383"/>
      <c r="T19" s="1260"/>
    </row>
    <row r="20" spans="1:20">
      <c r="A20" s="78">
        <v>14</v>
      </c>
      <c r="B20" s="1160">
        <v>10014</v>
      </c>
      <c r="C20" s="1169" t="s">
        <v>4257</v>
      </c>
      <c r="D20" s="1164">
        <v>1</v>
      </c>
      <c r="E20" s="1162" t="s">
        <v>3515</v>
      </c>
      <c r="F20" s="1163" t="s">
        <v>3515</v>
      </c>
      <c r="G20" s="1164">
        <v>2967</v>
      </c>
      <c r="H20" s="1164">
        <v>3607</v>
      </c>
      <c r="I20" s="1164">
        <v>4816</v>
      </c>
      <c r="J20" s="1170">
        <v>5779</v>
      </c>
      <c r="K20" s="1166">
        <v>2600</v>
      </c>
      <c r="L20" s="1244">
        <v>3179</v>
      </c>
      <c r="M20" s="1168">
        <v>99</v>
      </c>
      <c r="N20" s="61">
        <v>314721</v>
      </c>
      <c r="O20" s="1265">
        <v>795</v>
      </c>
      <c r="P20" s="1265">
        <v>795</v>
      </c>
      <c r="Q20" s="1265">
        <v>795</v>
      </c>
      <c r="R20" s="1265">
        <v>794</v>
      </c>
      <c r="S20" s="383"/>
      <c r="T20" s="1260"/>
    </row>
    <row r="21" spans="1:20">
      <c r="A21" s="78">
        <v>15</v>
      </c>
      <c r="B21" s="1160">
        <v>10015</v>
      </c>
      <c r="C21" s="1169" t="s">
        <v>4258</v>
      </c>
      <c r="D21" s="1164">
        <v>1</v>
      </c>
      <c r="E21" s="1162" t="s">
        <v>3515</v>
      </c>
      <c r="F21" s="1163" t="s">
        <v>3515</v>
      </c>
      <c r="G21" s="1164">
        <v>46060</v>
      </c>
      <c r="H21" s="1164">
        <v>80360</v>
      </c>
      <c r="I21" s="1164">
        <v>80360</v>
      </c>
      <c r="J21" s="1170">
        <v>91778</v>
      </c>
      <c r="K21" s="1166">
        <v>3920</v>
      </c>
      <c r="L21" s="1244">
        <v>87858</v>
      </c>
      <c r="M21" s="1168">
        <v>10.199999999999999</v>
      </c>
      <c r="N21" s="61">
        <v>896151.6</v>
      </c>
      <c r="O21" s="1265">
        <v>21965</v>
      </c>
      <c r="P21" s="1265">
        <v>21965</v>
      </c>
      <c r="Q21" s="1265">
        <v>21964</v>
      </c>
      <c r="R21" s="1265">
        <v>21964</v>
      </c>
      <c r="S21" s="383"/>
      <c r="T21" s="1260"/>
    </row>
    <row r="22" spans="1:20">
      <c r="A22" s="78">
        <v>16</v>
      </c>
      <c r="B22" s="1160">
        <v>10016</v>
      </c>
      <c r="C22" s="1169" t="s">
        <v>4259</v>
      </c>
      <c r="D22" s="1164">
        <v>1</v>
      </c>
      <c r="E22" s="1162" t="s">
        <v>3515</v>
      </c>
      <c r="F22" s="1163" t="s">
        <v>3515</v>
      </c>
      <c r="G22" s="1164">
        <v>71300</v>
      </c>
      <c r="H22" s="1164">
        <v>73780</v>
      </c>
      <c r="I22" s="1164">
        <v>77740</v>
      </c>
      <c r="J22" s="1170">
        <v>89280</v>
      </c>
      <c r="K22" s="1166">
        <v>12400</v>
      </c>
      <c r="L22" s="1244">
        <v>76880</v>
      </c>
      <c r="M22" s="1168">
        <v>4.5</v>
      </c>
      <c r="N22" s="61">
        <v>345960</v>
      </c>
      <c r="O22" s="1265">
        <v>19220</v>
      </c>
      <c r="P22" s="1265">
        <v>19220</v>
      </c>
      <c r="Q22" s="1265">
        <v>19220</v>
      </c>
      <c r="R22" s="1265">
        <v>19220</v>
      </c>
      <c r="S22" s="383"/>
      <c r="T22" s="1260"/>
    </row>
    <row r="23" spans="1:20">
      <c r="A23" s="78">
        <v>17</v>
      </c>
      <c r="B23" s="1160">
        <v>10017</v>
      </c>
      <c r="C23" s="1169" t="s">
        <v>4260</v>
      </c>
      <c r="D23" s="1164">
        <v>1</v>
      </c>
      <c r="E23" s="1162" t="s">
        <v>3515</v>
      </c>
      <c r="F23" s="1163" t="s">
        <v>3515</v>
      </c>
      <c r="G23" s="1164">
        <v>46190</v>
      </c>
      <c r="H23" s="1164">
        <v>62000</v>
      </c>
      <c r="I23" s="1164">
        <v>59600</v>
      </c>
      <c r="J23" s="1170">
        <v>85166</v>
      </c>
      <c r="K23" s="1166">
        <v>23924</v>
      </c>
      <c r="L23" s="1244">
        <v>61242</v>
      </c>
      <c r="M23" s="1168">
        <v>8.5</v>
      </c>
      <c r="N23" s="61">
        <v>520557</v>
      </c>
      <c r="O23" s="1265">
        <v>15311</v>
      </c>
      <c r="P23" s="1265">
        <v>15311</v>
      </c>
      <c r="Q23" s="1265">
        <v>15310</v>
      </c>
      <c r="R23" s="1265">
        <v>15310</v>
      </c>
      <c r="S23" s="383"/>
      <c r="T23" s="1260"/>
    </row>
    <row r="24" spans="1:20">
      <c r="A24" s="78">
        <v>18</v>
      </c>
      <c r="B24" s="1160">
        <v>10018</v>
      </c>
      <c r="C24" s="1169" t="s">
        <v>4261</v>
      </c>
      <c r="D24" s="1164">
        <v>1</v>
      </c>
      <c r="E24" s="1162" t="s">
        <v>3515</v>
      </c>
      <c r="F24" s="1163" t="s">
        <v>3515</v>
      </c>
      <c r="G24" s="1164">
        <v>3000</v>
      </c>
      <c r="H24" s="1164">
        <v>3000</v>
      </c>
      <c r="I24" s="1164">
        <v>4080</v>
      </c>
      <c r="J24" s="1170">
        <v>4600</v>
      </c>
      <c r="K24" s="1166">
        <v>120</v>
      </c>
      <c r="L24" s="1244">
        <v>4480</v>
      </c>
      <c r="M24" s="1168">
        <v>18</v>
      </c>
      <c r="N24" s="61">
        <v>80640</v>
      </c>
      <c r="O24" s="1265">
        <v>1120</v>
      </c>
      <c r="P24" s="1265">
        <v>1120</v>
      </c>
      <c r="Q24" s="1265">
        <v>1120</v>
      </c>
      <c r="R24" s="1265">
        <v>1120</v>
      </c>
      <c r="S24" s="383"/>
      <c r="T24" s="1260"/>
    </row>
    <row r="25" spans="1:20">
      <c r="A25" s="78">
        <v>19</v>
      </c>
      <c r="B25" s="1160">
        <v>10019</v>
      </c>
      <c r="C25" s="1169" t="s">
        <v>4262</v>
      </c>
      <c r="D25" s="1164">
        <v>1</v>
      </c>
      <c r="E25" s="1162" t="s">
        <v>3515</v>
      </c>
      <c r="F25" s="1163" t="s">
        <v>3515</v>
      </c>
      <c r="G25" s="1164">
        <v>46060</v>
      </c>
      <c r="H25" s="1164">
        <v>80360</v>
      </c>
      <c r="I25" s="1164">
        <v>80580</v>
      </c>
      <c r="J25" s="1170">
        <v>91588</v>
      </c>
      <c r="K25" s="1166">
        <v>13720</v>
      </c>
      <c r="L25" s="1257">
        <v>77868</v>
      </c>
      <c r="M25" s="1258">
        <v>10</v>
      </c>
      <c r="N25" s="1259">
        <v>778680</v>
      </c>
      <c r="O25" s="1265">
        <v>19467</v>
      </c>
      <c r="P25" s="1265">
        <v>19467</v>
      </c>
      <c r="Q25" s="1265">
        <v>19467</v>
      </c>
      <c r="R25" s="1265">
        <v>19467</v>
      </c>
      <c r="S25" s="383"/>
      <c r="T25" s="1260"/>
    </row>
    <row r="26" spans="1:20">
      <c r="A26" s="78">
        <v>20</v>
      </c>
      <c r="B26" s="1160">
        <v>10020</v>
      </c>
      <c r="C26" s="1169" t="s">
        <v>4263</v>
      </c>
      <c r="D26" s="1164">
        <v>1</v>
      </c>
      <c r="E26" s="1162" t="s">
        <v>3515</v>
      </c>
      <c r="F26" s="1163" t="s">
        <v>3515</v>
      </c>
      <c r="G26" s="1164">
        <v>149420</v>
      </c>
      <c r="H26" s="1164">
        <v>123393</v>
      </c>
      <c r="I26" s="1164">
        <v>113575</v>
      </c>
      <c r="J26" s="1170">
        <v>146615</v>
      </c>
      <c r="K26" s="1166">
        <v>15500</v>
      </c>
      <c r="L26" s="1244">
        <v>131115</v>
      </c>
      <c r="M26" s="1168">
        <v>6</v>
      </c>
      <c r="N26" s="61">
        <v>786690</v>
      </c>
      <c r="O26" s="1265">
        <v>33000</v>
      </c>
      <c r="P26" s="1265">
        <v>33000</v>
      </c>
      <c r="Q26" s="1265">
        <v>33000</v>
      </c>
      <c r="R26" s="1265">
        <v>32115</v>
      </c>
      <c r="S26" s="383"/>
      <c r="T26" s="1260"/>
    </row>
    <row r="27" spans="1:20">
      <c r="A27" s="78">
        <v>21</v>
      </c>
      <c r="B27" s="1160">
        <v>10021</v>
      </c>
      <c r="C27" s="1169" t="s">
        <v>4264</v>
      </c>
      <c r="D27" s="1164">
        <v>1</v>
      </c>
      <c r="E27" s="1162" t="s">
        <v>3515</v>
      </c>
      <c r="F27" s="1163" t="s">
        <v>3515</v>
      </c>
      <c r="G27" s="1164">
        <v>1500</v>
      </c>
      <c r="H27" s="1164">
        <v>1250</v>
      </c>
      <c r="I27" s="1164">
        <v>1500</v>
      </c>
      <c r="J27" s="1170">
        <v>1600</v>
      </c>
      <c r="K27" s="1166">
        <v>0</v>
      </c>
      <c r="L27" s="1244">
        <v>1600</v>
      </c>
      <c r="M27" s="1168">
        <v>169</v>
      </c>
      <c r="N27" s="61">
        <v>270400</v>
      </c>
      <c r="O27" s="1265">
        <v>400</v>
      </c>
      <c r="P27" s="1265">
        <v>400</v>
      </c>
      <c r="Q27" s="1265">
        <v>400</v>
      </c>
      <c r="R27" s="1265">
        <v>400</v>
      </c>
      <c r="S27" s="383"/>
      <c r="T27" s="1260"/>
    </row>
    <row r="28" spans="1:20">
      <c r="A28" s="78">
        <v>22</v>
      </c>
      <c r="B28" s="1160">
        <v>10022</v>
      </c>
      <c r="C28" s="1169" t="s">
        <v>4265</v>
      </c>
      <c r="D28" s="1160">
        <v>1</v>
      </c>
      <c r="E28" s="1162" t="s">
        <v>3515</v>
      </c>
      <c r="F28" s="1163" t="s">
        <v>3515</v>
      </c>
      <c r="G28" s="1164">
        <v>300</v>
      </c>
      <c r="H28" s="1164">
        <v>500</v>
      </c>
      <c r="I28" s="1164">
        <v>600</v>
      </c>
      <c r="J28" s="1170">
        <v>800</v>
      </c>
      <c r="K28" s="1166">
        <v>0</v>
      </c>
      <c r="L28" s="1244">
        <v>800</v>
      </c>
      <c r="M28" s="1168">
        <v>169</v>
      </c>
      <c r="N28" s="61">
        <v>135200</v>
      </c>
      <c r="O28" s="1265">
        <v>200</v>
      </c>
      <c r="P28" s="1265">
        <v>200</v>
      </c>
      <c r="Q28" s="1265">
        <v>200</v>
      </c>
      <c r="R28" s="1265">
        <v>200</v>
      </c>
      <c r="S28" s="383"/>
      <c r="T28" s="1260"/>
    </row>
    <row r="29" spans="1:20">
      <c r="A29" s="78">
        <v>23</v>
      </c>
      <c r="B29" s="1160">
        <v>10023</v>
      </c>
      <c r="C29" s="1169" t="s">
        <v>4266</v>
      </c>
      <c r="D29" s="1164">
        <v>1</v>
      </c>
      <c r="E29" s="1162" t="s">
        <v>3515</v>
      </c>
      <c r="F29" s="1163" t="s">
        <v>3515</v>
      </c>
      <c r="G29" s="1164">
        <v>2798</v>
      </c>
      <c r="H29" s="1164">
        <v>2987</v>
      </c>
      <c r="I29" s="1164">
        <v>3000</v>
      </c>
      <c r="J29" s="1170">
        <v>3389</v>
      </c>
      <c r="K29" s="1166">
        <v>800</v>
      </c>
      <c r="L29" s="1244">
        <v>2589</v>
      </c>
      <c r="M29" s="1168">
        <v>169</v>
      </c>
      <c r="N29" s="61">
        <v>437541</v>
      </c>
      <c r="O29" s="1265">
        <v>647</v>
      </c>
      <c r="P29" s="1265">
        <v>647</v>
      </c>
      <c r="Q29" s="1265">
        <v>647</v>
      </c>
      <c r="R29" s="1265">
        <v>648</v>
      </c>
      <c r="S29" s="383"/>
      <c r="T29" s="1260"/>
    </row>
    <row r="30" spans="1:20">
      <c r="A30" s="78">
        <v>24</v>
      </c>
      <c r="B30" s="1160">
        <v>10024</v>
      </c>
      <c r="C30" s="1169" t="s">
        <v>4267</v>
      </c>
      <c r="D30" s="1164">
        <v>1</v>
      </c>
      <c r="E30" s="1162" t="s">
        <v>3515</v>
      </c>
      <c r="F30" s="1163" t="s">
        <v>3515</v>
      </c>
      <c r="G30" s="1164">
        <v>5000</v>
      </c>
      <c r="H30" s="1164">
        <v>5000</v>
      </c>
      <c r="I30" s="1164">
        <v>7100</v>
      </c>
      <c r="J30" s="1170">
        <v>8465</v>
      </c>
      <c r="K30" s="1166">
        <v>2100</v>
      </c>
      <c r="L30" s="1244">
        <v>6365</v>
      </c>
      <c r="M30" s="1168">
        <v>124</v>
      </c>
      <c r="N30" s="61">
        <v>789260</v>
      </c>
      <c r="O30" s="1265">
        <v>1600</v>
      </c>
      <c r="P30" s="1265">
        <v>1600</v>
      </c>
      <c r="Q30" s="1265">
        <v>1600</v>
      </c>
      <c r="R30" s="1265">
        <v>1565</v>
      </c>
      <c r="S30" s="383"/>
      <c r="T30" s="1260"/>
    </row>
    <row r="31" spans="1:20">
      <c r="A31" s="78">
        <v>25</v>
      </c>
      <c r="B31" s="1160">
        <v>10025</v>
      </c>
      <c r="C31" s="1169" t="s">
        <v>4268</v>
      </c>
      <c r="D31" s="1164">
        <v>1</v>
      </c>
      <c r="E31" s="1162" t="s">
        <v>3515</v>
      </c>
      <c r="F31" s="1163" t="s">
        <v>3515</v>
      </c>
      <c r="G31" s="1164">
        <v>39130</v>
      </c>
      <c r="H31" s="1164">
        <v>50680</v>
      </c>
      <c r="I31" s="1164">
        <v>36120</v>
      </c>
      <c r="J31" s="1170">
        <v>46410</v>
      </c>
      <c r="K31" s="1166">
        <v>910</v>
      </c>
      <c r="L31" s="1244">
        <v>45500</v>
      </c>
      <c r="M31" s="1168">
        <v>5.88</v>
      </c>
      <c r="N31" s="61">
        <v>267540</v>
      </c>
      <c r="O31" s="1265">
        <v>11375</v>
      </c>
      <c r="P31" s="1265">
        <v>11375</v>
      </c>
      <c r="Q31" s="1265">
        <v>11375</v>
      </c>
      <c r="R31" s="1265">
        <v>11375</v>
      </c>
      <c r="S31" s="383"/>
      <c r="T31" s="1260"/>
    </row>
    <row r="32" spans="1:20">
      <c r="A32" s="78">
        <v>26</v>
      </c>
      <c r="B32" s="1160">
        <v>10026</v>
      </c>
      <c r="C32" s="1169" t="s">
        <v>4269</v>
      </c>
      <c r="D32" s="1160">
        <v>1</v>
      </c>
      <c r="E32" s="1162" t="s">
        <v>3515</v>
      </c>
      <c r="F32" s="1163" t="s">
        <v>3515</v>
      </c>
      <c r="G32" s="1164">
        <v>3680</v>
      </c>
      <c r="H32" s="1164">
        <v>1840</v>
      </c>
      <c r="I32" s="1164">
        <v>646</v>
      </c>
      <c r="J32" s="1170">
        <v>920</v>
      </c>
      <c r="K32" s="1166">
        <v>0</v>
      </c>
      <c r="L32" s="1244">
        <v>920</v>
      </c>
      <c r="M32" s="1168">
        <v>104.35</v>
      </c>
      <c r="N32" s="61">
        <v>96002</v>
      </c>
      <c r="O32" s="1265">
        <v>230</v>
      </c>
      <c r="P32" s="1265">
        <v>230</v>
      </c>
      <c r="Q32" s="1265">
        <v>230</v>
      </c>
      <c r="R32" s="1265">
        <v>230</v>
      </c>
      <c r="S32" s="383"/>
      <c r="T32" s="1260"/>
    </row>
    <row r="33" spans="1:20">
      <c r="A33" s="78">
        <v>27</v>
      </c>
      <c r="B33" s="1160">
        <v>10027</v>
      </c>
      <c r="C33" s="1169" t="s">
        <v>4270</v>
      </c>
      <c r="D33" s="1164">
        <v>1</v>
      </c>
      <c r="E33" s="1162" t="s">
        <v>3515</v>
      </c>
      <c r="F33" s="1163" t="s">
        <v>3515</v>
      </c>
      <c r="G33" s="1164">
        <v>3910</v>
      </c>
      <c r="H33" s="1164">
        <v>3910</v>
      </c>
      <c r="I33" s="1164">
        <v>3366</v>
      </c>
      <c r="J33" s="1170">
        <v>4140</v>
      </c>
      <c r="K33" s="1166">
        <v>1380</v>
      </c>
      <c r="L33" s="1244">
        <v>2760</v>
      </c>
      <c r="M33" s="1168">
        <v>31.74</v>
      </c>
      <c r="N33" s="61">
        <v>87602.4</v>
      </c>
      <c r="O33" s="1265">
        <v>690</v>
      </c>
      <c r="P33" s="1265">
        <v>690</v>
      </c>
      <c r="Q33" s="1265">
        <v>690</v>
      </c>
      <c r="R33" s="1265">
        <v>690</v>
      </c>
      <c r="S33" s="383"/>
      <c r="T33" s="1260"/>
    </row>
    <row r="34" spans="1:20">
      <c r="A34" s="78">
        <v>28</v>
      </c>
      <c r="B34" s="1160">
        <v>10028</v>
      </c>
      <c r="C34" s="1169" t="s">
        <v>4271</v>
      </c>
      <c r="D34" s="1164">
        <v>1</v>
      </c>
      <c r="E34" s="1162" t="s">
        <v>3515</v>
      </c>
      <c r="F34" s="1163" t="s">
        <v>3515</v>
      </c>
      <c r="G34" s="1164">
        <v>170280</v>
      </c>
      <c r="H34" s="1164">
        <v>144000</v>
      </c>
      <c r="I34" s="1164">
        <v>167400</v>
      </c>
      <c r="J34" s="1170">
        <v>176120</v>
      </c>
      <c r="K34" s="1166">
        <v>0</v>
      </c>
      <c r="L34" s="1244">
        <v>176120</v>
      </c>
      <c r="M34" s="1168">
        <v>10.199999999999999</v>
      </c>
      <c r="N34" s="61">
        <v>1796424</v>
      </c>
      <c r="O34" s="1265">
        <v>44030</v>
      </c>
      <c r="P34" s="1265">
        <v>44030</v>
      </c>
      <c r="Q34" s="1265">
        <v>44030</v>
      </c>
      <c r="R34" s="1265">
        <v>44030</v>
      </c>
      <c r="S34" s="383"/>
      <c r="T34" s="1260"/>
    </row>
    <row r="35" spans="1:20">
      <c r="A35" s="78">
        <v>29</v>
      </c>
      <c r="B35" s="1160">
        <v>10029</v>
      </c>
      <c r="C35" s="1169" t="s">
        <v>4272</v>
      </c>
      <c r="D35" s="1164">
        <v>1</v>
      </c>
      <c r="E35" s="1162" t="s">
        <v>3515</v>
      </c>
      <c r="F35" s="1163" t="s">
        <v>3515</v>
      </c>
      <c r="G35" s="1164">
        <v>34270</v>
      </c>
      <c r="H35" s="1164">
        <v>46000</v>
      </c>
      <c r="I35" s="1164">
        <v>69130</v>
      </c>
      <c r="J35" s="1170">
        <v>78629</v>
      </c>
      <c r="K35" s="1166">
        <v>11500</v>
      </c>
      <c r="L35" s="1244">
        <v>67129</v>
      </c>
      <c r="M35" s="1168">
        <v>9.5</v>
      </c>
      <c r="N35" s="61">
        <v>637725.5</v>
      </c>
      <c r="O35" s="1265">
        <v>16782</v>
      </c>
      <c r="P35" s="1265">
        <v>16782</v>
      </c>
      <c r="Q35" s="1265">
        <v>16782</v>
      </c>
      <c r="R35" s="1265">
        <v>16783</v>
      </c>
      <c r="S35" s="383"/>
      <c r="T35" s="1260"/>
    </row>
    <row r="36" spans="1:20">
      <c r="A36" s="78">
        <v>30</v>
      </c>
      <c r="B36" s="1160">
        <v>10030</v>
      </c>
      <c r="C36" s="1169" t="s">
        <v>4273</v>
      </c>
      <c r="D36" s="1164">
        <v>1</v>
      </c>
      <c r="E36" s="1162" t="s">
        <v>3515</v>
      </c>
      <c r="F36" s="1163" t="s">
        <v>3515</v>
      </c>
      <c r="G36" s="1164">
        <v>2800</v>
      </c>
      <c r="H36" s="1164">
        <v>2900</v>
      </c>
      <c r="I36" s="1164">
        <v>2600</v>
      </c>
      <c r="J36" s="1170">
        <v>3300</v>
      </c>
      <c r="K36" s="1166">
        <v>1500</v>
      </c>
      <c r="L36" s="1244">
        <v>1800</v>
      </c>
      <c r="M36" s="1168">
        <v>130</v>
      </c>
      <c r="N36" s="61">
        <v>234000</v>
      </c>
      <c r="O36" s="1265">
        <v>450</v>
      </c>
      <c r="P36" s="1265">
        <v>450</v>
      </c>
      <c r="Q36" s="1265">
        <v>450</v>
      </c>
      <c r="R36" s="1265">
        <v>450</v>
      </c>
      <c r="S36" s="383"/>
      <c r="T36" s="1260"/>
    </row>
    <row r="37" spans="1:20">
      <c r="A37" s="78">
        <v>31</v>
      </c>
      <c r="B37" s="1160">
        <v>10031</v>
      </c>
      <c r="C37" s="1169" t="s">
        <v>4274</v>
      </c>
      <c r="D37" s="1164">
        <v>1</v>
      </c>
      <c r="E37" s="1162" t="s">
        <v>3515</v>
      </c>
      <c r="F37" s="1163" t="s">
        <v>3515</v>
      </c>
      <c r="G37" s="1164">
        <v>8800</v>
      </c>
      <c r="H37" s="1164">
        <v>8800</v>
      </c>
      <c r="I37" s="1164">
        <v>8900</v>
      </c>
      <c r="J37" s="1170">
        <v>9882</v>
      </c>
      <c r="K37" s="1166">
        <v>500</v>
      </c>
      <c r="L37" s="1244">
        <v>9382</v>
      </c>
      <c r="M37" s="1168">
        <v>68.599999999999994</v>
      </c>
      <c r="N37" s="61">
        <v>643605.19999999995</v>
      </c>
      <c r="O37" s="1265">
        <v>2347</v>
      </c>
      <c r="P37" s="1265">
        <v>2345</v>
      </c>
      <c r="Q37" s="1265">
        <v>2345</v>
      </c>
      <c r="R37" s="1265">
        <v>2345</v>
      </c>
      <c r="S37" s="383"/>
      <c r="T37" s="1260"/>
    </row>
    <row r="38" spans="1:20">
      <c r="A38" s="78">
        <v>32</v>
      </c>
      <c r="B38" s="1160">
        <v>10032</v>
      </c>
      <c r="C38" s="1169" t="s">
        <v>4275</v>
      </c>
      <c r="D38" s="1164">
        <v>1</v>
      </c>
      <c r="E38" s="1162" t="s">
        <v>3515</v>
      </c>
      <c r="F38" s="1163" t="s">
        <v>3515</v>
      </c>
      <c r="G38" s="1164">
        <v>15000</v>
      </c>
      <c r="H38" s="1164">
        <v>12400</v>
      </c>
      <c r="I38" s="1164">
        <v>14300</v>
      </c>
      <c r="J38" s="1170">
        <v>16649</v>
      </c>
      <c r="K38" s="1166">
        <v>2200</v>
      </c>
      <c r="L38" s="1244">
        <v>14449</v>
      </c>
      <c r="M38" s="1168">
        <v>59.8</v>
      </c>
      <c r="N38" s="61">
        <v>864050.2</v>
      </c>
      <c r="O38" s="1265">
        <v>3700</v>
      </c>
      <c r="P38" s="1265">
        <v>3600</v>
      </c>
      <c r="Q38" s="1265">
        <v>3649</v>
      </c>
      <c r="R38" s="1265">
        <v>3500</v>
      </c>
      <c r="S38" s="383"/>
      <c r="T38" s="1260"/>
    </row>
    <row r="39" spans="1:20">
      <c r="A39" s="78">
        <v>33</v>
      </c>
      <c r="B39" s="1160">
        <v>10033</v>
      </c>
      <c r="C39" s="1183" t="s">
        <v>3555</v>
      </c>
      <c r="D39" s="1171">
        <v>1</v>
      </c>
      <c r="E39" s="1184" t="s">
        <v>3515</v>
      </c>
      <c r="F39" s="1184" t="s">
        <v>3515</v>
      </c>
      <c r="G39" s="1170">
        <v>0</v>
      </c>
      <c r="H39" s="1170">
        <v>0</v>
      </c>
      <c r="I39" s="1170">
        <v>150</v>
      </c>
      <c r="J39" s="1170">
        <v>200</v>
      </c>
      <c r="K39" s="1166">
        <v>0</v>
      </c>
      <c r="L39" s="1244">
        <v>200</v>
      </c>
      <c r="M39" s="1168">
        <v>132</v>
      </c>
      <c r="N39" s="61">
        <v>26400</v>
      </c>
      <c r="O39" s="1265">
        <v>100</v>
      </c>
      <c r="P39" s="1265">
        <v>0</v>
      </c>
      <c r="Q39" s="1265">
        <v>100</v>
      </c>
      <c r="R39" s="1265">
        <v>0</v>
      </c>
      <c r="S39" s="383"/>
      <c r="T39" s="1260"/>
    </row>
    <row r="40" spans="1:20">
      <c r="A40" s="78">
        <v>34</v>
      </c>
      <c r="B40" s="1160">
        <v>10034</v>
      </c>
      <c r="C40" s="1169" t="s">
        <v>4276</v>
      </c>
      <c r="D40" s="1160">
        <v>1</v>
      </c>
      <c r="E40" s="1163" t="s">
        <v>3515</v>
      </c>
      <c r="F40" s="1163" t="s">
        <v>3515</v>
      </c>
      <c r="G40" s="1164">
        <v>650</v>
      </c>
      <c r="H40" s="1164">
        <v>650</v>
      </c>
      <c r="I40" s="1164">
        <v>810</v>
      </c>
      <c r="J40" s="1170">
        <v>650</v>
      </c>
      <c r="K40" s="1166">
        <v>0</v>
      </c>
      <c r="L40" s="1244">
        <v>650</v>
      </c>
      <c r="M40" s="1168">
        <v>162.5</v>
      </c>
      <c r="N40" s="61">
        <v>105625</v>
      </c>
      <c r="O40" s="1265">
        <v>300</v>
      </c>
      <c r="P40" s="1265">
        <v>0</v>
      </c>
      <c r="Q40" s="1265">
        <v>350</v>
      </c>
      <c r="R40" s="1265">
        <v>0</v>
      </c>
      <c r="S40" s="383"/>
      <c r="T40" s="1260"/>
    </row>
    <row r="41" spans="1:20">
      <c r="A41" s="78">
        <v>35</v>
      </c>
      <c r="B41" s="1160">
        <v>10035</v>
      </c>
      <c r="C41" s="1169" t="s">
        <v>4277</v>
      </c>
      <c r="D41" s="1164">
        <v>1</v>
      </c>
      <c r="E41" s="1162" t="s">
        <v>3515</v>
      </c>
      <c r="F41" s="1163" t="s">
        <v>3515</v>
      </c>
      <c r="G41" s="1164">
        <v>52460</v>
      </c>
      <c r="H41" s="1164">
        <v>63012</v>
      </c>
      <c r="I41" s="1164">
        <v>58852</v>
      </c>
      <c r="J41" s="1170">
        <v>65880</v>
      </c>
      <c r="K41" s="1166">
        <v>15860</v>
      </c>
      <c r="L41" s="1244">
        <v>50020</v>
      </c>
      <c r="M41" s="1168">
        <v>4.8</v>
      </c>
      <c r="N41" s="61">
        <v>240096</v>
      </c>
      <c r="O41" s="1265">
        <v>12505</v>
      </c>
      <c r="P41" s="1265">
        <v>12505</v>
      </c>
      <c r="Q41" s="1265">
        <v>12505</v>
      </c>
      <c r="R41" s="1265">
        <v>12505</v>
      </c>
      <c r="S41" s="383"/>
      <c r="T41" s="1260"/>
    </row>
    <row r="42" spans="1:20">
      <c r="A42" s="78">
        <v>36</v>
      </c>
      <c r="B42" s="1160">
        <v>10036</v>
      </c>
      <c r="C42" s="1183" t="s">
        <v>3556</v>
      </c>
      <c r="D42" s="1171">
        <v>1</v>
      </c>
      <c r="E42" s="1185" t="s">
        <v>3515</v>
      </c>
      <c r="F42" s="1184" t="s">
        <v>3515</v>
      </c>
      <c r="G42" s="1170">
        <v>13000</v>
      </c>
      <c r="H42" s="1170">
        <v>13000</v>
      </c>
      <c r="I42" s="1170">
        <v>14000</v>
      </c>
      <c r="J42" s="1170">
        <v>16592</v>
      </c>
      <c r="K42" s="1166">
        <v>4500</v>
      </c>
      <c r="L42" s="1244">
        <v>12092</v>
      </c>
      <c r="M42" s="1168">
        <v>81.2</v>
      </c>
      <c r="N42" s="61">
        <v>981870.4</v>
      </c>
      <c r="O42" s="1265">
        <v>3023</v>
      </c>
      <c r="P42" s="1265">
        <v>3023</v>
      </c>
      <c r="Q42" s="1265">
        <v>3023</v>
      </c>
      <c r="R42" s="1265">
        <v>3023</v>
      </c>
      <c r="S42" s="383"/>
      <c r="T42" s="1260"/>
    </row>
    <row r="43" spans="1:20">
      <c r="A43" s="78">
        <v>37</v>
      </c>
      <c r="B43" s="1160">
        <v>10037</v>
      </c>
      <c r="C43" s="1169" t="s">
        <v>4278</v>
      </c>
      <c r="D43" s="1164">
        <v>1</v>
      </c>
      <c r="E43" s="1162" t="s">
        <v>3515</v>
      </c>
      <c r="F43" s="1163" t="s">
        <v>3515</v>
      </c>
      <c r="G43" s="1164">
        <v>32005</v>
      </c>
      <c r="H43" s="1164">
        <v>27750</v>
      </c>
      <c r="I43" s="1164">
        <v>32321</v>
      </c>
      <c r="J43" s="1170">
        <v>33529</v>
      </c>
      <c r="K43" s="1166">
        <v>2220</v>
      </c>
      <c r="L43" s="1244">
        <v>31309</v>
      </c>
      <c r="M43" s="1168">
        <v>28</v>
      </c>
      <c r="N43" s="61">
        <v>876652</v>
      </c>
      <c r="O43" s="1265">
        <v>7827</v>
      </c>
      <c r="P43" s="1265">
        <v>7827</v>
      </c>
      <c r="Q43" s="1265">
        <v>7827</v>
      </c>
      <c r="R43" s="1265">
        <v>7828</v>
      </c>
      <c r="S43" s="383"/>
      <c r="T43" s="1260"/>
    </row>
    <row r="44" spans="1:20">
      <c r="A44" s="78">
        <v>38</v>
      </c>
      <c r="B44" s="1160">
        <v>10038</v>
      </c>
      <c r="C44" s="1169" t="s">
        <v>4279</v>
      </c>
      <c r="D44" s="1164">
        <v>1</v>
      </c>
      <c r="E44" s="1162" t="s">
        <v>3515</v>
      </c>
      <c r="F44" s="1163" t="s">
        <v>3515</v>
      </c>
      <c r="G44" s="1164">
        <v>51920</v>
      </c>
      <c r="H44" s="1164">
        <v>51920</v>
      </c>
      <c r="I44" s="1164">
        <v>26860</v>
      </c>
      <c r="J44" s="1170">
        <v>30600</v>
      </c>
      <c r="K44" s="1166">
        <v>0</v>
      </c>
      <c r="L44" s="1244">
        <v>30600</v>
      </c>
      <c r="M44" s="1168">
        <v>18</v>
      </c>
      <c r="N44" s="61">
        <v>550800</v>
      </c>
      <c r="O44" s="1265">
        <v>7650</v>
      </c>
      <c r="P44" s="1265">
        <v>7650</v>
      </c>
      <c r="Q44" s="1265">
        <v>7650</v>
      </c>
      <c r="R44" s="1265">
        <v>7650</v>
      </c>
      <c r="S44" s="383"/>
      <c r="T44" s="1260"/>
    </row>
    <row r="45" spans="1:20">
      <c r="A45" s="78">
        <v>39</v>
      </c>
      <c r="B45" s="1160">
        <v>10039</v>
      </c>
      <c r="C45" s="1169" t="s">
        <v>4280</v>
      </c>
      <c r="D45" s="1164">
        <v>1</v>
      </c>
      <c r="E45" s="1162" t="s">
        <v>3515</v>
      </c>
      <c r="F45" s="1163" t="s">
        <v>3515</v>
      </c>
      <c r="G45" s="1164">
        <v>2500</v>
      </c>
      <c r="H45" s="1164">
        <v>3000</v>
      </c>
      <c r="I45" s="1164">
        <v>2500</v>
      </c>
      <c r="J45" s="1170">
        <v>3000</v>
      </c>
      <c r="K45" s="1166">
        <v>0</v>
      </c>
      <c r="L45" s="1244">
        <v>3000</v>
      </c>
      <c r="M45" s="1168">
        <v>20</v>
      </c>
      <c r="N45" s="61">
        <v>60000</v>
      </c>
      <c r="O45" s="1265">
        <v>750</v>
      </c>
      <c r="P45" s="1265">
        <v>750</v>
      </c>
      <c r="Q45" s="1265">
        <v>750</v>
      </c>
      <c r="R45" s="1265">
        <v>750</v>
      </c>
      <c r="S45" s="383"/>
      <c r="T45" s="1260"/>
    </row>
    <row r="46" spans="1:20">
      <c r="A46" s="78">
        <v>40</v>
      </c>
      <c r="B46" s="1160">
        <v>10040</v>
      </c>
      <c r="C46" s="1169" t="s">
        <v>4281</v>
      </c>
      <c r="D46" s="1160">
        <v>1</v>
      </c>
      <c r="E46" s="1162" t="s">
        <v>3515</v>
      </c>
      <c r="F46" s="1163" t="s">
        <v>3515</v>
      </c>
      <c r="G46" s="1164">
        <v>5740</v>
      </c>
      <c r="H46" s="1164">
        <v>3280</v>
      </c>
      <c r="I46" s="1164">
        <v>2564</v>
      </c>
      <c r="J46" s="1170">
        <v>3280</v>
      </c>
      <c r="K46" s="1166">
        <v>0</v>
      </c>
      <c r="L46" s="1244">
        <v>3280</v>
      </c>
      <c r="M46" s="1168">
        <v>15.47</v>
      </c>
      <c r="N46" s="61">
        <v>50741.599999999999</v>
      </c>
      <c r="O46" s="1265">
        <v>820</v>
      </c>
      <c r="P46" s="1265">
        <v>820</v>
      </c>
      <c r="Q46" s="1265">
        <v>820</v>
      </c>
      <c r="R46" s="1265">
        <v>820</v>
      </c>
      <c r="S46" s="383"/>
      <c r="T46" s="1260"/>
    </row>
    <row r="47" spans="1:20">
      <c r="A47" s="78">
        <v>41</v>
      </c>
      <c r="B47" s="1160">
        <v>10041</v>
      </c>
      <c r="C47" s="1169" t="s">
        <v>4282</v>
      </c>
      <c r="D47" s="1164">
        <v>1</v>
      </c>
      <c r="E47" s="1162" t="s">
        <v>3515</v>
      </c>
      <c r="F47" s="1163" t="s">
        <v>3515</v>
      </c>
      <c r="G47" s="1164">
        <v>31635</v>
      </c>
      <c r="H47" s="1164">
        <v>34750</v>
      </c>
      <c r="I47" s="1164">
        <v>35400</v>
      </c>
      <c r="J47" s="1170">
        <v>36760</v>
      </c>
      <c r="K47" s="1166">
        <v>0</v>
      </c>
      <c r="L47" s="1244">
        <v>36760</v>
      </c>
      <c r="M47" s="1168">
        <v>43</v>
      </c>
      <c r="N47" s="61">
        <v>1580680</v>
      </c>
      <c r="O47" s="1265">
        <v>9190</v>
      </c>
      <c r="P47" s="1265">
        <v>9190</v>
      </c>
      <c r="Q47" s="1265">
        <v>9190</v>
      </c>
      <c r="R47" s="1265">
        <v>9190</v>
      </c>
      <c r="S47" s="383"/>
      <c r="T47" s="1260"/>
    </row>
    <row r="48" spans="1:20">
      <c r="A48" s="78">
        <v>42</v>
      </c>
      <c r="B48" s="1160">
        <v>10042</v>
      </c>
      <c r="C48" s="1183" t="s">
        <v>3557</v>
      </c>
      <c r="D48" s="1171">
        <v>1</v>
      </c>
      <c r="E48" s="1184" t="s">
        <v>3515</v>
      </c>
      <c r="F48" s="1184" t="s">
        <v>3515</v>
      </c>
      <c r="G48" s="1170">
        <v>0</v>
      </c>
      <c r="H48" s="1170">
        <v>0</v>
      </c>
      <c r="I48" s="1170">
        <v>120</v>
      </c>
      <c r="J48" s="1170">
        <v>200</v>
      </c>
      <c r="K48" s="1166">
        <v>0</v>
      </c>
      <c r="L48" s="1244">
        <v>200</v>
      </c>
      <c r="M48" s="1168">
        <v>137.5</v>
      </c>
      <c r="N48" s="61">
        <v>27500</v>
      </c>
      <c r="O48" s="1265">
        <v>100</v>
      </c>
      <c r="P48" s="1265">
        <v>0</v>
      </c>
      <c r="Q48" s="1265">
        <v>100</v>
      </c>
      <c r="R48" s="1265">
        <v>0</v>
      </c>
      <c r="S48" s="383"/>
      <c r="T48" s="1260"/>
    </row>
    <row r="49" spans="1:20">
      <c r="A49" s="78">
        <v>43</v>
      </c>
      <c r="B49" s="1160">
        <v>10043</v>
      </c>
      <c r="C49" s="1169" t="s">
        <v>4283</v>
      </c>
      <c r="D49" s="1160">
        <v>1</v>
      </c>
      <c r="E49" s="1162" t="s">
        <v>3515</v>
      </c>
      <c r="F49" s="1163" t="s">
        <v>3515</v>
      </c>
      <c r="G49" s="1164">
        <v>120</v>
      </c>
      <c r="H49" s="1164">
        <v>120</v>
      </c>
      <c r="I49" s="1164">
        <v>350</v>
      </c>
      <c r="J49" s="1170">
        <v>600</v>
      </c>
      <c r="K49" s="1166">
        <v>0</v>
      </c>
      <c r="L49" s="1244">
        <v>600</v>
      </c>
      <c r="M49" s="1168">
        <v>193</v>
      </c>
      <c r="N49" s="61">
        <v>115800</v>
      </c>
      <c r="O49" s="1265">
        <v>150</v>
      </c>
      <c r="P49" s="1265">
        <v>150</v>
      </c>
      <c r="Q49" s="1265">
        <v>150</v>
      </c>
      <c r="R49" s="1265">
        <v>150</v>
      </c>
      <c r="S49" s="383"/>
      <c r="T49" s="1260"/>
    </row>
    <row r="50" spans="1:20">
      <c r="A50" s="78">
        <v>44</v>
      </c>
      <c r="B50" s="1160">
        <v>10044</v>
      </c>
      <c r="C50" s="1169" t="s">
        <v>4284</v>
      </c>
      <c r="D50" s="1164">
        <v>1</v>
      </c>
      <c r="E50" s="1162" t="s">
        <v>3515</v>
      </c>
      <c r="F50" s="1163" t="s">
        <v>3515</v>
      </c>
      <c r="G50" s="1164">
        <v>23500</v>
      </c>
      <c r="H50" s="1164">
        <v>23000</v>
      </c>
      <c r="I50" s="1164">
        <v>25832</v>
      </c>
      <c r="J50" s="1170">
        <v>26942</v>
      </c>
      <c r="K50" s="1166">
        <v>3000</v>
      </c>
      <c r="L50" s="1244">
        <v>23942</v>
      </c>
      <c r="M50" s="1168">
        <v>37</v>
      </c>
      <c r="N50" s="61">
        <v>885854</v>
      </c>
      <c r="O50" s="1265">
        <v>5986</v>
      </c>
      <c r="P50" s="1265">
        <v>5986</v>
      </c>
      <c r="Q50" s="1265">
        <v>5986</v>
      </c>
      <c r="R50" s="1265">
        <v>5984</v>
      </c>
      <c r="S50" s="383"/>
      <c r="T50" s="1260"/>
    </row>
    <row r="51" spans="1:20">
      <c r="A51" s="78">
        <v>45</v>
      </c>
      <c r="B51" s="1160">
        <v>10045</v>
      </c>
      <c r="C51" s="1169" t="s">
        <v>4285</v>
      </c>
      <c r="D51" s="1160">
        <v>1</v>
      </c>
      <c r="E51" s="1162" t="s">
        <v>3515</v>
      </c>
      <c r="F51" s="1163" t="s">
        <v>3515</v>
      </c>
      <c r="G51" s="1164">
        <v>774</v>
      </c>
      <c r="H51" s="1164">
        <v>645</v>
      </c>
      <c r="I51" s="1164">
        <v>203</v>
      </c>
      <c r="J51" s="1170">
        <v>1500</v>
      </c>
      <c r="K51" s="1166">
        <v>0</v>
      </c>
      <c r="L51" s="1244">
        <v>1500</v>
      </c>
      <c r="M51" s="1168">
        <v>55</v>
      </c>
      <c r="N51" s="61">
        <v>82500</v>
      </c>
      <c r="O51" s="1265">
        <v>375</v>
      </c>
      <c r="P51" s="1265">
        <v>375</v>
      </c>
      <c r="Q51" s="1265">
        <v>375</v>
      </c>
      <c r="R51" s="1265">
        <v>375</v>
      </c>
      <c r="S51" s="383"/>
      <c r="T51" s="1260"/>
    </row>
    <row r="52" spans="1:20">
      <c r="A52" s="78">
        <v>46</v>
      </c>
      <c r="B52" s="1160">
        <v>10046</v>
      </c>
      <c r="C52" s="1169" t="s">
        <v>4286</v>
      </c>
      <c r="D52" s="1164">
        <v>1</v>
      </c>
      <c r="E52" s="1162" t="s">
        <v>3515</v>
      </c>
      <c r="F52" s="1163" t="s">
        <v>3515</v>
      </c>
      <c r="G52" s="1164">
        <v>1200</v>
      </c>
      <c r="H52" s="1164">
        <v>1300</v>
      </c>
      <c r="I52" s="1164">
        <v>1900</v>
      </c>
      <c r="J52" s="1170">
        <v>2000</v>
      </c>
      <c r="K52" s="1166">
        <v>0</v>
      </c>
      <c r="L52" s="1244">
        <v>2000</v>
      </c>
      <c r="M52" s="1168">
        <v>163.19999999999999</v>
      </c>
      <c r="N52" s="61">
        <v>326400</v>
      </c>
      <c r="O52" s="1265">
        <v>500</v>
      </c>
      <c r="P52" s="1265">
        <v>500</v>
      </c>
      <c r="Q52" s="1265">
        <v>500</v>
      </c>
      <c r="R52" s="1265">
        <v>500</v>
      </c>
      <c r="S52" s="383"/>
      <c r="T52" s="1260"/>
    </row>
    <row r="53" spans="1:20">
      <c r="A53" s="78">
        <v>47</v>
      </c>
      <c r="B53" s="1160">
        <v>10047</v>
      </c>
      <c r="C53" s="1183" t="s">
        <v>4287</v>
      </c>
      <c r="D53" s="1171">
        <v>1</v>
      </c>
      <c r="E53" s="1184" t="s">
        <v>3515</v>
      </c>
      <c r="F53" s="1184" t="s">
        <v>3515</v>
      </c>
      <c r="G53" s="1170">
        <v>18</v>
      </c>
      <c r="H53" s="1170">
        <v>0</v>
      </c>
      <c r="I53" s="1170">
        <v>186</v>
      </c>
      <c r="J53" s="1170">
        <v>200</v>
      </c>
      <c r="K53" s="1166">
        <v>0</v>
      </c>
      <c r="L53" s="1244">
        <v>200</v>
      </c>
      <c r="M53" s="1168">
        <v>962</v>
      </c>
      <c r="N53" s="61">
        <v>192400</v>
      </c>
      <c r="O53" s="1265">
        <v>100</v>
      </c>
      <c r="P53" s="1265">
        <v>0</v>
      </c>
      <c r="Q53" s="1265">
        <v>100</v>
      </c>
      <c r="R53" s="1265">
        <v>0</v>
      </c>
      <c r="S53" s="383"/>
      <c r="T53" s="1260"/>
    </row>
    <row r="54" spans="1:20">
      <c r="A54" s="78">
        <v>48</v>
      </c>
      <c r="B54" s="1160">
        <v>10048</v>
      </c>
      <c r="C54" s="1169" t="s">
        <v>4288</v>
      </c>
      <c r="D54" s="1160">
        <v>1</v>
      </c>
      <c r="E54" s="1162" t="s">
        <v>3515</v>
      </c>
      <c r="F54" s="1163" t="s">
        <v>3515</v>
      </c>
      <c r="G54" s="1164">
        <v>300</v>
      </c>
      <c r="H54" s="1164">
        <v>600</v>
      </c>
      <c r="I54" s="1164">
        <v>900</v>
      </c>
      <c r="J54" s="1170">
        <v>900</v>
      </c>
      <c r="K54" s="1166">
        <v>0</v>
      </c>
      <c r="L54" s="1244">
        <v>900</v>
      </c>
      <c r="M54" s="1168">
        <v>180</v>
      </c>
      <c r="N54" s="61">
        <v>162000</v>
      </c>
      <c r="O54" s="1265">
        <v>225</v>
      </c>
      <c r="P54" s="1265">
        <v>225</v>
      </c>
      <c r="Q54" s="1265">
        <v>225</v>
      </c>
      <c r="R54" s="1265">
        <v>225</v>
      </c>
      <c r="S54" s="383"/>
      <c r="T54" s="1260"/>
    </row>
    <row r="55" spans="1:20">
      <c r="A55" s="78">
        <v>49</v>
      </c>
      <c r="B55" s="1160">
        <v>10049</v>
      </c>
      <c r="C55" s="1169" t="s">
        <v>4289</v>
      </c>
      <c r="D55" s="1160">
        <v>1</v>
      </c>
      <c r="E55" s="1162" t="s">
        <v>3515</v>
      </c>
      <c r="F55" s="1163" t="s">
        <v>3515</v>
      </c>
      <c r="G55" s="1164">
        <v>300</v>
      </c>
      <c r="H55" s="1164">
        <v>600</v>
      </c>
      <c r="I55" s="1164">
        <v>800</v>
      </c>
      <c r="J55" s="1170">
        <v>900</v>
      </c>
      <c r="K55" s="1166">
        <v>0</v>
      </c>
      <c r="L55" s="1244">
        <v>900</v>
      </c>
      <c r="M55" s="1168">
        <v>190</v>
      </c>
      <c r="N55" s="61">
        <v>171000</v>
      </c>
      <c r="O55" s="1265">
        <v>225</v>
      </c>
      <c r="P55" s="1265">
        <v>225</v>
      </c>
      <c r="Q55" s="1265">
        <v>225</v>
      </c>
      <c r="R55" s="1265">
        <v>225</v>
      </c>
      <c r="S55" s="383"/>
      <c r="T55" s="1260"/>
    </row>
    <row r="56" spans="1:20">
      <c r="A56" s="78">
        <v>50</v>
      </c>
      <c r="B56" s="1160">
        <v>10050</v>
      </c>
      <c r="C56" s="1169" t="s">
        <v>4290</v>
      </c>
      <c r="D56" s="1164">
        <v>1</v>
      </c>
      <c r="E56" s="1162" t="s">
        <v>3515</v>
      </c>
      <c r="F56" s="1163" t="s">
        <v>3515</v>
      </c>
      <c r="G56" s="1164">
        <v>51920</v>
      </c>
      <c r="H56" s="1164">
        <v>51920</v>
      </c>
      <c r="I56" s="1164">
        <v>61500</v>
      </c>
      <c r="J56" s="1170">
        <v>78658</v>
      </c>
      <c r="K56" s="1166">
        <v>9440</v>
      </c>
      <c r="L56" s="1244">
        <v>69218</v>
      </c>
      <c r="M56" s="1168">
        <v>7.5</v>
      </c>
      <c r="N56" s="61">
        <v>519135</v>
      </c>
      <c r="O56" s="1265">
        <v>17305</v>
      </c>
      <c r="P56" s="1265">
        <v>17305</v>
      </c>
      <c r="Q56" s="1265">
        <v>17305</v>
      </c>
      <c r="R56" s="1265">
        <v>17303</v>
      </c>
      <c r="S56" s="383"/>
      <c r="T56" s="1260"/>
    </row>
    <row r="57" spans="1:20">
      <c r="A57" s="78">
        <v>51</v>
      </c>
      <c r="B57" s="1160">
        <v>10051</v>
      </c>
      <c r="C57" s="1169" t="s">
        <v>4291</v>
      </c>
      <c r="D57" s="1164">
        <v>1</v>
      </c>
      <c r="E57" s="1162" t="s">
        <v>3515</v>
      </c>
      <c r="F57" s="1163" t="s">
        <v>3515</v>
      </c>
      <c r="G57" s="1164">
        <v>66000</v>
      </c>
      <c r="H57" s="1164">
        <v>66000</v>
      </c>
      <c r="I57" s="1164">
        <v>71250</v>
      </c>
      <c r="J57" s="1170">
        <v>80726</v>
      </c>
      <c r="K57" s="1166">
        <v>11250</v>
      </c>
      <c r="L57" s="1244">
        <v>69476</v>
      </c>
      <c r="M57" s="1168">
        <v>6.32</v>
      </c>
      <c r="N57" s="61">
        <v>439088.32</v>
      </c>
      <c r="O57" s="1265">
        <v>17369</v>
      </c>
      <c r="P57" s="1265">
        <v>17369</v>
      </c>
      <c r="Q57" s="1265">
        <v>17369</v>
      </c>
      <c r="R57" s="1265">
        <v>17369</v>
      </c>
      <c r="S57" s="383"/>
      <c r="T57" s="1260"/>
    </row>
    <row r="58" spans="1:20">
      <c r="A58" s="78">
        <v>52</v>
      </c>
      <c r="B58" s="1160">
        <v>10052</v>
      </c>
      <c r="C58" s="1169" t="s">
        <v>4292</v>
      </c>
      <c r="D58" s="1164">
        <v>1</v>
      </c>
      <c r="E58" s="1162" t="s">
        <v>3515</v>
      </c>
      <c r="F58" s="1163" t="s">
        <v>3515</v>
      </c>
      <c r="G58" s="1164">
        <v>200</v>
      </c>
      <c r="H58" s="1164">
        <v>600</v>
      </c>
      <c r="I58" s="1164">
        <v>1000</v>
      </c>
      <c r="J58" s="1170">
        <v>1200</v>
      </c>
      <c r="K58" s="1166">
        <v>0</v>
      </c>
      <c r="L58" s="1244">
        <v>1200</v>
      </c>
      <c r="M58" s="1168">
        <v>68</v>
      </c>
      <c r="N58" s="61">
        <v>81600</v>
      </c>
      <c r="O58" s="1265">
        <v>300</v>
      </c>
      <c r="P58" s="1265">
        <v>300</v>
      </c>
      <c r="Q58" s="1265">
        <v>300</v>
      </c>
      <c r="R58" s="1265">
        <v>300</v>
      </c>
      <c r="S58" s="383"/>
      <c r="T58" s="1260"/>
    </row>
    <row r="59" spans="1:20">
      <c r="A59" s="78">
        <v>53</v>
      </c>
      <c r="B59" s="1160">
        <v>10053</v>
      </c>
      <c r="C59" s="1169" t="s">
        <v>4293</v>
      </c>
      <c r="D59" s="1160">
        <v>1</v>
      </c>
      <c r="E59" s="1162" t="s">
        <v>3515</v>
      </c>
      <c r="F59" s="1163" t="s">
        <v>3515</v>
      </c>
      <c r="G59" s="1164">
        <v>200</v>
      </c>
      <c r="H59" s="1164">
        <v>700</v>
      </c>
      <c r="I59" s="1164">
        <v>900</v>
      </c>
      <c r="J59" s="1170">
        <v>1200</v>
      </c>
      <c r="K59" s="1166">
        <v>0</v>
      </c>
      <c r="L59" s="1244">
        <v>1200</v>
      </c>
      <c r="M59" s="1168">
        <v>60</v>
      </c>
      <c r="N59" s="61">
        <v>72000</v>
      </c>
      <c r="O59" s="1265">
        <v>300</v>
      </c>
      <c r="P59" s="1265">
        <v>300</v>
      </c>
      <c r="Q59" s="1265">
        <v>300</v>
      </c>
      <c r="R59" s="1265">
        <v>300</v>
      </c>
      <c r="S59" s="383"/>
      <c r="T59" s="1260"/>
    </row>
    <row r="60" spans="1:20">
      <c r="A60" s="78">
        <v>54</v>
      </c>
      <c r="B60" s="1160">
        <v>10054</v>
      </c>
      <c r="C60" s="1169" t="s">
        <v>4294</v>
      </c>
      <c r="D60" s="1164">
        <v>1</v>
      </c>
      <c r="E60" s="1162" t="s">
        <v>3515</v>
      </c>
      <c r="F60" s="1163" t="s">
        <v>3515</v>
      </c>
      <c r="G60" s="1164">
        <v>39750</v>
      </c>
      <c r="H60" s="1164">
        <v>45500</v>
      </c>
      <c r="I60" s="1164">
        <v>50250</v>
      </c>
      <c r="J60" s="1170">
        <v>54000</v>
      </c>
      <c r="K60" s="1166">
        <v>20250</v>
      </c>
      <c r="L60" s="1244">
        <v>33750</v>
      </c>
      <c r="M60" s="1168">
        <v>9.07</v>
      </c>
      <c r="N60" s="61">
        <v>306112.5</v>
      </c>
      <c r="O60" s="1265">
        <v>8438</v>
      </c>
      <c r="P60" s="1265">
        <v>8438</v>
      </c>
      <c r="Q60" s="1265">
        <v>8437</v>
      </c>
      <c r="R60" s="1265">
        <v>8437</v>
      </c>
      <c r="S60" s="383"/>
      <c r="T60" s="1260"/>
    </row>
    <row r="61" spans="1:20">
      <c r="A61" s="78">
        <v>55</v>
      </c>
      <c r="B61" s="1160">
        <v>10055</v>
      </c>
      <c r="C61" s="1169" t="s">
        <v>4295</v>
      </c>
      <c r="D61" s="1164">
        <v>1</v>
      </c>
      <c r="E61" s="1162" t="s">
        <v>3515</v>
      </c>
      <c r="F61" s="1163" t="s">
        <v>3515</v>
      </c>
      <c r="G61" s="1164">
        <v>3489</v>
      </c>
      <c r="H61" s="1164">
        <v>4574</v>
      </c>
      <c r="I61" s="1164">
        <v>4900</v>
      </c>
      <c r="J61" s="1170">
        <v>5432</v>
      </c>
      <c r="K61" s="1166">
        <v>700</v>
      </c>
      <c r="L61" s="1244">
        <v>4732</v>
      </c>
      <c r="M61" s="1168">
        <v>130</v>
      </c>
      <c r="N61" s="61">
        <v>615160</v>
      </c>
      <c r="O61" s="1265">
        <v>1183</v>
      </c>
      <c r="P61" s="1265">
        <v>1183</v>
      </c>
      <c r="Q61" s="1265">
        <v>1183</v>
      </c>
      <c r="R61" s="1265">
        <v>1183</v>
      </c>
      <c r="S61" s="383"/>
      <c r="T61" s="1260"/>
    </row>
    <row r="62" spans="1:20">
      <c r="A62" s="78">
        <v>56</v>
      </c>
      <c r="B62" s="1160">
        <v>10056</v>
      </c>
      <c r="C62" s="1169" t="s">
        <v>4296</v>
      </c>
      <c r="D62" s="1164">
        <v>1</v>
      </c>
      <c r="E62" s="1162" t="s">
        <v>3515</v>
      </c>
      <c r="F62" s="1163" t="s">
        <v>3515</v>
      </c>
      <c r="G62" s="1164">
        <v>1278</v>
      </c>
      <c r="H62" s="1164">
        <v>13400</v>
      </c>
      <c r="I62" s="1164">
        <v>15000</v>
      </c>
      <c r="J62" s="1170">
        <v>17014</v>
      </c>
      <c r="K62" s="1166">
        <v>2800</v>
      </c>
      <c r="L62" s="1244">
        <v>14214</v>
      </c>
      <c r="M62" s="1168">
        <v>64.8</v>
      </c>
      <c r="N62" s="61">
        <v>921067.2</v>
      </c>
      <c r="O62" s="1265">
        <v>3550</v>
      </c>
      <c r="P62" s="1265">
        <v>3560</v>
      </c>
      <c r="Q62" s="1265">
        <v>3554</v>
      </c>
      <c r="R62" s="1265">
        <v>3550</v>
      </c>
      <c r="S62" s="383"/>
      <c r="T62" s="1260"/>
    </row>
    <row r="63" spans="1:20">
      <c r="A63" s="78">
        <v>57</v>
      </c>
      <c r="B63" s="1160">
        <v>10057</v>
      </c>
      <c r="C63" s="1169" t="s">
        <v>4297</v>
      </c>
      <c r="D63" s="1164">
        <v>1</v>
      </c>
      <c r="E63" s="1162" t="s">
        <v>3515</v>
      </c>
      <c r="F63" s="1163" t="s">
        <v>3515</v>
      </c>
      <c r="G63" s="1164">
        <v>2400</v>
      </c>
      <c r="H63" s="1164">
        <v>2640</v>
      </c>
      <c r="I63" s="1164">
        <v>2400</v>
      </c>
      <c r="J63" s="1170">
        <v>3120</v>
      </c>
      <c r="K63" s="1166">
        <v>0</v>
      </c>
      <c r="L63" s="1244">
        <v>3120</v>
      </c>
      <c r="M63" s="1168">
        <v>31.25</v>
      </c>
      <c r="N63" s="61">
        <v>97500</v>
      </c>
      <c r="O63" s="1265">
        <v>780</v>
      </c>
      <c r="P63" s="1265">
        <v>780</v>
      </c>
      <c r="Q63" s="1265">
        <v>780</v>
      </c>
      <c r="R63" s="1265">
        <v>780</v>
      </c>
      <c r="S63" s="383"/>
      <c r="T63" s="1260"/>
    </row>
    <row r="64" spans="1:20">
      <c r="A64" s="78">
        <v>58</v>
      </c>
      <c r="B64" s="1160">
        <v>10058</v>
      </c>
      <c r="C64" s="1169" t="s">
        <v>4298</v>
      </c>
      <c r="D64" s="1164">
        <v>1</v>
      </c>
      <c r="E64" s="1162" t="s">
        <v>3515</v>
      </c>
      <c r="F64" s="1163" t="s">
        <v>3515</v>
      </c>
      <c r="G64" s="1164">
        <v>11875</v>
      </c>
      <c r="H64" s="1164">
        <v>14794</v>
      </c>
      <c r="I64" s="1164">
        <v>15391</v>
      </c>
      <c r="J64" s="1170">
        <v>22000</v>
      </c>
      <c r="K64" s="1166">
        <v>10625</v>
      </c>
      <c r="L64" s="1244">
        <v>11375</v>
      </c>
      <c r="M64" s="1168">
        <v>9.5</v>
      </c>
      <c r="N64" s="61">
        <v>108062.5</v>
      </c>
      <c r="O64" s="1265">
        <v>2844</v>
      </c>
      <c r="P64" s="1265">
        <v>2844</v>
      </c>
      <c r="Q64" s="1265">
        <v>2844</v>
      </c>
      <c r="R64" s="1265">
        <v>2843</v>
      </c>
      <c r="S64" s="383"/>
      <c r="T64" s="1260"/>
    </row>
    <row r="65" spans="1:20">
      <c r="A65" s="78">
        <v>59</v>
      </c>
      <c r="B65" s="1160">
        <v>10059</v>
      </c>
      <c r="C65" s="1169" t="s">
        <v>4299</v>
      </c>
      <c r="D65" s="1164">
        <v>1</v>
      </c>
      <c r="E65" s="1162" t="s">
        <v>3515</v>
      </c>
      <c r="F65" s="1163" t="s">
        <v>3515</v>
      </c>
      <c r="G65" s="1164">
        <v>2856</v>
      </c>
      <c r="H65" s="1164">
        <v>2896</v>
      </c>
      <c r="I65" s="1164">
        <v>3000</v>
      </c>
      <c r="J65" s="1170">
        <v>4500</v>
      </c>
      <c r="K65" s="1166">
        <v>3</v>
      </c>
      <c r="L65" s="1244">
        <v>4497</v>
      </c>
      <c r="M65" s="1168">
        <v>28</v>
      </c>
      <c r="N65" s="61">
        <v>125916</v>
      </c>
      <c r="O65" s="1265">
        <v>1125</v>
      </c>
      <c r="P65" s="1265">
        <v>1124</v>
      </c>
      <c r="Q65" s="1265">
        <v>1124</v>
      </c>
      <c r="R65" s="1265">
        <v>1124</v>
      </c>
      <c r="S65" s="383"/>
      <c r="T65" s="1260"/>
    </row>
    <row r="66" spans="1:20">
      <c r="A66" s="78">
        <v>60</v>
      </c>
      <c r="B66" s="1160">
        <v>10060</v>
      </c>
      <c r="C66" s="1169" t="s">
        <v>3559</v>
      </c>
      <c r="D66" s="1160">
        <v>1</v>
      </c>
      <c r="E66" s="1163" t="s">
        <v>1020</v>
      </c>
      <c r="F66" s="1163" t="s">
        <v>1020</v>
      </c>
      <c r="G66" s="1164">
        <v>300000</v>
      </c>
      <c r="H66" s="1164">
        <v>300000</v>
      </c>
      <c r="I66" s="1164">
        <v>300000</v>
      </c>
      <c r="J66" s="1170">
        <v>300000</v>
      </c>
      <c r="K66" s="1166">
        <v>80</v>
      </c>
      <c r="L66" s="1244">
        <v>299920</v>
      </c>
      <c r="M66" s="1168">
        <v>0.4</v>
      </c>
      <c r="N66" s="61">
        <v>119968</v>
      </c>
      <c r="O66" s="1265">
        <v>74980</v>
      </c>
      <c r="P66" s="1265">
        <v>74980</v>
      </c>
      <c r="Q66" s="1265">
        <v>74980</v>
      </c>
      <c r="R66" s="1265">
        <v>74980</v>
      </c>
      <c r="S66" s="383"/>
      <c r="T66" s="1260"/>
    </row>
    <row r="67" spans="1:20">
      <c r="A67" s="78">
        <v>61</v>
      </c>
      <c r="B67" s="1160">
        <v>10061</v>
      </c>
      <c r="C67" s="1169" t="s">
        <v>3560</v>
      </c>
      <c r="D67" s="1160">
        <v>1</v>
      </c>
      <c r="E67" s="1163" t="s">
        <v>1020</v>
      </c>
      <c r="F67" s="1163" t="s">
        <v>1020</v>
      </c>
      <c r="G67" s="1164">
        <v>100000</v>
      </c>
      <c r="H67" s="1164">
        <v>100000</v>
      </c>
      <c r="I67" s="1164">
        <v>100000</v>
      </c>
      <c r="J67" s="1170">
        <v>100000</v>
      </c>
      <c r="K67" s="1166">
        <v>60</v>
      </c>
      <c r="L67" s="1244">
        <v>99940</v>
      </c>
      <c r="M67" s="1168">
        <v>0.4</v>
      </c>
      <c r="N67" s="61">
        <v>39976</v>
      </c>
      <c r="O67" s="1265">
        <v>24985</v>
      </c>
      <c r="P67" s="1265">
        <v>24985</v>
      </c>
      <c r="Q67" s="1265">
        <v>24985</v>
      </c>
      <c r="R67" s="1265">
        <v>24985</v>
      </c>
      <c r="S67" s="383"/>
      <c r="T67" s="1260"/>
    </row>
    <row r="68" spans="1:20">
      <c r="A68" s="78">
        <v>62</v>
      </c>
      <c r="B68" s="1160">
        <v>20001</v>
      </c>
      <c r="C68" s="1161" t="s">
        <v>4300</v>
      </c>
      <c r="D68" s="1160">
        <v>1</v>
      </c>
      <c r="E68" s="1163" t="s">
        <v>3515</v>
      </c>
      <c r="F68" s="1163" t="s">
        <v>34</v>
      </c>
      <c r="G68" s="1164">
        <v>7500</v>
      </c>
      <c r="H68" s="1164">
        <v>7500</v>
      </c>
      <c r="I68" s="1164">
        <v>11722</v>
      </c>
      <c r="J68" s="1171">
        <v>15000</v>
      </c>
      <c r="K68" s="1166">
        <v>500</v>
      </c>
      <c r="L68" s="1244">
        <v>14500</v>
      </c>
      <c r="M68" s="1172">
        <v>2.6</v>
      </c>
      <c r="N68" s="61">
        <v>37700</v>
      </c>
      <c r="O68" s="1265">
        <v>3625</v>
      </c>
      <c r="P68" s="1265">
        <v>3625</v>
      </c>
      <c r="Q68" s="1265">
        <v>3625</v>
      </c>
      <c r="R68" s="1265">
        <v>3625</v>
      </c>
      <c r="S68" s="383"/>
      <c r="T68" s="1260"/>
    </row>
    <row r="69" spans="1:20">
      <c r="A69" s="78">
        <v>63</v>
      </c>
      <c r="B69" s="1186">
        <v>20002</v>
      </c>
      <c r="C69" s="1187" t="s">
        <v>4301</v>
      </c>
      <c r="D69" s="1186">
        <v>1</v>
      </c>
      <c r="E69" s="1188" t="s">
        <v>3515</v>
      </c>
      <c r="F69" s="1188" t="s">
        <v>3515</v>
      </c>
      <c r="G69" s="1189">
        <v>0</v>
      </c>
      <c r="H69" s="1189">
        <v>0</v>
      </c>
      <c r="I69" s="1189">
        <v>36</v>
      </c>
      <c r="J69" s="1171">
        <v>200</v>
      </c>
      <c r="K69" s="1166">
        <v>0</v>
      </c>
      <c r="L69" s="1244">
        <v>200</v>
      </c>
      <c r="M69" s="1190">
        <v>375</v>
      </c>
      <c r="N69" s="61">
        <v>75000</v>
      </c>
      <c r="O69" s="1265">
        <v>100</v>
      </c>
      <c r="P69" s="1265">
        <v>0</v>
      </c>
      <c r="Q69" s="1265">
        <v>100</v>
      </c>
      <c r="R69" s="1265">
        <v>0</v>
      </c>
      <c r="S69" s="383"/>
      <c r="T69" s="1260"/>
    </row>
    <row r="70" spans="1:20">
      <c r="A70" s="78">
        <v>64</v>
      </c>
      <c r="B70" s="1160">
        <v>20003</v>
      </c>
      <c r="C70" s="1161" t="s">
        <v>4302</v>
      </c>
      <c r="D70" s="1160">
        <v>1</v>
      </c>
      <c r="E70" s="1163" t="s">
        <v>3515</v>
      </c>
      <c r="F70" s="1163" t="s">
        <v>3515</v>
      </c>
      <c r="G70" s="1164">
        <v>15000</v>
      </c>
      <c r="H70" s="1164">
        <v>15000</v>
      </c>
      <c r="I70" s="1164">
        <v>22857</v>
      </c>
      <c r="J70" s="1170">
        <v>25000</v>
      </c>
      <c r="K70" s="1166">
        <v>0</v>
      </c>
      <c r="L70" s="1244">
        <v>25000</v>
      </c>
      <c r="M70" s="1172">
        <v>58</v>
      </c>
      <c r="N70" s="61">
        <v>1450000</v>
      </c>
      <c r="O70" s="1265">
        <v>6250</v>
      </c>
      <c r="P70" s="1265">
        <v>6250</v>
      </c>
      <c r="Q70" s="1265">
        <v>6250</v>
      </c>
      <c r="R70" s="1265">
        <v>6250</v>
      </c>
      <c r="S70" s="383"/>
      <c r="T70" s="1260"/>
    </row>
    <row r="71" spans="1:20">
      <c r="A71" s="78">
        <v>65</v>
      </c>
      <c r="B71" s="1186">
        <v>20004</v>
      </c>
      <c r="C71" s="1161" t="s">
        <v>4303</v>
      </c>
      <c r="D71" s="1160">
        <v>1</v>
      </c>
      <c r="E71" s="1163" t="s">
        <v>3515</v>
      </c>
      <c r="F71" s="1163" t="s">
        <v>3515</v>
      </c>
      <c r="G71" s="1164">
        <v>240</v>
      </c>
      <c r="H71" s="1164">
        <v>240</v>
      </c>
      <c r="I71" s="1164">
        <v>216</v>
      </c>
      <c r="J71" s="1171">
        <v>288</v>
      </c>
      <c r="K71" s="1166">
        <v>0</v>
      </c>
      <c r="L71" s="1244">
        <v>288</v>
      </c>
      <c r="M71" s="1172">
        <v>1819</v>
      </c>
      <c r="N71" s="61">
        <v>523872</v>
      </c>
      <c r="O71" s="1265">
        <v>200</v>
      </c>
      <c r="P71" s="1265">
        <v>0</v>
      </c>
      <c r="Q71" s="1265">
        <v>88</v>
      </c>
      <c r="R71" s="1265">
        <v>0</v>
      </c>
      <c r="S71" s="383"/>
      <c r="T71" s="1260"/>
    </row>
    <row r="72" spans="1:20">
      <c r="A72" s="78">
        <v>66</v>
      </c>
      <c r="B72" s="1160">
        <v>20005</v>
      </c>
      <c r="C72" s="1169" t="s">
        <v>4304</v>
      </c>
      <c r="D72" s="1160">
        <v>1</v>
      </c>
      <c r="E72" s="1163" t="s">
        <v>3515</v>
      </c>
      <c r="F72" s="1163" t="s">
        <v>3515</v>
      </c>
      <c r="G72" s="1164">
        <v>840</v>
      </c>
      <c r="H72" s="1164">
        <v>840</v>
      </c>
      <c r="I72" s="1164">
        <v>1203</v>
      </c>
      <c r="J72" s="1170">
        <v>1344</v>
      </c>
      <c r="K72" s="1166">
        <v>0</v>
      </c>
      <c r="L72" s="1244">
        <v>1344</v>
      </c>
      <c r="M72" s="1172">
        <v>1468.75</v>
      </c>
      <c r="N72" s="61">
        <v>1974000</v>
      </c>
      <c r="O72" s="1265">
        <v>336</v>
      </c>
      <c r="P72" s="1265">
        <v>336</v>
      </c>
      <c r="Q72" s="1265">
        <v>336</v>
      </c>
      <c r="R72" s="1265">
        <v>336</v>
      </c>
      <c r="S72" s="383"/>
      <c r="T72" s="1260"/>
    </row>
    <row r="73" spans="1:20">
      <c r="A73" s="78">
        <v>67</v>
      </c>
      <c r="B73" s="1186">
        <v>20006</v>
      </c>
      <c r="C73" s="1169" t="s">
        <v>4305</v>
      </c>
      <c r="D73" s="1160">
        <v>1</v>
      </c>
      <c r="E73" s="1163" t="s">
        <v>43</v>
      </c>
      <c r="F73" s="1163" t="s">
        <v>43</v>
      </c>
      <c r="G73" s="1164">
        <v>2880</v>
      </c>
      <c r="H73" s="1164">
        <v>2880</v>
      </c>
      <c r="I73" s="1164">
        <v>4219</v>
      </c>
      <c r="J73" s="1170">
        <v>4800</v>
      </c>
      <c r="K73" s="1166">
        <v>0</v>
      </c>
      <c r="L73" s="1244">
        <v>4800</v>
      </c>
      <c r="M73" s="1172">
        <v>990</v>
      </c>
      <c r="N73" s="61">
        <v>4752000</v>
      </c>
      <c r="O73" s="1265">
        <v>1200</v>
      </c>
      <c r="P73" s="1265">
        <v>1200</v>
      </c>
      <c r="Q73" s="1265">
        <v>1200</v>
      </c>
      <c r="R73" s="1265">
        <v>1200</v>
      </c>
      <c r="S73" s="383"/>
      <c r="T73" s="1260"/>
    </row>
    <row r="74" spans="1:20">
      <c r="A74" s="78">
        <v>68</v>
      </c>
      <c r="B74" s="1160">
        <v>20007</v>
      </c>
      <c r="C74" s="1169" t="s">
        <v>3540</v>
      </c>
      <c r="D74" s="1160">
        <v>1</v>
      </c>
      <c r="E74" s="1163" t="s">
        <v>3515</v>
      </c>
      <c r="F74" s="1163" t="s">
        <v>3515</v>
      </c>
      <c r="G74" s="1164"/>
      <c r="H74" s="1164"/>
      <c r="I74" s="1164">
        <v>6148</v>
      </c>
      <c r="J74" s="1170">
        <v>6900</v>
      </c>
      <c r="K74" s="1166">
        <v>3000</v>
      </c>
      <c r="L74" s="1244">
        <v>3900</v>
      </c>
      <c r="M74" s="1172">
        <v>240</v>
      </c>
      <c r="N74" s="61">
        <v>936000</v>
      </c>
      <c r="O74" s="1265">
        <v>975</v>
      </c>
      <c r="P74" s="1265">
        <v>975</v>
      </c>
      <c r="Q74" s="1265">
        <v>975</v>
      </c>
      <c r="R74" s="1265">
        <v>975</v>
      </c>
      <c r="S74" s="383"/>
      <c r="T74" s="1260"/>
    </row>
    <row r="75" spans="1:20">
      <c r="A75" s="78">
        <v>69</v>
      </c>
      <c r="B75" s="1160">
        <v>20008</v>
      </c>
      <c r="C75" s="1169" t="s">
        <v>4306</v>
      </c>
      <c r="D75" s="1160">
        <v>1</v>
      </c>
      <c r="E75" s="1163" t="s">
        <v>43</v>
      </c>
      <c r="F75" s="1163" t="s">
        <v>43</v>
      </c>
      <c r="G75" s="1164">
        <v>200</v>
      </c>
      <c r="H75" s="1164">
        <v>200</v>
      </c>
      <c r="I75" s="1164">
        <v>818</v>
      </c>
      <c r="J75" s="1171">
        <v>1200</v>
      </c>
      <c r="K75" s="1166">
        <v>200</v>
      </c>
      <c r="L75" s="1244">
        <v>1000</v>
      </c>
      <c r="M75" s="1172">
        <v>125</v>
      </c>
      <c r="N75" s="61">
        <v>125000</v>
      </c>
      <c r="O75" s="1265">
        <v>250</v>
      </c>
      <c r="P75" s="1265">
        <v>250</v>
      </c>
      <c r="Q75" s="1265">
        <v>250</v>
      </c>
      <c r="R75" s="1265">
        <v>250</v>
      </c>
      <c r="S75" s="383"/>
      <c r="T75" s="1260"/>
    </row>
    <row r="76" spans="1:20">
      <c r="A76" s="78">
        <v>70</v>
      </c>
      <c r="B76" s="1186">
        <v>20009</v>
      </c>
      <c r="C76" s="1191" t="s">
        <v>4307</v>
      </c>
      <c r="D76" s="1186">
        <v>1</v>
      </c>
      <c r="E76" s="1188" t="s">
        <v>3515</v>
      </c>
      <c r="F76" s="1188" t="s">
        <v>43</v>
      </c>
      <c r="G76" s="1189">
        <v>0</v>
      </c>
      <c r="H76" s="1189">
        <v>0</v>
      </c>
      <c r="I76" s="1189">
        <v>0</v>
      </c>
      <c r="J76" s="1171">
        <v>80</v>
      </c>
      <c r="K76" s="1166">
        <v>0</v>
      </c>
      <c r="L76" s="1244">
        <v>80</v>
      </c>
      <c r="M76" s="1190">
        <v>225</v>
      </c>
      <c r="N76" s="61">
        <v>18000</v>
      </c>
      <c r="O76" s="1265">
        <v>80</v>
      </c>
      <c r="P76" s="1265">
        <v>0</v>
      </c>
      <c r="Q76" s="1265">
        <v>0</v>
      </c>
      <c r="R76" s="1265">
        <v>0</v>
      </c>
      <c r="S76" s="383"/>
      <c r="T76" s="1260"/>
    </row>
    <row r="77" spans="1:20">
      <c r="A77" s="78">
        <v>71</v>
      </c>
      <c r="B77" s="1160">
        <v>20010</v>
      </c>
      <c r="C77" s="1161" t="s">
        <v>4308</v>
      </c>
      <c r="D77" s="1160">
        <v>100</v>
      </c>
      <c r="E77" s="1163" t="s">
        <v>3515</v>
      </c>
      <c r="F77" s="1163" t="s">
        <v>34</v>
      </c>
      <c r="G77" s="1164">
        <v>4</v>
      </c>
      <c r="H77" s="1164">
        <v>4</v>
      </c>
      <c r="I77" s="1164">
        <v>5</v>
      </c>
      <c r="J77" s="1171">
        <v>6</v>
      </c>
      <c r="K77" s="1166">
        <v>2</v>
      </c>
      <c r="L77" s="1244">
        <v>4</v>
      </c>
      <c r="M77" s="1172">
        <v>7700</v>
      </c>
      <c r="N77" s="61">
        <v>30800</v>
      </c>
      <c r="O77" s="1265">
        <v>4</v>
      </c>
      <c r="P77" s="1265">
        <v>0</v>
      </c>
      <c r="Q77" s="1265">
        <v>0</v>
      </c>
      <c r="R77" s="1265">
        <v>0</v>
      </c>
      <c r="S77" s="383"/>
      <c r="T77" s="1260"/>
    </row>
    <row r="78" spans="1:20">
      <c r="A78" s="78">
        <v>72</v>
      </c>
      <c r="B78" s="1186">
        <v>20011</v>
      </c>
      <c r="C78" s="1161" t="s">
        <v>4309</v>
      </c>
      <c r="D78" s="1160">
        <v>1</v>
      </c>
      <c r="E78" s="1163" t="s">
        <v>3515</v>
      </c>
      <c r="F78" s="1163" t="s">
        <v>3515</v>
      </c>
      <c r="G78" s="1164">
        <v>1000</v>
      </c>
      <c r="H78" s="1164">
        <v>1500</v>
      </c>
      <c r="I78" s="1164"/>
      <c r="J78" s="1171">
        <v>1500</v>
      </c>
      <c r="K78" s="1166">
        <v>0</v>
      </c>
      <c r="L78" s="1244">
        <v>1500</v>
      </c>
      <c r="M78" s="1172">
        <v>67</v>
      </c>
      <c r="N78" s="61">
        <v>100500</v>
      </c>
      <c r="O78" s="1265">
        <v>375</v>
      </c>
      <c r="P78" s="1265">
        <v>375</v>
      </c>
      <c r="Q78" s="1265">
        <v>375</v>
      </c>
      <c r="R78" s="1265">
        <v>375</v>
      </c>
      <c r="S78" s="383"/>
      <c r="T78" s="1260"/>
    </row>
    <row r="79" spans="1:20">
      <c r="A79" s="78">
        <v>73</v>
      </c>
      <c r="B79" s="1160">
        <v>20012</v>
      </c>
      <c r="C79" s="1161" t="s">
        <v>4310</v>
      </c>
      <c r="D79" s="1160">
        <v>100</v>
      </c>
      <c r="E79" s="1163" t="s">
        <v>3515</v>
      </c>
      <c r="F79" s="1163" t="s">
        <v>34</v>
      </c>
      <c r="G79" s="1164">
        <v>3</v>
      </c>
      <c r="H79" s="1164">
        <v>3</v>
      </c>
      <c r="I79" s="1164">
        <v>2</v>
      </c>
      <c r="J79" s="1171">
        <v>3</v>
      </c>
      <c r="K79" s="1166">
        <v>2</v>
      </c>
      <c r="L79" s="1244">
        <v>1</v>
      </c>
      <c r="M79" s="1172">
        <v>4044</v>
      </c>
      <c r="N79" s="61">
        <v>4044</v>
      </c>
      <c r="O79" s="1265">
        <v>1</v>
      </c>
      <c r="P79" s="1265">
        <v>0</v>
      </c>
      <c r="Q79" s="1265">
        <v>0</v>
      </c>
      <c r="R79" s="1265">
        <v>0</v>
      </c>
      <c r="S79" s="383"/>
      <c r="T79" s="1260"/>
    </row>
    <row r="80" spans="1:20">
      <c r="A80" s="78">
        <v>74</v>
      </c>
      <c r="B80" s="1186">
        <v>20013</v>
      </c>
      <c r="C80" s="1169" t="s">
        <v>4311</v>
      </c>
      <c r="D80" s="1160">
        <v>100</v>
      </c>
      <c r="E80" s="1163" t="s">
        <v>3515</v>
      </c>
      <c r="F80" s="1163" t="s">
        <v>34</v>
      </c>
      <c r="G80" s="1164">
        <v>4</v>
      </c>
      <c r="H80" s="1164">
        <v>3</v>
      </c>
      <c r="I80" s="1164">
        <v>65</v>
      </c>
      <c r="J80" s="1171">
        <v>2</v>
      </c>
      <c r="K80" s="1166">
        <v>4</v>
      </c>
      <c r="L80" s="1244">
        <v>0</v>
      </c>
      <c r="M80" s="1172">
        <v>1200</v>
      </c>
      <c r="N80" s="61">
        <v>0</v>
      </c>
      <c r="O80" s="1265">
        <v>0</v>
      </c>
      <c r="P80" s="1265">
        <v>0</v>
      </c>
      <c r="Q80" s="1265">
        <v>0</v>
      </c>
      <c r="R80" s="1265">
        <v>0</v>
      </c>
      <c r="S80" s="383"/>
      <c r="T80" s="1260"/>
    </row>
    <row r="81" spans="1:20">
      <c r="A81" s="78">
        <v>75</v>
      </c>
      <c r="B81" s="1160">
        <v>20014</v>
      </c>
      <c r="C81" s="1169" t="s">
        <v>4312</v>
      </c>
      <c r="D81" s="1160">
        <v>1</v>
      </c>
      <c r="E81" s="1163" t="s">
        <v>3515</v>
      </c>
      <c r="F81" s="1163" t="s">
        <v>3515</v>
      </c>
      <c r="G81" s="1164">
        <v>600</v>
      </c>
      <c r="H81" s="1164">
        <v>600</v>
      </c>
      <c r="I81" s="1164">
        <v>204</v>
      </c>
      <c r="J81" s="1171">
        <v>400</v>
      </c>
      <c r="K81" s="1166">
        <v>300</v>
      </c>
      <c r="L81" s="1244">
        <v>100</v>
      </c>
      <c r="M81" s="1172">
        <v>74</v>
      </c>
      <c r="N81" s="61">
        <v>7400</v>
      </c>
      <c r="O81" s="1265">
        <v>100</v>
      </c>
      <c r="P81" s="1265">
        <v>0</v>
      </c>
      <c r="Q81" s="1265">
        <v>0</v>
      </c>
      <c r="R81" s="1265">
        <v>0</v>
      </c>
      <c r="S81" s="383"/>
      <c r="T81" s="1260"/>
    </row>
    <row r="82" spans="1:20">
      <c r="A82" s="78">
        <v>76</v>
      </c>
      <c r="B82" s="1160">
        <v>20015</v>
      </c>
      <c r="C82" s="1169" t="s">
        <v>4313</v>
      </c>
      <c r="D82" s="1160">
        <v>100</v>
      </c>
      <c r="E82" s="1163" t="s">
        <v>3515</v>
      </c>
      <c r="F82" s="1163" t="s">
        <v>34</v>
      </c>
      <c r="G82" s="1164">
        <v>5</v>
      </c>
      <c r="H82" s="1164">
        <v>5</v>
      </c>
      <c r="I82" s="1164">
        <v>4</v>
      </c>
      <c r="J82" s="1171">
        <v>6</v>
      </c>
      <c r="K82" s="1166">
        <v>4</v>
      </c>
      <c r="L82" s="1244">
        <v>2</v>
      </c>
      <c r="M82" s="1172">
        <v>850</v>
      </c>
      <c r="N82" s="61">
        <v>1700</v>
      </c>
      <c r="O82" s="1265">
        <v>1</v>
      </c>
      <c r="P82" s="1265">
        <v>0</v>
      </c>
      <c r="Q82" s="1265">
        <v>1</v>
      </c>
      <c r="R82" s="1265">
        <v>0</v>
      </c>
      <c r="S82" s="383"/>
      <c r="T82" s="1260"/>
    </row>
    <row r="83" spans="1:20">
      <c r="A83" s="78">
        <v>77</v>
      </c>
      <c r="B83" s="1186">
        <v>20016</v>
      </c>
      <c r="C83" s="1161" t="s">
        <v>4314</v>
      </c>
      <c r="D83" s="1160">
        <v>100</v>
      </c>
      <c r="E83" s="1163" t="s">
        <v>3515</v>
      </c>
      <c r="F83" s="1163" t="s">
        <v>3515</v>
      </c>
      <c r="G83" s="1164">
        <v>200</v>
      </c>
      <c r="H83" s="1164">
        <v>300</v>
      </c>
      <c r="I83" s="1164">
        <v>204</v>
      </c>
      <c r="J83" s="1171">
        <v>200</v>
      </c>
      <c r="K83" s="1166">
        <v>0</v>
      </c>
      <c r="L83" s="1244">
        <v>200</v>
      </c>
      <c r="M83" s="1172">
        <v>31.45</v>
      </c>
      <c r="N83" s="61">
        <v>6290</v>
      </c>
      <c r="O83" s="1265">
        <v>100</v>
      </c>
      <c r="P83" s="1265">
        <v>0</v>
      </c>
      <c r="Q83" s="1265">
        <v>100</v>
      </c>
      <c r="R83" s="1265">
        <v>0</v>
      </c>
      <c r="S83" s="383"/>
      <c r="T83" s="1260"/>
    </row>
    <row r="84" spans="1:20">
      <c r="A84" s="78">
        <v>78</v>
      </c>
      <c r="B84" s="1160">
        <v>20017</v>
      </c>
      <c r="C84" s="1192" t="s">
        <v>4315</v>
      </c>
      <c r="D84" s="1171">
        <v>1</v>
      </c>
      <c r="E84" s="1184" t="s">
        <v>3515</v>
      </c>
      <c r="F84" s="1184" t="s">
        <v>3515</v>
      </c>
      <c r="G84" s="1170">
        <v>1000</v>
      </c>
      <c r="H84" s="1170">
        <v>1200</v>
      </c>
      <c r="I84" s="1170">
        <v>717</v>
      </c>
      <c r="J84" s="1171">
        <v>1300</v>
      </c>
      <c r="K84" s="1166">
        <v>0</v>
      </c>
      <c r="L84" s="1244">
        <v>1300</v>
      </c>
      <c r="M84" s="1193">
        <v>110</v>
      </c>
      <c r="N84" s="61">
        <v>143000</v>
      </c>
      <c r="O84" s="1265">
        <v>325</v>
      </c>
      <c r="P84" s="1265">
        <v>325</v>
      </c>
      <c r="Q84" s="1265">
        <v>325</v>
      </c>
      <c r="R84" s="1265">
        <v>325</v>
      </c>
      <c r="S84" s="383"/>
      <c r="T84" s="1260"/>
    </row>
    <row r="85" spans="1:20">
      <c r="A85" s="78">
        <v>79</v>
      </c>
      <c r="B85" s="1186">
        <v>20018</v>
      </c>
      <c r="C85" s="1161" t="s">
        <v>4316</v>
      </c>
      <c r="D85" s="1160">
        <v>1</v>
      </c>
      <c r="E85" s="1163" t="s">
        <v>3515</v>
      </c>
      <c r="F85" s="1163" t="s">
        <v>3515</v>
      </c>
      <c r="G85" s="1164">
        <v>10000</v>
      </c>
      <c r="H85" s="1164">
        <v>10700</v>
      </c>
      <c r="I85" s="1164">
        <v>13570</v>
      </c>
      <c r="J85" s="1170">
        <v>15000</v>
      </c>
      <c r="K85" s="1166">
        <v>0</v>
      </c>
      <c r="L85" s="1244">
        <v>15000</v>
      </c>
      <c r="M85" s="1172">
        <v>52</v>
      </c>
      <c r="N85" s="61">
        <v>780000</v>
      </c>
      <c r="O85" s="1265">
        <v>3750</v>
      </c>
      <c r="P85" s="1265">
        <v>3750</v>
      </c>
      <c r="Q85" s="1265">
        <v>3750</v>
      </c>
      <c r="R85" s="1265">
        <v>3750</v>
      </c>
      <c r="S85" s="383"/>
      <c r="T85" s="1260"/>
    </row>
    <row r="86" spans="1:20">
      <c r="A86" s="78">
        <v>80</v>
      </c>
      <c r="B86" s="1160">
        <v>20019</v>
      </c>
      <c r="C86" s="1161" t="s">
        <v>4317</v>
      </c>
      <c r="D86" s="1160">
        <v>1</v>
      </c>
      <c r="E86" s="1163" t="s">
        <v>3515</v>
      </c>
      <c r="F86" s="1163" t="s">
        <v>3515</v>
      </c>
      <c r="G86" s="1164">
        <v>300</v>
      </c>
      <c r="H86" s="1164">
        <v>300</v>
      </c>
      <c r="I86" s="1164">
        <v>391</v>
      </c>
      <c r="J86" s="1171">
        <v>440</v>
      </c>
      <c r="K86" s="1166">
        <v>200</v>
      </c>
      <c r="L86" s="1244">
        <v>240</v>
      </c>
      <c r="M86" s="1172">
        <v>165</v>
      </c>
      <c r="N86" s="61">
        <v>39600</v>
      </c>
      <c r="O86" s="1265">
        <v>60</v>
      </c>
      <c r="P86" s="1265">
        <v>60</v>
      </c>
      <c r="Q86" s="1265">
        <v>60</v>
      </c>
      <c r="R86" s="1265">
        <v>60</v>
      </c>
      <c r="S86" s="383"/>
      <c r="T86" s="1260"/>
    </row>
    <row r="87" spans="1:20">
      <c r="A87" s="78">
        <v>81</v>
      </c>
      <c r="B87" s="1186">
        <v>20020</v>
      </c>
      <c r="C87" s="1187" t="s">
        <v>4318</v>
      </c>
      <c r="D87" s="1186">
        <v>1</v>
      </c>
      <c r="E87" s="1188" t="s">
        <v>3515</v>
      </c>
      <c r="F87" s="1188" t="s">
        <v>3515</v>
      </c>
      <c r="G87" s="1189">
        <v>0</v>
      </c>
      <c r="H87" s="1189">
        <v>0</v>
      </c>
      <c r="I87" s="1189">
        <v>500</v>
      </c>
      <c r="J87" s="1171">
        <v>600</v>
      </c>
      <c r="K87" s="1166">
        <v>0</v>
      </c>
      <c r="L87" s="1244">
        <v>600</v>
      </c>
      <c r="M87" s="1190">
        <v>53.5</v>
      </c>
      <c r="N87" s="61">
        <v>32100</v>
      </c>
      <c r="O87" s="1265">
        <v>300</v>
      </c>
      <c r="P87" s="1265">
        <v>0</v>
      </c>
      <c r="Q87" s="1265">
        <v>300</v>
      </c>
      <c r="R87" s="1265">
        <v>0</v>
      </c>
      <c r="S87" s="383"/>
      <c r="T87" s="1260"/>
    </row>
    <row r="88" spans="1:20">
      <c r="A88" s="78">
        <v>82</v>
      </c>
      <c r="B88" s="1160">
        <v>20021</v>
      </c>
      <c r="C88" s="1187" t="s">
        <v>4319</v>
      </c>
      <c r="D88" s="1186">
        <v>1</v>
      </c>
      <c r="E88" s="1188" t="s">
        <v>3515</v>
      </c>
      <c r="F88" s="1188" t="s">
        <v>3515</v>
      </c>
      <c r="G88" s="1189">
        <v>0</v>
      </c>
      <c r="H88" s="1189">
        <v>0</v>
      </c>
      <c r="I88" s="1189">
        <v>332</v>
      </c>
      <c r="J88" s="1171">
        <v>500</v>
      </c>
      <c r="K88" s="1166">
        <v>0</v>
      </c>
      <c r="L88" s="1244">
        <v>500</v>
      </c>
      <c r="M88" s="1190">
        <v>181.9</v>
      </c>
      <c r="N88" s="61">
        <v>90950</v>
      </c>
      <c r="O88" s="1265">
        <v>250</v>
      </c>
      <c r="P88" s="1265">
        <v>0</v>
      </c>
      <c r="Q88" s="1265">
        <v>250</v>
      </c>
      <c r="R88" s="1265">
        <v>0</v>
      </c>
      <c r="S88" s="383"/>
      <c r="T88" s="1260"/>
    </row>
    <row r="89" spans="1:20">
      <c r="A89" s="78">
        <v>83</v>
      </c>
      <c r="B89" s="1160">
        <v>20022</v>
      </c>
      <c r="C89" s="1161" t="s">
        <v>4320</v>
      </c>
      <c r="D89" s="1160">
        <v>1</v>
      </c>
      <c r="E89" s="1163" t="s">
        <v>3515</v>
      </c>
      <c r="F89" s="1163" t="s">
        <v>3515</v>
      </c>
      <c r="G89" s="1164">
        <v>4000</v>
      </c>
      <c r="H89" s="1164">
        <v>4700</v>
      </c>
      <c r="I89" s="1164">
        <v>7131</v>
      </c>
      <c r="J89" s="1170">
        <v>8000</v>
      </c>
      <c r="K89" s="1166">
        <v>0</v>
      </c>
      <c r="L89" s="1244">
        <v>8000</v>
      </c>
      <c r="M89" s="1172">
        <v>118</v>
      </c>
      <c r="N89" s="61">
        <v>944000</v>
      </c>
      <c r="O89" s="1265">
        <v>2000</v>
      </c>
      <c r="P89" s="1265">
        <v>2000</v>
      </c>
      <c r="Q89" s="1265">
        <v>2000</v>
      </c>
      <c r="R89" s="1265">
        <v>2000</v>
      </c>
      <c r="S89" s="383"/>
      <c r="T89" s="1260"/>
    </row>
    <row r="90" spans="1:20">
      <c r="A90" s="78">
        <v>84</v>
      </c>
      <c r="B90" s="1186">
        <v>20023</v>
      </c>
      <c r="C90" s="1194" t="s">
        <v>4321</v>
      </c>
      <c r="D90" s="1160">
        <v>1</v>
      </c>
      <c r="E90" s="1163" t="s">
        <v>3515</v>
      </c>
      <c r="F90" s="1163" t="s">
        <v>3515</v>
      </c>
      <c r="G90" s="1164">
        <v>900</v>
      </c>
      <c r="H90" s="1164">
        <v>900</v>
      </c>
      <c r="I90" s="1164">
        <v>351</v>
      </c>
      <c r="J90" s="1171">
        <v>500</v>
      </c>
      <c r="K90" s="1166">
        <v>0</v>
      </c>
      <c r="L90" s="1244">
        <v>500</v>
      </c>
      <c r="M90" s="1172">
        <v>110</v>
      </c>
      <c r="N90" s="61">
        <v>55000</v>
      </c>
      <c r="O90" s="1265">
        <v>250</v>
      </c>
      <c r="P90" s="1265">
        <v>0</v>
      </c>
      <c r="Q90" s="1265">
        <v>250</v>
      </c>
      <c r="R90" s="1265">
        <v>0</v>
      </c>
      <c r="S90" s="383"/>
      <c r="T90" s="1260"/>
    </row>
    <row r="91" spans="1:20">
      <c r="A91" s="78">
        <v>85</v>
      </c>
      <c r="B91" s="1160">
        <v>20024</v>
      </c>
      <c r="C91" s="1195" t="s">
        <v>4322</v>
      </c>
      <c r="D91" s="1186">
        <v>1</v>
      </c>
      <c r="E91" s="1188" t="s">
        <v>3515</v>
      </c>
      <c r="F91" s="1188" t="s">
        <v>3515</v>
      </c>
      <c r="G91" s="1189">
        <v>0</v>
      </c>
      <c r="H91" s="1189">
        <v>0</v>
      </c>
      <c r="I91" s="1189">
        <v>135</v>
      </c>
      <c r="J91" s="1171">
        <v>200</v>
      </c>
      <c r="K91" s="1166">
        <v>0</v>
      </c>
      <c r="L91" s="1244">
        <v>200</v>
      </c>
      <c r="M91" s="1190">
        <v>181.9</v>
      </c>
      <c r="N91" s="61">
        <v>36380</v>
      </c>
      <c r="O91" s="1265">
        <v>100</v>
      </c>
      <c r="P91" s="1265">
        <v>0</v>
      </c>
      <c r="Q91" s="1265">
        <v>100</v>
      </c>
      <c r="R91" s="1265">
        <v>0</v>
      </c>
      <c r="S91" s="383"/>
      <c r="T91" s="1260"/>
    </row>
    <row r="92" spans="1:20">
      <c r="A92" s="78">
        <v>86</v>
      </c>
      <c r="B92" s="1186">
        <v>20025</v>
      </c>
      <c r="C92" s="1194" t="s">
        <v>4323</v>
      </c>
      <c r="D92" s="1160">
        <v>1</v>
      </c>
      <c r="E92" s="1163" t="s">
        <v>3515</v>
      </c>
      <c r="F92" s="1163" t="s">
        <v>3515</v>
      </c>
      <c r="G92" s="1164">
        <v>200</v>
      </c>
      <c r="H92" s="1164">
        <v>200</v>
      </c>
      <c r="I92" s="1164">
        <v>176</v>
      </c>
      <c r="J92" s="1171">
        <v>200</v>
      </c>
      <c r="K92" s="1166">
        <v>40</v>
      </c>
      <c r="L92" s="1244">
        <v>160</v>
      </c>
      <c r="M92" s="1172">
        <v>181.9</v>
      </c>
      <c r="N92" s="61">
        <v>29104</v>
      </c>
      <c r="O92" s="1265">
        <v>160</v>
      </c>
      <c r="P92" s="1265">
        <v>0</v>
      </c>
      <c r="Q92" s="1265">
        <v>0</v>
      </c>
      <c r="R92" s="1265">
        <v>0</v>
      </c>
      <c r="S92" s="383"/>
      <c r="T92" s="1260"/>
    </row>
    <row r="93" spans="1:20">
      <c r="A93" s="78">
        <v>87</v>
      </c>
      <c r="B93" s="1160">
        <v>20026</v>
      </c>
      <c r="C93" s="1194" t="s">
        <v>4324</v>
      </c>
      <c r="D93" s="1160">
        <v>100</v>
      </c>
      <c r="E93" s="1163" t="s">
        <v>3515</v>
      </c>
      <c r="F93" s="1163" t="s">
        <v>3515</v>
      </c>
      <c r="G93" s="1164">
        <v>3000</v>
      </c>
      <c r="H93" s="1164">
        <v>3000</v>
      </c>
      <c r="I93" s="1164">
        <v>2845</v>
      </c>
      <c r="J93" s="1170">
        <v>3200</v>
      </c>
      <c r="K93" s="1166">
        <v>0</v>
      </c>
      <c r="L93" s="1244">
        <v>3200</v>
      </c>
      <c r="M93" s="1172">
        <v>70</v>
      </c>
      <c r="N93" s="61">
        <v>224000</v>
      </c>
      <c r="O93" s="1265">
        <v>800</v>
      </c>
      <c r="P93" s="1265">
        <v>800</v>
      </c>
      <c r="Q93" s="1265">
        <v>800</v>
      </c>
      <c r="R93" s="1265">
        <v>800</v>
      </c>
      <c r="S93" s="383"/>
      <c r="T93" s="1260"/>
    </row>
    <row r="94" spans="1:20">
      <c r="A94" s="78">
        <v>88</v>
      </c>
      <c r="B94" s="1186">
        <v>20027</v>
      </c>
      <c r="C94" s="1161" t="s">
        <v>4325</v>
      </c>
      <c r="D94" s="1160">
        <v>5</v>
      </c>
      <c r="E94" s="1160" t="s">
        <v>3518</v>
      </c>
      <c r="F94" s="1160" t="s">
        <v>214</v>
      </c>
      <c r="G94" s="1164">
        <v>4</v>
      </c>
      <c r="H94" s="1164">
        <v>2</v>
      </c>
      <c r="I94" s="1164">
        <v>6</v>
      </c>
      <c r="J94" s="1196">
        <v>8</v>
      </c>
      <c r="K94" s="1166">
        <v>1</v>
      </c>
      <c r="L94" s="1244">
        <v>7</v>
      </c>
      <c r="M94" s="1172">
        <v>250</v>
      </c>
      <c r="N94" s="61">
        <v>1750</v>
      </c>
      <c r="O94" s="1265">
        <v>7</v>
      </c>
      <c r="P94" s="1265">
        <v>0</v>
      </c>
      <c r="Q94" s="1265">
        <v>0</v>
      </c>
      <c r="R94" s="1265">
        <v>0</v>
      </c>
      <c r="S94" s="383"/>
      <c r="T94" s="1260"/>
    </row>
    <row r="95" spans="1:20">
      <c r="A95" s="78">
        <v>89</v>
      </c>
      <c r="B95" s="1160">
        <v>20028</v>
      </c>
      <c r="C95" s="1161" t="s">
        <v>4326</v>
      </c>
      <c r="D95" s="1160">
        <v>5</v>
      </c>
      <c r="E95" s="1160" t="s">
        <v>3518</v>
      </c>
      <c r="F95" s="1160" t="s">
        <v>214</v>
      </c>
      <c r="G95" s="1164">
        <v>4</v>
      </c>
      <c r="H95" s="1164">
        <v>2</v>
      </c>
      <c r="I95" s="1164">
        <v>6</v>
      </c>
      <c r="J95" s="1196">
        <v>8</v>
      </c>
      <c r="K95" s="1166">
        <v>1</v>
      </c>
      <c r="L95" s="1244">
        <v>7</v>
      </c>
      <c r="M95" s="1172">
        <v>250</v>
      </c>
      <c r="N95" s="61">
        <v>1750</v>
      </c>
      <c r="O95" s="1265">
        <v>7</v>
      </c>
      <c r="P95" s="1265">
        <v>0</v>
      </c>
      <c r="Q95" s="1265">
        <v>0</v>
      </c>
      <c r="R95" s="1265">
        <v>0</v>
      </c>
      <c r="S95" s="383"/>
      <c r="T95" s="1260"/>
    </row>
    <row r="96" spans="1:20">
      <c r="A96" s="78">
        <v>90</v>
      </c>
      <c r="B96" s="1160">
        <v>20029</v>
      </c>
      <c r="C96" s="1161" t="s">
        <v>4327</v>
      </c>
      <c r="D96" s="1160">
        <v>5</v>
      </c>
      <c r="E96" s="1160" t="s">
        <v>3518</v>
      </c>
      <c r="F96" s="1160" t="s">
        <v>214</v>
      </c>
      <c r="G96" s="1164">
        <v>4</v>
      </c>
      <c r="H96" s="1164">
        <v>2</v>
      </c>
      <c r="I96" s="1164">
        <v>6</v>
      </c>
      <c r="J96" s="1196">
        <v>8</v>
      </c>
      <c r="K96" s="1166">
        <v>1</v>
      </c>
      <c r="L96" s="1244">
        <v>7</v>
      </c>
      <c r="M96" s="1172">
        <v>250</v>
      </c>
      <c r="N96" s="61">
        <v>1750</v>
      </c>
      <c r="O96" s="1265">
        <v>7</v>
      </c>
      <c r="P96" s="1265">
        <v>0</v>
      </c>
      <c r="Q96" s="1265">
        <v>0</v>
      </c>
      <c r="R96" s="1265">
        <v>0</v>
      </c>
      <c r="S96" s="383"/>
      <c r="T96" s="1260"/>
    </row>
    <row r="97" spans="1:20">
      <c r="A97" s="78">
        <v>91</v>
      </c>
      <c r="B97" s="1186">
        <v>20030</v>
      </c>
      <c r="C97" s="1161" t="s">
        <v>4328</v>
      </c>
      <c r="D97" s="1160">
        <v>5</v>
      </c>
      <c r="E97" s="1160" t="s">
        <v>3518</v>
      </c>
      <c r="F97" s="1160" t="s">
        <v>214</v>
      </c>
      <c r="G97" s="1164">
        <v>4</v>
      </c>
      <c r="H97" s="1164">
        <v>2</v>
      </c>
      <c r="I97" s="1164">
        <v>4</v>
      </c>
      <c r="J97" s="1196">
        <v>4</v>
      </c>
      <c r="K97" s="1166">
        <v>1</v>
      </c>
      <c r="L97" s="1244">
        <v>3</v>
      </c>
      <c r="M97" s="1172">
        <v>250</v>
      </c>
      <c r="N97" s="61">
        <v>750</v>
      </c>
      <c r="O97" s="1265">
        <v>3</v>
      </c>
      <c r="P97" s="1265">
        <v>0</v>
      </c>
      <c r="Q97" s="1265">
        <v>0</v>
      </c>
      <c r="R97" s="1265">
        <v>0</v>
      </c>
      <c r="S97" s="383"/>
      <c r="T97" s="1260"/>
    </row>
    <row r="98" spans="1:20">
      <c r="A98" s="78">
        <v>92</v>
      </c>
      <c r="B98" s="1160">
        <v>20031</v>
      </c>
      <c r="C98" s="1161" t="s">
        <v>4329</v>
      </c>
      <c r="D98" s="1160">
        <v>5</v>
      </c>
      <c r="E98" s="1160" t="s">
        <v>3518</v>
      </c>
      <c r="F98" s="1160" t="s">
        <v>214</v>
      </c>
      <c r="G98" s="1164">
        <v>4</v>
      </c>
      <c r="H98" s="1164">
        <v>2</v>
      </c>
      <c r="I98" s="1164">
        <v>4</v>
      </c>
      <c r="J98" s="1196">
        <v>4</v>
      </c>
      <c r="K98" s="1166">
        <v>1</v>
      </c>
      <c r="L98" s="1244">
        <v>3</v>
      </c>
      <c r="M98" s="1172">
        <v>250</v>
      </c>
      <c r="N98" s="61">
        <v>750</v>
      </c>
      <c r="O98" s="1265">
        <v>3</v>
      </c>
      <c r="P98" s="1265">
        <v>0</v>
      </c>
      <c r="Q98" s="1265">
        <v>0</v>
      </c>
      <c r="R98" s="1265">
        <v>0</v>
      </c>
      <c r="S98" s="383"/>
      <c r="T98" s="1260"/>
    </row>
    <row r="99" spans="1:20">
      <c r="A99" s="78">
        <v>93</v>
      </c>
      <c r="B99" s="1186">
        <v>20032</v>
      </c>
      <c r="C99" s="1161" t="s">
        <v>4330</v>
      </c>
      <c r="D99" s="1160">
        <v>5</v>
      </c>
      <c r="E99" s="1160" t="s">
        <v>3518</v>
      </c>
      <c r="F99" s="1160" t="s">
        <v>214</v>
      </c>
      <c r="G99" s="1164">
        <v>4</v>
      </c>
      <c r="H99" s="1164">
        <v>2</v>
      </c>
      <c r="I99" s="1164">
        <v>4</v>
      </c>
      <c r="J99" s="1196">
        <v>4</v>
      </c>
      <c r="K99" s="1166">
        <v>1</v>
      </c>
      <c r="L99" s="1244">
        <v>3</v>
      </c>
      <c r="M99" s="1172">
        <v>250</v>
      </c>
      <c r="N99" s="61">
        <v>750</v>
      </c>
      <c r="O99" s="1265">
        <v>3</v>
      </c>
      <c r="P99" s="1265">
        <v>0</v>
      </c>
      <c r="Q99" s="1265">
        <v>0</v>
      </c>
      <c r="R99" s="1265">
        <v>0</v>
      </c>
      <c r="S99" s="383"/>
      <c r="T99" s="1260"/>
    </row>
    <row r="100" spans="1:20">
      <c r="A100" s="78">
        <v>94</v>
      </c>
      <c r="B100" s="1160">
        <v>20033</v>
      </c>
      <c r="C100" s="1161" t="s">
        <v>4331</v>
      </c>
      <c r="D100" s="1160">
        <v>5</v>
      </c>
      <c r="E100" s="1160" t="s">
        <v>3518</v>
      </c>
      <c r="F100" s="1160" t="s">
        <v>214</v>
      </c>
      <c r="G100" s="1164">
        <v>4</v>
      </c>
      <c r="H100" s="1164">
        <v>2</v>
      </c>
      <c r="I100" s="1164">
        <v>4</v>
      </c>
      <c r="J100" s="1196">
        <v>4</v>
      </c>
      <c r="K100" s="1166">
        <v>1</v>
      </c>
      <c r="L100" s="1244">
        <v>3</v>
      </c>
      <c r="M100" s="1172">
        <v>250</v>
      </c>
      <c r="N100" s="61">
        <v>750</v>
      </c>
      <c r="O100" s="1265">
        <v>3</v>
      </c>
      <c r="P100" s="1265">
        <v>0</v>
      </c>
      <c r="Q100" s="1265">
        <v>0</v>
      </c>
      <c r="R100" s="1265">
        <v>0</v>
      </c>
      <c r="S100" s="383"/>
      <c r="T100" s="1260"/>
    </row>
    <row r="101" spans="1:20">
      <c r="A101" s="78">
        <v>95</v>
      </c>
      <c r="B101" s="1186">
        <v>20034</v>
      </c>
      <c r="C101" s="1169" t="s">
        <v>3616</v>
      </c>
      <c r="D101" s="1160">
        <v>1</v>
      </c>
      <c r="E101" s="1160" t="s">
        <v>199</v>
      </c>
      <c r="F101" s="1160" t="s">
        <v>199</v>
      </c>
      <c r="G101" s="1164">
        <v>400</v>
      </c>
      <c r="H101" s="1164">
        <v>400</v>
      </c>
      <c r="I101" s="1164">
        <v>100</v>
      </c>
      <c r="J101" s="1171">
        <v>200</v>
      </c>
      <c r="K101" s="1166">
        <v>100</v>
      </c>
      <c r="L101" s="1244">
        <v>100</v>
      </c>
      <c r="M101" s="1172">
        <v>40</v>
      </c>
      <c r="N101" s="61">
        <v>4000</v>
      </c>
      <c r="O101" s="1265">
        <v>100</v>
      </c>
      <c r="P101" s="1265">
        <v>0</v>
      </c>
      <c r="Q101" s="1265">
        <v>0</v>
      </c>
      <c r="R101" s="1265">
        <v>0</v>
      </c>
      <c r="S101" s="383"/>
      <c r="T101" s="1260"/>
    </row>
    <row r="102" spans="1:20">
      <c r="A102" s="78">
        <v>96</v>
      </c>
      <c r="B102" s="1160">
        <v>30001</v>
      </c>
      <c r="C102" s="1197" t="s">
        <v>3516</v>
      </c>
      <c r="D102" s="1198">
        <v>1000</v>
      </c>
      <c r="E102" s="1198" t="s">
        <v>211</v>
      </c>
      <c r="F102" s="1198" t="s">
        <v>34</v>
      </c>
      <c r="G102" s="1199">
        <v>30000</v>
      </c>
      <c r="H102" s="1199">
        <v>50000</v>
      </c>
      <c r="I102" s="1199">
        <v>50000</v>
      </c>
      <c r="J102" s="1171">
        <v>60000</v>
      </c>
      <c r="K102" s="1166">
        <v>16755</v>
      </c>
      <c r="L102" s="1244">
        <v>43245</v>
      </c>
      <c r="M102" s="1200">
        <v>2.1</v>
      </c>
      <c r="N102" s="61">
        <v>90814.5</v>
      </c>
      <c r="O102" s="1265">
        <v>10812</v>
      </c>
      <c r="P102" s="1265">
        <v>10811</v>
      </c>
      <c r="Q102" s="1265">
        <v>10811</v>
      </c>
      <c r="R102" s="1265">
        <v>10811</v>
      </c>
      <c r="S102" s="383"/>
      <c r="T102" s="1260"/>
    </row>
    <row r="103" spans="1:20">
      <c r="A103" s="78">
        <v>97</v>
      </c>
      <c r="B103" s="1160">
        <v>30002</v>
      </c>
      <c r="C103" s="1197" t="s">
        <v>3517</v>
      </c>
      <c r="D103" s="1198">
        <v>1000</v>
      </c>
      <c r="E103" s="1198" t="s">
        <v>83</v>
      </c>
      <c r="F103" s="1198" t="s">
        <v>34</v>
      </c>
      <c r="G103" s="1199">
        <v>20</v>
      </c>
      <c r="H103" s="1199">
        <v>10</v>
      </c>
      <c r="I103" s="1199">
        <v>20</v>
      </c>
      <c r="J103" s="1171">
        <v>20</v>
      </c>
      <c r="K103" s="1166">
        <v>0</v>
      </c>
      <c r="L103" s="1244">
        <v>20</v>
      </c>
      <c r="M103" s="1200">
        <v>3000</v>
      </c>
      <c r="N103" s="61">
        <v>60000</v>
      </c>
      <c r="O103" s="1265">
        <v>10</v>
      </c>
      <c r="P103" s="1265">
        <v>0</v>
      </c>
      <c r="Q103" s="1265">
        <v>10</v>
      </c>
      <c r="R103" s="1265">
        <v>0</v>
      </c>
      <c r="S103" s="383"/>
      <c r="T103" s="1260"/>
    </row>
    <row r="104" spans="1:20">
      <c r="A104" s="78">
        <v>98</v>
      </c>
      <c r="B104" s="1160">
        <v>30003</v>
      </c>
      <c r="C104" s="1197" t="s">
        <v>3520</v>
      </c>
      <c r="D104" s="1198">
        <v>100</v>
      </c>
      <c r="E104" s="1198" t="s">
        <v>725</v>
      </c>
      <c r="F104" s="1198" t="s">
        <v>188</v>
      </c>
      <c r="G104" s="1199">
        <v>12</v>
      </c>
      <c r="H104" s="1199">
        <v>12</v>
      </c>
      <c r="I104" s="1199">
        <v>12</v>
      </c>
      <c r="J104" s="1171">
        <v>12</v>
      </c>
      <c r="K104" s="1166">
        <v>135</v>
      </c>
      <c r="L104" s="1244">
        <v>0</v>
      </c>
      <c r="M104" s="1168">
        <v>45</v>
      </c>
      <c r="N104" s="61">
        <v>0</v>
      </c>
      <c r="O104" s="1265">
        <v>0</v>
      </c>
      <c r="P104" s="1265">
        <v>0</v>
      </c>
      <c r="Q104" s="1265">
        <v>0</v>
      </c>
      <c r="R104" s="1265">
        <v>0</v>
      </c>
      <c r="S104" s="383"/>
      <c r="T104" s="1260"/>
    </row>
    <row r="105" spans="1:20">
      <c r="A105" s="78">
        <v>99</v>
      </c>
      <c r="B105" s="1160">
        <v>30004</v>
      </c>
      <c r="C105" s="1197" t="s">
        <v>3521</v>
      </c>
      <c r="D105" s="1198">
        <v>1</v>
      </c>
      <c r="E105" s="1198" t="s">
        <v>34</v>
      </c>
      <c r="F105" s="1198" t="s">
        <v>34</v>
      </c>
      <c r="G105" s="1199">
        <v>10</v>
      </c>
      <c r="H105" s="1199">
        <v>30</v>
      </c>
      <c r="I105" s="1199">
        <v>60</v>
      </c>
      <c r="J105" s="1171">
        <v>60</v>
      </c>
      <c r="K105" s="1166">
        <v>0</v>
      </c>
      <c r="L105" s="1244">
        <v>60</v>
      </c>
      <c r="M105" s="1168">
        <v>165</v>
      </c>
      <c r="N105" s="61">
        <v>9900</v>
      </c>
      <c r="O105" s="1265">
        <v>60</v>
      </c>
      <c r="P105" s="1265">
        <v>0</v>
      </c>
      <c r="Q105" s="1265">
        <v>0</v>
      </c>
      <c r="R105" s="1265">
        <v>0</v>
      </c>
      <c r="S105" s="383"/>
      <c r="T105" s="1260"/>
    </row>
    <row r="106" spans="1:20">
      <c r="A106" s="78">
        <v>100</v>
      </c>
      <c r="B106" s="1160">
        <v>30005</v>
      </c>
      <c r="C106" s="1197" t="s">
        <v>3523</v>
      </c>
      <c r="D106" s="1198">
        <v>1</v>
      </c>
      <c r="E106" s="1198" t="s">
        <v>214</v>
      </c>
      <c r="F106" s="1198" t="s">
        <v>188</v>
      </c>
      <c r="G106" s="1199">
        <v>2400</v>
      </c>
      <c r="H106" s="1199">
        <v>1200</v>
      </c>
      <c r="I106" s="1199">
        <v>1200</v>
      </c>
      <c r="J106" s="1170">
        <v>1200</v>
      </c>
      <c r="K106" s="1166">
        <v>1000</v>
      </c>
      <c r="L106" s="1244">
        <v>200</v>
      </c>
      <c r="M106" s="1200">
        <v>6</v>
      </c>
      <c r="N106" s="61">
        <v>1200</v>
      </c>
      <c r="O106" s="1265">
        <v>100</v>
      </c>
      <c r="P106" s="1265">
        <v>0</v>
      </c>
      <c r="Q106" s="1265">
        <v>100</v>
      </c>
      <c r="R106" s="1265">
        <v>0</v>
      </c>
      <c r="S106" s="383"/>
      <c r="T106" s="1260"/>
    </row>
    <row r="107" spans="1:20">
      <c r="A107" s="78">
        <v>101</v>
      </c>
      <c r="B107" s="1160">
        <v>30006</v>
      </c>
      <c r="C107" s="1201" t="s">
        <v>3526</v>
      </c>
      <c r="D107" s="1198">
        <v>1</v>
      </c>
      <c r="E107" s="1198" t="s">
        <v>214</v>
      </c>
      <c r="F107" s="1198" t="s">
        <v>188</v>
      </c>
      <c r="G107" s="1199">
        <v>2400</v>
      </c>
      <c r="H107" s="1199">
        <v>1200</v>
      </c>
      <c r="I107" s="1199">
        <v>600</v>
      </c>
      <c r="J107" s="1171">
        <v>600</v>
      </c>
      <c r="K107" s="1166">
        <v>400</v>
      </c>
      <c r="L107" s="1244">
        <v>200</v>
      </c>
      <c r="M107" s="1200">
        <v>6.5</v>
      </c>
      <c r="N107" s="61">
        <v>1300</v>
      </c>
      <c r="O107" s="1265">
        <v>100</v>
      </c>
      <c r="P107" s="1265">
        <v>0</v>
      </c>
      <c r="Q107" s="1265">
        <v>100</v>
      </c>
      <c r="R107" s="1265">
        <v>0</v>
      </c>
      <c r="S107" s="383"/>
      <c r="T107" s="1260"/>
    </row>
    <row r="108" spans="1:20">
      <c r="A108" s="78">
        <v>102</v>
      </c>
      <c r="B108" s="1160">
        <v>30007</v>
      </c>
      <c r="C108" s="1197" t="s">
        <v>3527</v>
      </c>
      <c r="D108" s="1198">
        <v>200</v>
      </c>
      <c r="E108" s="1198" t="s">
        <v>188</v>
      </c>
      <c r="F108" s="1198" t="s">
        <v>34</v>
      </c>
      <c r="G108" s="1199">
        <v>300</v>
      </c>
      <c r="H108" s="1199">
        <v>518</v>
      </c>
      <c r="I108" s="1199">
        <v>1200</v>
      </c>
      <c r="J108" s="1170">
        <v>1000</v>
      </c>
      <c r="K108" s="1166">
        <v>0</v>
      </c>
      <c r="L108" s="1244">
        <v>1000</v>
      </c>
      <c r="M108" s="1168">
        <v>103</v>
      </c>
      <c r="N108" s="61">
        <v>103000</v>
      </c>
      <c r="O108" s="1265">
        <v>250</v>
      </c>
      <c r="P108" s="1265">
        <v>250</v>
      </c>
      <c r="Q108" s="1265">
        <v>250</v>
      </c>
      <c r="R108" s="1265">
        <v>250</v>
      </c>
      <c r="S108" s="383"/>
      <c r="T108" s="1260"/>
    </row>
    <row r="109" spans="1:20">
      <c r="A109" s="78">
        <v>103</v>
      </c>
      <c r="B109" s="1160">
        <v>30008</v>
      </c>
      <c r="C109" s="1169" t="s">
        <v>3535</v>
      </c>
      <c r="D109" s="1160">
        <v>500</v>
      </c>
      <c r="E109" s="1160" t="s">
        <v>3515</v>
      </c>
      <c r="F109" s="1160" t="s">
        <v>43</v>
      </c>
      <c r="G109" s="1164">
        <v>0</v>
      </c>
      <c r="H109" s="1164">
        <v>500</v>
      </c>
      <c r="I109" s="1164">
        <v>500</v>
      </c>
      <c r="J109" s="1171">
        <v>500</v>
      </c>
      <c r="K109" s="1166">
        <v>0</v>
      </c>
      <c r="L109" s="1244">
        <v>500</v>
      </c>
      <c r="M109" s="1172">
        <v>20</v>
      </c>
      <c r="N109" s="61">
        <v>10000</v>
      </c>
      <c r="O109" s="1265">
        <v>250</v>
      </c>
      <c r="P109" s="1265">
        <v>0</v>
      </c>
      <c r="Q109" s="1265">
        <v>250</v>
      </c>
      <c r="R109" s="1265">
        <v>0</v>
      </c>
      <c r="S109" s="383"/>
      <c r="T109" s="1260"/>
    </row>
    <row r="110" spans="1:20">
      <c r="A110" s="78">
        <v>104</v>
      </c>
      <c r="B110" s="1160">
        <v>30009</v>
      </c>
      <c r="C110" s="1197" t="s">
        <v>3536</v>
      </c>
      <c r="D110" s="1198">
        <v>1</v>
      </c>
      <c r="E110" s="1198" t="s">
        <v>43</v>
      </c>
      <c r="F110" s="1198" t="s">
        <v>43</v>
      </c>
      <c r="G110" s="1199">
        <v>12000</v>
      </c>
      <c r="H110" s="1199">
        <v>18000</v>
      </c>
      <c r="I110" s="1199">
        <v>18000</v>
      </c>
      <c r="J110" s="1171">
        <v>12000</v>
      </c>
      <c r="K110" s="1166">
        <v>0</v>
      </c>
      <c r="L110" s="1244">
        <v>12000</v>
      </c>
      <c r="M110" s="1168">
        <v>9.9</v>
      </c>
      <c r="N110" s="61">
        <v>118800</v>
      </c>
      <c r="O110" s="1265">
        <v>3000</v>
      </c>
      <c r="P110" s="1265">
        <v>3000</v>
      </c>
      <c r="Q110" s="1265">
        <v>3000</v>
      </c>
      <c r="R110" s="1265">
        <v>3000</v>
      </c>
      <c r="S110" s="383"/>
      <c r="T110" s="1260"/>
    </row>
    <row r="111" spans="1:20">
      <c r="A111" s="78">
        <v>105</v>
      </c>
      <c r="B111" s="1160">
        <v>30010</v>
      </c>
      <c r="C111" s="1197" t="s">
        <v>3548</v>
      </c>
      <c r="D111" s="1198">
        <v>50</v>
      </c>
      <c r="E111" s="1198" t="s">
        <v>3549</v>
      </c>
      <c r="F111" s="1198" t="s">
        <v>214</v>
      </c>
      <c r="G111" s="1199">
        <v>6000</v>
      </c>
      <c r="H111" s="1199">
        <v>7000</v>
      </c>
      <c r="I111" s="1199">
        <v>8500</v>
      </c>
      <c r="J111" s="1171">
        <v>10000</v>
      </c>
      <c r="K111" s="1166">
        <v>0</v>
      </c>
      <c r="L111" s="1244">
        <v>10000</v>
      </c>
      <c r="M111" s="1168">
        <v>173</v>
      </c>
      <c r="N111" s="61">
        <v>1730000</v>
      </c>
      <c r="O111" s="1265">
        <v>2500</v>
      </c>
      <c r="P111" s="1265">
        <v>2500</v>
      </c>
      <c r="Q111" s="1265">
        <v>2500</v>
      </c>
      <c r="R111" s="1265">
        <v>2500</v>
      </c>
      <c r="S111" s="383"/>
      <c r="T111" s="1260"/>
    </row>
    <row r="112" spans="1:20">
      <c r="A112" s="78">
        <v>106</v>
      </c>
      <c r="B112" s="1160">
        <v>30011</v>
      </c>
      <c r="C112" s="1197" t="s">
        <v>3552</v>
      </c>
      <c r="D112" s="1198">
        <v>1</v>
      </c>
      <c r="E112" s="1198" t="s">
        <v>188</v>
      </c>
      <c r="F112" s="1198" t="s">
        <v>188</v>
      </c>
      <c r="G112" s="1199">
        <v>5</v>
      </c>
      <c r="H112" s="1199">
        <v>5</v>
      </c>
      <c r="I112" s="1199">
        <v>5</v>
      </c>
      <c r="J112" s="1171">
        <v>5</v>
      </c>
      <c r="K112" s="1166">
        <v>0</v>
      </c>
      <c r="L112" s="1244">
        <v>5</v>
      </c>
      <c r="M112" s="1168">
        <v>1400</v>
      </c>
      <c r="N112" s="61">
        <v>7000</v>
      </c>
      <c r="O112" s="1265">
        <v>5</v>
      </c>
      <c r="P112" s="1265">
        <v>0</v>
      </c>
      <c r="Q112" s="1265">
        <v>0</v>
      </c>
      <c r="R112" s="1265">
        <v>0</v>
      </c>
      <c r="S112" s="383"/>
      <c r="T112" s="1260"/>
    </row>
    <row r="113" spans="1:20">
      <c r="A113" s="78">
        <v>107</v>
      </c>
      <c r="B113" s="1160">
        <v>30012</v>
      </c>
      <c r="C113" s="1197" t="s">
        <v>4332</v>
      </c>
      <c r="D113" s="1198">
        <v>4</v>
      </c>
      <c r="E113" s="1198" t="s">
        <v>1065</v>
      </c>
      <c r="F113" s="1198" t="s">
        <v>214</v>
      </c>
      <c r="G113" s="1199">
        <v>128</v>
      </c>
      <c r="H113" s="1199">
        <v>140</v>
      </c>
      <c r="I113" s="1199">
        <v>150</v>
      </c>
      <c r="J113" s="1171">
        <v>200</v>
      </c>
      <c r="K113" s="1166">
        <v>48</v>
      </c>
      <c r="L113" s="1244">
        <v>152</v>
      </c>
      <c r="M113" s="1200">
        <v>515</v>
      </c>
      <c r="N113" s="61">
        <v>78280</v>
      </c>
      <c r="O113" s="1265">
        <v>38</v>
      </c>
      <c r="P113" s="1265">
        <v>38</v>
      </c>
      <c r="Q113" s="1265">
        <v>38</v>
      </c>
      <c r="R113" s="1265">
        <v>38</v>
      </c>
      <c r="S113" s="383"/>
      <c r="T113" s="1260"/>
    </row>
    <row r="114" spans="1:20">
      <c r="A114" s="78">
        <v>108</v>
      </c>
      <c r="B114" s="1160">
        <v>30013</v>
      </c>
      <c r="C114" s="1202" t="s">
        <v>4333</v>
      </c>
      <c r="D114" s="1171">
        <v>500</v>
      </c>
      <c r="E114" s="1171" t="s">
        <v>3514</v>
      </c>
      <c r="F114" s="1171" t="s">
        <v>214</v>
      </c>
      <c r="G114" s="1170">
        <v>1</v>
      </c>
      <c r="H114" s="1170">
        <v>1</v>
      </c>
      <c r="I114" s="1170">
        <v>2</v>
      </c>
      <c r="J114" s="1171">
        <v>12</v>
      </c>
      <c r="K114" s="1166">
        <v>0</v>
      </c>
      <c r="L114" s="1244">
        <v>12</v>
      </c>
      <c r="M114" s="1193">
        <v>600</v>
      </c>
      <c r="N114" s="61">
        <v>7200</v>
      </c>
      <c r="O114" s="1265">
        <v>12</v>
      </c>
      <c r="P114" s="1265">
        <v>0</v>
      </c>
      <c r="Q114" s="1265" t="s">
        <v>907</v>
      </c>
      <c r="R114" s="1265">
        <v>0</v>
      </c>
      <c r="S114" s="383"/>
      <c r="T114" s="1260"/>
    </row>
    <row r="115" spans="1:20">
      <c r="A115" s="78">
        <v>109</v>
      </c>
      <c r="B115" s="1160">
        <v>30014</v>
      </c>
      <c r="C115" s="1197" t="s">
        <v>4334</v>
      </c>
      <c r="D115" s="1198">
        <v>25</v>
      </c>
      <c r="E115" s="1198" t="s">
        <v>3514</v>
      </c>
      <c r="F115" s="1198" t="s">
        <v>214</v>
      </c>
      <c r="G115" s="1199">
        <v>4</v>
      </c>
      <c r="H115" s="1199">
        <v>5</v>
      </c>
      <c r="I115" s="1199">
        <v>2</v>
      </c>
      <c r="J115" s="1171">
        <v>7</v>
      </c>
      <c r="K115" s="1166">
        <v>3</v>
      </c>
      <c r="L115" s="1244">
        <v>4</v>
      </c>
      <c r="M115" s="1200">
        <v>2750</v>
      </c>
      <c r="N115" s="61">
        <v>11000</v>
      </c>
      <c r="O115" s="1265">
        <v>4</v>
      </c>
      <c r="P115" s="1265">
        <v>0</v>
      </c>
      <c r="Q115" s="1265" t="s">
        <v>907</v>
      </c>
      <c r="R115" s="1265">
        <v>0</v>
      </c>
      <c r="S115" s="383"/>
      <c r="T115" s="1260"/>
    </row>
    <row r="116" spans="1:20">
      <c r="A116" s="78">
        <v>110</v>
      </c>
      <c r="B116" s="1160">
        <v>30015</v>
      </c>
      <c r="C116" s="1203" t="s">
        <v>4335</v>
      </c>
      <c r="D116" s="1171">
        <v>500</v>
      </c>
      <c r="E116" s="1171" t="s">
        <v>3514</v>
      </c>
      <c r="F116" s="1171" t="s">
        <v>214</v>
      </c>
      <c r="G116" s="1170">
        <v>1</v>
      </c>
      <c r="H116" s="1170">
        <v>1</v>
      </c>
      <c r="I116" s="1170">
        <v>2</v>
      </c>
      <c r="J116" s="1171">
        <v>12</v>
      </c>
      <c r="K116" s="1166">
        <v>0</v>
      </c>
      <c r="L116" s="1244">
        <v>12</v>
      </c>
      <c r="M116" s="1193">
        <v>500</v>
      </c>
      <c r="N116" s="61">
        <v>6000</v>
      </c>
      <c r="O116" s="1265">
        <v>12</v>
      </c>
      <c r="P116" s="1265">
        <v>0</v>
      </c>
      <c r="Q116" s="1265" t="s">
        <v>907</v>
      </c>
      <c r="R116" s="1265">
        <v>0</v>
      </c>
      <c r="S116" s="383"/>
      <c r="T116" s="1260"/>
    </row>
    <row r="117" spans="1:20">
      <c r="A117" s="78">
        <v>111</v>
      </c>
      <c r="B117" s="1160">
        <v>30016</v>
      </c>
      <c r="C117" s="1197" t="s">
        <v>4336</v>
      </c>
      <c r="D117" s="1198">
        <v>25</v>
      </c>
      <c r="E117" s="1198" t="s">
        <v>3514</v>
      </c>
      <c r="F117" s="1198" t="s">
        <v>214</v>
      </c>
      <c r="G117" s="1199">
        <v>36</v>
      </c>
      <c r="H117" s="1199">
        <v>40</v>
      </c>
      <c r="I117" s="1199">
        <v>40</v>
      </c>
      <c r="J117" s="1171">
        <v>55</v>
      </c>
      <c r="K117" s="1166">
        <v>11</v>
      </c>
      <c r="L117" s="1244">
        <v>44</v>
      </c>
      <c r="M117" s="1200">
        <v>2450</v>
      </c>
      <c r="N117" s="61">
        <v>107800</v>
      </c>
      <c r="O117" s="1265">
        <v>22</v>
      </c>
      <c r="P117" s="1265">
        <v>0</v>
      </c>
      <c r="Q117" s="1265">
        <v>22</v>
      </c>
      <c r="R117" s="1265">
        <v>0</v>
      </c>
      <c r="S117" s="383"/>
      <c r="T117" s="1260"/>
    </row>
    <row r="118" spans="1:20">
      <c r="A118" s="78">
        <v>112</v>
      </c>
      <c r="B118" s="1160">
        <v>30017</v>
      </c>
      <c r="C118" s="1161" t="s">
        <v>4337</v>
      </c>
      <c r="D118" s="1160">
        <v>100</v>
      </c>
      <c r="E118" s="1160" t="s">
        <v>156</v>
      </c>
      <c r="F118" s="1160" t="s">
        <v>156</v>
      </c>
      <c r="G118" s="1164"/>
      <c r="H118" s="1164"/>
      <c r="I118" s="1164"/>
      <c r="J118" s="1170">
        <v>1000</v>
      </c>
      <c r="K118" s="1166">
        <v>0</v>
      </c>
      <c r="L118" s="1244">
        <v>1000</v>
      </c>
      <c r="M118" s="1172">
        <v>250</v>
      </c>
      <c r="N118" s="61">
        <v>250000</v>
      </c>
      <c r="O118" s="1265">
        <v>250</v>
      </c>
      <c r="P118" s="1265">
        <v>250</v>
      </c>
      <c r="Q118" s="1265">
        <v>250</v>
      </c>
      <c r="R118" s="1265">
        <v>250</v>
      </c>
      <c r="S118" s="383"/>
      <c r="T118" s="1260"/>
    </row>
    <row r="119" spans="1:20">
      <c r="A119" s="78">
        <v>113</v>
      </c>
      <c r="B119" s="1160">
        <v>30018</v>
      </c>
      <c r="C119" s="1169" t="s">
        <v>3688</v>
      </c>
      <c r="D119" s="1160">
        <v>1</v>
      </c>
      <c r="E119" s="1160" t="s">
        <v>156</v>
      </c>
      <c r="F119" s="1160" t="s">
        <v>156</v>
      </c>
      <c r="G119" s="1164">
        <v>0</v>
      </c>
      <c r="H119" s="1164">
        <v>0</v>
      </c>
      <c r="I119" s="1164">
        <v>0</v>
      </c>
      <c r="J119" s="1170">
        <v>6</v>
      </c>
      <c r="K119" s="1166">
        <v>0</v>
      </c>
      <c r="L119" s="1244">
        <v>6</v>
      </c>
      <c r="M119" s="1168">
        <v>9000</v>
      </c>
      <c r="N119" s="61">
        <v>54000</v>
      </c>
      <c r="O119" s="1265">
        <v>3</v>
      </c>
      <c r="P119" s="1265">
        <v>3</v>
      </c>
      <c r="Q119" s="1265" t="s">
        <v>907</v>
      </c>
      <c r="R119" s="1265" t="s">
        <v>907</v>
      </c>
      <c r="S119" s="383"/>
      <c r="T119" s="1260"/>
    </row>
    <row r="120" spans="1:20">
      <c r="A120" s="78">
        <v>114</v>
      </c>
      <c r="B120" s="1160">
        <v>30019</v>
      </c>
      <c r="C120" s="1169" t="s">
        <v>3687</v>
      </c>
      <c r="D120" s="1160">
        <v>1</v>
      </c>
      <c r="E120" s="1160" t="s">
        <v>188</v>
      </c>
      <c r="F120" s="1160" t="s">
        <v>188</v>
      </c>
      <c r="G120" s="1164">
        <v>0</v>
      </c>
      <c r="H120" s="1164">
        <v>0</v>
      </c>
      <c r="I120" s="1164">
        <v>0</v>
      </c>
      <c r="J120" s="1170">
        <v>6</v>
      </c>
      <c r="K120" s="1166">
        <v>0</v>
      </c>
      <c r="L120" s="1244">
        <v>6</v>
      </c>
      <c r="M120" s="1168">
        <v>5000</v>
      </c>
      <c r="N120" s="61">
        <v>30000</v>
      </c>
      <c r="O120" s="1265">
        <v>6</v>
      </c>
      <c r="P120" s="1265">
        <v>0</v>
      </c>
      <c r="Q120" s="1265">
        <v>0</v>
      </c>
      <c r="R120" s="1265">
        <v>0</v>
      </c>
      <c r="S120" s="383"/>
      <c r="T120" s="1260"/>
    </row>
    <row r="121" spans="1:20">
      <c r="A121" s="78">
        <v>115</v>
      </c>
      <c r="B121" s="1160">
        <v>30020</v>
      </c>
      <c r="C121" s="1197" t="s">
        <v>3575</v>
      </c>
      <c r="D121" s="1198">
        <v>1000</v>
      </c>
      <c r="E121" s="1198" t="s">
        <v>188</v>
      </c>
      <c r="F121" s="1198" t="s">
        <v>156</v>
      </c>
      <c r="G121" s="1199">
        <v>10</v>
      </c>
      <c r="H121" s="1199">
        <v>15</v>
      </c>
      <c r="I121" s="1199">
        <v>15</v>
      </c>
      <c r="J121" s="1171">
        <v>20</v>
      </c>
      <c r="K121" s="1166">
        <v>0</v>
      </c>
      <c r="L121" s="1244">
        <v>20</v>
      </c>
      <c r="M121" s="1200">
        <v>240</v>
      </c>
      <c r="N121" s="61">
        <v>4800</v>
      </c>
      <c r="O121" s="1265">
        <v>10</v>
      </c>
      <c r="P121" s="1265">
        <v>0</v>
      </c>
      <c r="Q121" s="1265">
        <v>10</v>
      </c>
      <c r="R121" s="1265">
        <v>0</v>
      </c>
      <c r="S121" s="383"/>
      <c r="T121" s="1260"/>
    </row>
    <row r="122" spans="1:20">
      <c r="A122" s="78">
        <v>116</v>
      </c>
      <c r="B122" s="1160">
        <v>30021</v>
      </c>
      <c r="C122" s="1197" t="s">
        <v>3579</v>
      </c>
      <c r="D122" s="1198">
        <v>2000</v>
      </c>
      <c r="E122" s="1198" t="s">
        <v>725</v>
      </c>
      <c r="F122" s="1198" t="s">
        <v>34</v>
      </c>
      <c r="G122" s="1199">
        <v>70</v>
      </c>
      <c r="H122" s="1199">
        <v>50</v>
      </c>
      <c r="I122" s="1199">
        <v>30</v>
      </c>
      <c r="J122" s="1171">
        <v>50</v>
      </c>
      <c r="K122" s="1166">
        <v>0</v>
      </c>
      <c r="L122" s="1244">
        <v>50</v>
      </c>
      <c r="M122" s="1168">
        <v>380</v>
      </c>
      <c r="N122" s="61">
        <v>19000</v>
      </c>
      <c r="O122" s="1265">
        <v>25</v>
      </c>
      <c r="P122" s="1265">
        <v>0</v>
      </c>
      <c r="Q122" s="1265">
        <v>25</v>
      </c>
      <c r="R122" s="1265">
        <v>0</v>
      </c>
      <c r="S122" s="383"/>
      <c r="T122" s="1260"/>
    </row>
    <row r="123" spans="1:20">
      <c r="A123" s="78">
        <v>117</v>
      </c>
      <c r="B123" s="1160">
        <v>30022</v>
      </c>
      <c r="C123" s="1197" t="s">
        <v>3582</v>
      </c>
      <c r="D123" s="1198">
        <v>12</v>
      </c>
      <c r="E123" s="1198" t="s">
        <v>3583</v>
      </c>
      <c r="F123" s="1198" t="s">
        <v>411</v>
      </c>
      <c r="G123" s="1199">
        <v>10</v>
      </c>
      <c r="H123" s="1199">
        <v>10</v>
      </c>
      <c r="I123" s="1199">
        <v>10</v>
      </c>
      <c r="J123" s="1171">
        <v>20</v>
      </c>
      <c r="K123" s="1166">
        <v>0</v>
      </c>
      <c r="L123" s="1244">
        <v>20</v>
      </c>
      <c r="M123" s="1168">
        <v>600</v>
      </c>
      <c r="N123" s="61">
        <v>12000</v>
      </c>
      <c r="O123" s="1265">
        <v>10</v>
      </c>
      <c r="P123" s="1265">
        <v>0</v>
      </c>
      <c r="Q123" s="1265">
        <v>10</v>
      </c>
      <c r="R123" s="1265">
        <v>0</v>
      </c>
      <c r="S123" s="383"/>
      <c r="T123" s="1260"/>
    </row>
    <row r="124" spans="1:20">
      <c r="A124" s="78">
        <v>118</v>
      </c>
      <c r="B124" s="1160">
        <v>30023</v>
      </c>
      <c r="C124" s="1197" t="s">
        <v>3598</v>
      </c>
      <c r="D124" s="1198">
        <v>1</v>
      </c>
      <c r="E124" s="1198" t="s">
        <v>211</v>
      </c>
      <c r="F124" s="1198" t="s">
        <v>211</v>
      </c>
      <c r="G124" s="1199">
        <v>24</v>
      </c>
      <c r="H124" s="1199">
        <v>10</v>
      </c>
      <c r="I124" s="1199">
        <v>10</v>
      </c>
      <c r="J124" s="1171">
        <v>24</v>
      </c>
      <c r="K124" s="1166">
        <v>0</v>
      </c>
      <c r="L124" s="1244">
        <v>24</v>
      </c>
      <c r="M124" s="1168">
        <v>225</v>
      </c>
      <c r="N124" s="61">
        <v>5400</v>
      </c>
      <c r="O124" s="1265">
        <v>12</v>
      </c>
      <c r="P124" s="1265">
        <v>0</v>
      </c>
      <c r="Q124" s="1265">
        <v>12</v>
      </c>
      <c r="R124" s="1265">
        <v>0</v>
      </c>
      <c r="S124" s="383"/>
      <c r="T124" s="1260"/>
    </row>
    <row r="125" spans="1:20">
      <c r="A125" s="78">
        <v>119</v>
      </c>
      <c r="B125" s="1160">
        <v>30024</v>
      </c>
      <c r="C125" s="1197" t="s">
        <v>3599</v>
      </c>
      <c r="D125" s="1198">
        <v>1000</v>
      </c>
      <c r="E125" s="1198" t="s">
        <v>211</v>
      </c>
      <c r="F125" s="1198" t="s">
        <v>34</v>
      </c>
      <c r="G125" s="1199">
        <v>100</v>
      </c>
      <c r="H125" s="1199">
        <v>100</v>
      </c>
      <c r="I125" s="1199">
        <v>100</v>
      </c>
      <c r="J125" s="1171">
        <v>50</v>
      </c>
      <c r="K125" s="1166">
        <v>100</v>
      </c>
      <c r="L125" s="1244">
        <v>0</v>
      </c>
      <c r="M125" s="1200">
        <v>460</v>
      </c>
      <c r="N125" s="61">
        <v>0</v>
      </c>
      <c r="O125" s="1265">
        <v>0</v>
      </c>
      <c r="P125" s="1265">
        <v>0</v>
      </c>
      <c r="Q125" s="1265">
        <v>0</v>
      </c>
      <c r="R125" s="1265">
        <v>0</v>
      </c>
      <c r="S125" s="383"/>
      <c r="T125" s="1260"/>
    </row>
    <row r="126" spans="1:20">
      <c r="A126" s="78">
        <v>120</v>
      </c>
      <c r="B126" s="1160">
        <v>30025</v>
      </c>
      <c r="C126" s="1197" t="s">
        <v>3600</v>
      </c>
      <c r="D126" s="1198">
        <v>10</v>
      </c>
      <c r="E126" s="1198" t="s">
        <v>3601</v>
      </c>
      <c r="F126" s="1198" t="s">
        <v>34</v>
      </c>
      <c r="G126" s="1199">
        <v>300</v>
      </c>
      <c r="H126" s="1199">
        <v>300</v>
      </c>
      <c r="I126" s="1199">
        <v>500</v>
      </c>
      <c r="J126" s="1171">
        <v>500</v>
      </c>
      <c r="K126" s="1166">
        <v>0</v>
      </c>
      <c r="L126" s="1244">
        <v>500</v>
      </c>
      <c r="M126" s="1168">
        <v>519</v>
      </c>
      <c r="N126" s="61">
        <v>259500</v>
      </c>
      <c r="O126" s="1265">
        <v>125</v>
      </c>
      <c r="P126" s="1265">
        <v>125</v>
      </c>
      <c r="Q126" s="1265">
        <v>125</v>
      </c>
      <c r="R126" s="1265">
        <v>125</v>
      </c>
      <c r="S126" s="383"/>
      <c r="T126" s="1260"/>
    </row>
    <row r="127" spans="1:20">
      <c r="A127" s="78">
        <v>121</v>
      </c>
      <c r="B127" s="1160">
        <v>30026</v>
      </c>
      <c r="C127" s="1197" t="s">
        <v>3603</v>
      </c>
      <c r="D127" s="1198">
        <v>500</v>
      </c>
      <c r="E127" s="1198" t="s">
        <v>3518</v>
      </c>
      <c r="F127" s="1198" t="s">
        <v>214</v>
      </c>
      <c r="G127" s="1199">
        <v>12</v>
      </c>
      <c r="H127" s="1199">
        <v>5</v>
      </c>
      <c r="I127" s="1199">
        <v>5</v>
      </c>
      <c r="J127" s="1171">
        <v>5</v>
      </c>
      <c r="K127" s="1166">
        <v>3</v>
      </c>
      <c r="L127" s="1244">
        <v>2</v>
      </c>
      <c r="M127" s="1200">
        <v>1900</v>
      </c>
      <c r="N127" s="61">
        <v>3800</v>
      </c>
      <c r="O127" s="1265">
        <v>2</v>
      </c>
      <c r="P127" s="1265">
        <v>0</v>
      </c>
      <c r="Q127" s="1265">
        <v>0</v>
      </c>
      <c r="R127" s="1265">
        <v>0</v>
      </c>
      <c r="S127" s="383"/>
      <c r="T127" s="1260"/>
    </row>
    <row r="128" spans="1:20">
      <c r="A128" s="78">
        <v>122</v>
      </c>
      <c r="B128" s="1160">
        <v>30027</v>
      </c>
      <c r="C128" s="1197" t="s">
        <v>3608</v>
      </c>
      <c r="D128" s="1198">
        <v>2000</v>
      </c>
      <c r="E128" s="1198" t="s">
        <v>3609</v>
      </c>
      <c r="F128" s="1198" t="s">
        <v>46</v>
      </c>
      <c r="G128" s="1199">
        <v>700</v>
      </c>
      <c r="H128" s="1199">
        <v>800</v>
      </c>
      <c r="I128" s="1199">
        <v>1500</v>
      </c>
      <c r="J128" s="1171">
        <v>1500</v>
      </c>
      <c r="K128" s="1166">
        <v>98</v>
      </c>
      <c r="L128" s="1244">
        <v>1402</v>
      </c>
      <c r="M128" s="1200">
        <v>119</v>
      </c>
      <c r="N128" s="61">
        <v>166838</v>
      </c>
      <c r="O128" s="1265">
        <v>350</v>
      </c>
      <c r="P128" s="1265">
        <v>350</v>
      </c>
      <c r="Q128" s="1265">
        <v>350</v>
      </c>
      <c r="R128" s="1265">
        <v>352</v>
      </c>
      <c r="S128" s="383"/>
      <c r="T128" s="1260"/>
    </row>
    <row r="129" spans="1:20">
      <c r="A129" s="78">
        <v>123</v>
      </c>
      <c r="B129" s="1160">
        <v>30028</v>
      </c>
      <c r="C129" s="1197" t="s">
        <v>3610</v>
      </c>
      <c r="D129" s="1198">
        <v>1</v>
      </c>
      <c r="E129" s="1198" t="s">
        <v>34</v>
      </c>
      <c r="F129" s="1198" t="s">
        <v>34</v>
      </c>
      <c r="G129" s="1199">
        <v>2</v>
      </c>
      <c r="H129" s="1199">
        <v>2</v>
      </c>
      <c r="I129" s="1199">
        <v>2</v>
      </c>
      <c r="J129" s="1171">
        <v>2</v>
      </c>
      <c r="K129" s="1166">
        <v>0</v>
      </c>
      <c r="L129" s="1244">
        <v>2</v>
      </c>
      <c r="M129" s="1168">
        <v>480</v>
      </c>
      <c r="N129" s="61">
        <v>960</v>
      </c>
      <c r="O129" s="1265">
        <v>2</v>
      </c>
      <c r="P129" s="1265">
        <v>0</v>
      </c>
      <c r="Q129" s="1265">
        <v>0</v>
      </c>
      <c r="R129" s="1265">
        <v>0</v>
      </c>
      <c r="S129" s="383"/>
      <c r="T129" s="1260"/>
    </row>
    <row r="130" spans="1:20">
      <c r="A130" s="78">
        <v>124</v>
      </c>
      <c r="B130" s="1160">
        <v>30029</v>
      </c>
      <c r="C130" s="1197" t="s">
        <v>3613</v>
      </c>
      <c r="D130" s="1198">
        <v>1000</v>
      </c>
      <c r="E130" s="1198" t="s">
        <v>211</v>
      </c>
      <c r="F130" s="1198" t="s">
        <v>156</v>
      </c>
      <c r="G130" s="1199">
        <v>5</v>
      </c>
      <c r="H130" s="1199">
        <v>5</v>
      </c>
      <c r="I130" s="1199">
        <v>10</v>
      </c>
      <c r="J130" s="1171">
        <v>5</v>
      </c>
      <c r="K130" s="1166">
        <v>0</v>
      </c>
      <c r="L130" s="1244">
        <v>5</v>
      </c>
      <c r="M130" s="1168">
        <v>280</v>
      </c>
      <c r="N130" s="61">
        <v>1400</v>
      </c>
      <c r="O130" s="1265">
        <v>5</v>
      </c>
      <c r="P130" s="1265">
        <v>0</v>
      </c>
      <c r="Q130" s="1265">
        <v>0</v>
      </c>
      <c r="R130" s="1265">
        <v>0</v>
      </c>
      <c r="S130" s="383"/>
      <c r="T130" s="1260"/>
    </row>
    <row r="131" spans="1:20">
      <c r="A131" s="78">
        <v>125</v>
      </c>
      <c r="B131" s="1160">
        <v>30030</v>
      </c>
      <c r="C131" s="1197" t="s">
        <v>3614</v>
      </c>
      <c r="D131" s="1198">
        <v>72</v>
      </c>
      <c r="E131" s="1198" t="s">
        <v>725</v>
      </c>
      <c r="F131" s="1198" t="s">
        <v>34</v>
      </c>
      <c r="G131" s="1199">
        <v>2000</v>
      </c>
      <c r="H131" s="1199">
        <v>2000</v>
      </c>
      <c r="I131" s="1199">
        <v>1000</v>
      </c>
      <c r="J131" s="1171">
        <v>1000</v>
      </c>
      <c r="K131" s="1166">
        <v>1392</v>
      </c>
      <c r="L131" s="1244">
        <v>0</v>
      </c>
      <c r="M131" s="1200">
        <v>30</v>
      </c>
      <c r="N131" s="61">
        <v>0</v>
      </c>
      <c r="O131" s="1265">
        <v>0</v>
      </c>
      <c r="P131" s="1265">
        <v>0</v>
      </c>
      <c r="Q131" s="1265">
        <v>0</v>
      </c>
      <c r="R131" s="1265">
        <v>0</v>
      </c>
      <c r="S131" s="383"/>
      <c r="T131" s="1260"/>
    </row>
    <row r="132" spans="1:20">
      <c r="A132" s="78">
        <v>126</v>
      </c>
      <c r="B132" s="1160">
        <v>30031</v>
      </c>
      <c r="C132" s="1197" t="s">
        <v>3615</v>
      </c>
      <c r="D132" s="1198">
        <v>72</v>
      </c>
      <c r="E132" s="1198" t="s">
        <v>725</v>
      </c>
      <c r="F132" s="1198" t="s">
        <v>34</v>
      </c>
      <c r="G132" s="1199">
        <v>1500</v>
      </c>
      <c r="H132" s="1199">
        <v>2000</v>
      </c>
      <c r="I132" s="1199">
        <v>2000</v>
      </c>
      <c r="J132" s="1171">
        <v>2000</v>
      </c>
      <c r="K132" s="1166">
        <v>0</v>
      </c>
      <c r="L132" s="1244">
        <v>2000</v>
      </c>
      <c r="M132" s="1168">
        <v>32</v>
      </c>
      <c r="N132" s="61">
        <v>64000</v>
      </c>
      <c r="O132" s="1265">
        <v>500</v>
      </c>
      <c r="P132" s="1265">
        <v>500</v>
      </c>
      <c r="Q132" s="1265">
        <v>500</v>
      </c>
      <c r="R132" s="1265">
        <v>500</v>
      </c>
      <c r="S132" s="383"/>
      <c r="T132" s="1260"/>
    </row>
    <row r="133" spans="1:20">
      <c r="A133" s="78">
        <v>127</v>
      </c>
      <c r="B133" s="1160">
        <v>30032</v>
      </c>
      <c r="C133" s="1197" t="s">
        <v>3629</v>
      </c>
      <c r="D133" s="1198">
        <v>1</v>
      </c>
      <c r="E133" s="1198" t="s">
        <v>188</v>
      </c>
      <c r="F133" s="1198" t="s">
        <v>188</v>
      </c>
      <c r="G133" s="1199">
        <v>5</v>
      </c>
      <c r="H133" s="1199">
        <v>5</v>
      </c>
      <c r="I133" s="1199">
        <v>5</v>
      </c>
      <c r="J133" s="1171">
        <v>5</v>
      </c>
      <c r="K133" s="1166">
        <v>0</v>
      </c>
      <c r="L133" s="1244">
        <v>5</v>
      </c>
      <c r="M133" s="1200">
        <v>840</v>
      </c>
      <c r="N133" s="61">
        <v>4200</v>
      </c>
      <c r="O133" s="1265">
        <v>5</v>
      </c>
      <c r="P133" s="1265">
        <v>0</v>
      </c>
      <c r="Q133" s="1265">
        <v>0</v>
      </c>
      <c r="R133" s="1265">
        <v>0</v>
      </c>
      <c r="S133" s="383"/>
      <c r="T133" s="1260"/>
    </row>
    <row r="134" spans="1:20">
      <c r="A134" s="78">
        <v>128</v>
      </c>
      <c r="B134" s="1160">
        <v>30033</v>
      </c>
      <c r="C134" s="1197" t="s">
        <v>4338</v>
      </c>
      <c r="D134" s="1198">
        <v>20</v>
      </c>
      <c r="E134" s="1198" t="s">
        <v>185</v>
      </c>
      <c r="F134" s="1198" t="s">
        <v>3533</v>
      </c>
      <c r="G134" s="1199">
        <v>10</v>
      </c>
      <c r="H134" s="1199">
        <v>10</v>
      </c>
      <c r="I134" s="1199">
        <v>10</v>
      </c>
      <c r="J134" s="1171">
        <v>10</v>
      </c>
      <c r="K134" s="1166">
        <v>0</v>
      </c>
      <c r="L134" s="1244">
        <v>10</v>
      </c>
      <c r="M134" s="1168">
        <v>400</v>
      </c>
      <c r="N134" s="61">
        <v>4000</v>
      </c>
      <c r="O134" s="1265">
        <v>10</v>
      </c>
      <c r="P134" s="1265">
        <v>0</v>
      </c>
      <c r="Q134" s="1265">
        <v>0</v>
      </c>
      <c r="R134" s="1265">
        <v>0</v>
      </c>
      <c r="S134" s="383"/>
      <c r="T134" s="1260"/>
    </row>
    <row r="135" spans="1:20">
      <c r="A135" s="78">
        <v>129</v>
      </c>
      <c r="B135" s="1160">
        <v>30034</v>
      </c>
      <c r="C135" s="1197" t="s">
        <v>3644</v>
      </c>
      <c r="D135" s="1198">
        <v>1</v>
      </c>
      <c r="E135" s="1198" t="s">
        <v>188</v>
      </c>
      <c r="F135" s="1198" t="s">
        <v>188</v>
      </c>
      <c r="G135" s="1199">
        <v>700</v>
      </c>
      <c r="H135" s="1199">
        <v>500</v>
      </c>
      <c r="I135" s="1199">
        <v>500</v>
      </c>
      <c r="J135" s="1171">
        <v>500</v>
      </c>
      <c r="K135" s="1166">
        <v>0</v>
      </c>
      <c r="L135" s="1244">
        <v>500</v>
      </c>
      <c r="M135" s="1200">
        <v>40</v>
      </c>
      <c r="N135" s="61">
        <v>20000</v>
      </c>
      <c r="O135" s="1265">
        <v>125</v>
      </c>
      <c r="P135" s="1265">
        <v>125</v>
      </c>
      <c r="Q135" s="1265">
        <v>125</v>
      </c>
      <c r="R135" s="1265">
        <v>125</v>
      </c>
      <c r="S135" s="383"/>
      <c r="T135" s="1260"/>
    </row>
    <row r="136" spans="1:20">
      <c r="A136" s="78">
        <v>130</v>
      </c>
      <c r="B136" s="1160">
        <v>30035</v>
      </c>
      <c r="C136" s="1197" t="s">
        <v>3645</v>
      </c>
      <c r="D136" s="1198">
        <v>1000</v>
      </c>
      <c r="E136" s="1198" t="s">
        <v>211</v>
      </c>
      <c r="F136" s="1198" t="s">
        <v>34</v>
      </c>
      <c r="G136" s="1199">
        <v>250000</v>
      </c>
      <c r="H136" s="1199">
        <v>235000</v>
      </c>
      <c r="I136" s="1199">
        <v>235000</v>
      </c>
      <c r="J136" s="1171">
        <v>200000</v>
      </c>
      <c r="K136" s="1166">
        <v>20000</v>
      </c>
      <c r="L136" s="1244">
        <v>180000</v>
      </c>
      <c r="M136" s="1168">
        <v>1.9</v>
      </c>
      <c r="N136" s="61">
        <v>342000</v>
      </c>
      <c r="O136" s="1265">
        <v>45000</v>
      </c>
      <c r="P136" s="1265">
        <v>45000</v>
      </c>
      <c r="Q136" s="1265">
        <v>45000</v>
      </c>
      <c r="R136" s="1265">
        <v>45000</v>
      </c>
      <c r="S136" s="383"/>
      <c r="T136" s="1260"/>
    </row>
    <row r="137" spans="1:20">
      <c r="A137" s="78">
        <v>131</v>
      </c>
      <c r="B137" s="1160">
        <v>30036</v>
      </c>
      <c r="C137" s="1197" t="s">
        <v>3653</v>
      </c>
      <c r="D137" s="1198">
        <v>50</v>
      </c>
      <c r="E137" s="1198" t="s">
        <v>725</v>
      </c>
      <c r="F137" s="1198" t="s">
        <v>34</v>
      </c>
      <c r="G137" s="1199">
        <v>2</v>
      </c>
      <c r="H137" s="1199">
        <v>2</v>
      </c>
      <c r="I137" s="1199">
        <v>2</v>
      </c>
      <c r="J137" s="1171">
        <v>2</v>
      </c>
      <c r="K137" s="1166">
        <v>0</v>
      </c>
      <c r="L137" s="1244">
        <v>2</v>
      </c>
      <c r="M137" s="1200">
        <v>500</v>
      </c>
      <c r="N137" s="61">
        <v>1000</v>
      </c>
      <c r="O137" s="1265">
        <v>2</v>
      </c>
      <c r="P137" s="1265">
        <v>0</v>
      </c>
      <c r="Q137" s="1265">
        <v>0</v>
      </c>
      <c r="R137" s="1265">
        <v>0</v>
      </c>
      <c r="S137" s="383"/>
      <c r="T137" s="1260"/>
    </row>
    <row r="138" spans="1:20">
      <c r="A138" s="78">
        <v>132</v>
      </c>
      <c r="B138" s="1160">
        <v>30037</v>
      </c>
      <c r="C138" s="1197" t="s">
        <v>3654</v>
      </c>
      <c r="D138" s="1198">
        <v>1000</v>
      </c>
      <c r="E138" s="1198" t="s">
        <v>211</v>
      </c>
      <c r="F138" s="1198" t="s">
        <v>34</v>
      </c>
      <c r="G138" s="1199">
        <v>24000</v>
      </c>
      <c r="H138" s="1199">
        <v>30000</v>
      </c>
      <c r="I138" s="1199">
        <v>40000</v>
      </c>
      <c r="J138" s="1171">
        <v>25000</v>
      </c>
      <c r="K138" s="1166">
        <v>11386</v>
      </c>
      <c r="L138" s="1244">
        <v>13614</v>
      </c>
      <c r="M138" s="1200">
        <v>2.0499999999999998</v>
      </c>
      <c r="N138" s="61">
        <v>27908.7</v>
      </c>
      <c r="O138" s="1265">
        <v>3500</v>
      </c>
      <c r="P138" s="1265">
        <v>3500</v>
      </c>
      <c r="Q138" s="1265">
        <v>3500</v>
      </c>
      <c r="R138" s="1265">
        <v>3114</v>
      </c>
      <c r="S138" s="383"/>
      <c r="T138" s="1260"/>
    </row>
    <row r="139" spans="1:20">
      <c r="A139" s="78">
        <v>133</v>
      </c>
      <c r="B139" s="1160">
        <v>30038</v>
      </c>
      <c r="C139" s="1197" t="s">
        <v>3656</v>
      </c>
      <c r="D139" s="1198">
        <v>1</v>
      </c>
      <c r="E139" s="1198" t="s">
        <v>188</v>
      </c>
      <c r="F139" s="1198" t="s">
        <v>188</v>
      </c>
      <c r="G139" s="1199">
        <v>50</v>
      </c>
      <c r="H139" s="1199">
        <v>50</v>
      </c>
      <c r="I139" s="1199">
        <v>50</v>
      </c>
      <c r="J139" s="1171">
        <v>20</v>
      </c>
      <c r="K139" s="1166">
        <v>0</v>
      </c>
      <c r="L139" s="1244">
        <v>20</v>
      </c>
      <c r="M139" s="1200">
        <v>260</v>
      </c>
      <c r="N139" s="61">
        <v>5200</v>
      </c>
      <c r="O139" s="1265">
        <v>20</v>
      </c>
      <c r="P139" s="1265">
        <v>0</v>
      </c>
      <c r="Q139" s="1265">
        <v>0</v>
      </c>
      <c r="R139" s="1265">
        <v>0</v>
      </c>
      <c r="S139" s="383"/>
      <c r="T139" s="1260"/>
    </row>
    <row r="140" spans="1:20">
      <c r="A140" s="78">
        <v>134</v>
      </c>
      <c r="B140" s="1160">
        <v>30039</v>
      </c>
      <c r="C140" s="1197" t="s">
        <v>3657</v>
      </c>
      <c r="D140" s="1198">
        <v>1</v>
      </c>
      <c r="E140" s="1198" t="s">
        <v>188</v>
      </c>
      <c r="F140" s="1198" t="s">
        <v>188</v>
      </c>
      <c r="G140" s="1199">
        <v>50</v>
      </c>
      <c r="H140" s="1199">
        <v>50</v>
      </c>
      <c r="I140" s="1199">
        <v>50</v>
      </c>
      <c r="J140" s="1171">
        <v>20</v>
      </c>
      <c r="K140" s="1166">
        <v>0</v>
      </c>
      <c r="L140" s="1244">
        <v>20</v>
      </c>
      <c r="M140" s="1200">
        <v>270</v>
      </c>
      <c r="N140" s="61">
        <v>5400</v>
      </c>
      <c r="O140" s="1265">
        <v>20</v>
      </c>
      <c r="P140" s="1265">
        <v>0</v>
      </c>
      <c r="Q140" s="1265">
        <v>0</v>
      </c>
      <c r="R140" s="1265">
        <v>0</v>
      </c>
      <c r="S140" s="383"/>
      <c r="T140" s="1260"/>
    </row>
    <row r="141" spans="1:20">
      <c r="A141" s="78">
        <v>135</v>
      </c>
      <c r="B141" s="1160">
        <v>30040</v>
      </c>
      <c r="C141" s="1169" t="s">
        <v>3659</v>
      </c>
      <c r="D141" s="1160">
        <v>25</v>
      </c>
      <c r="E141" s="1160" t="s">
        <v>3515</v>
      </c>
      <c r="F141" s="1160" t="s">
        <v>34</v>
      </c>
      <c r="G141" s="1164">
        <v>250</v>
      </c>
      <c r="H141" s="1164">
        <v>500</v>
      </c>
      <c r="I141" s="1164">
        <v>0</v>
      </c>
      <c r="J141" s="1171">
        <v>125</v>
      </c>
      <c r="K141" s="1166">
        <v>0</v>
      </c>
      <c r="L141" s="1244">
        <v>125</v>
      </c>
      <c r="M141" s="1172">
        <v>26</v>
      </c>
      <c r="N141" s="61">
        <v>3250</v>
      </c>
      <c r="O141" s="1265">
        <v>75</v>
      </c>
      <c r="P141" s="1265"/>
      <c r="Q141" s="1265">
        <v>50</v>
      </c>
      <c r="R141" s="1265"/>
      <c r="S141" s="383"/>
      <c r="T141" s="1260"/>
    </row>
    <row r="142" spans="1:20">
      <c r="A142" s="78">
        <v>136</v>
      </c>
      <c r="B142" s="1160">
        <v>30041</v>
      </c>
      <c r="C142" s="1169" t="s">
        <v>3660</v>
      </c>
      <c r="D142" s="1160" t="s">
        <v>3551</v>
      </c>
      <c r="E142" s="1160" t="s">
        <v>188</v>
      </c>
      <c r="F142" s="1160" t="s">
        <v>34</v>
      </c>
      <c r="G142" s="1164">
        <v>3700</v>
      </c>
      <c r="H142" s="1164">
        <v>5000</v>
      </c>
      <c r="I142" s="1164">
        <v>6000</v>
      </c>
      <c r="J142" s="1171">
        <v>8000</v>
      </c>
      <c r="K142" s="1166">
        <v>300</v>
      </c>
      <c r="L142" s="1244">
        <v>7700</v>
      </c>
      <c r="M142" s="1172">
        <v>17</v>
      </c>
      <c r="N142" s="61">
        <v>130900</v>
      </c>
      <c r="O142" s="1265">
        <v>1925</v>
      </c>
      <c r="P142" s="1265">
        <v>1925</v>
      </c>
      <c r="Q142" s="1265">
        <v>1925</v>
      </c>
      <c r="R142" s="1265">
        <v>1925</v>
      </c>
      <c r="S142" s="383"/>
      <c r="T142" s="1260"/>
    </row>
    <row r="143" spans="1:20">
      <c r="A143" s="78">
        <v>137</v>
      </c>
      <c r="B143" s="1160">
        <v>30042</v>
      </c>
      <c r="C143" s="1197" t="s">
        <v>3664</v>
      </c>
      <c r="D143" s="1198">
        <v>1000</v>
      </c>
      <c r="E143" s="1198" t="s">
        <v>211</v>
      </c>
      <c r="F143" s="1198" t="s">
        <v>34</v>
      </c>
      <c r="G143" s="1199">
        <v>18</v>
      </c>
      <c r="H143" s="1199">
        <v>20</v>
      </c>
      <c r="I143" s="1199">
        <v>20</v>
      </c>
      <c r="J143" s="1171">
        <v>40</v>
      </c>
      <c r="K143" s="1166">
        <v>20</v>
      </c>
      <c r="L143" s="1244">
        <v>20</v>
      </c>
      <c r="M143" s="1200">
        <v>620</v>
      </c>
      <c r="N143" s="61">
        <v>12400</v>
      </c>
      <c r="O143" s="1265">
        <v>20</v>
      </c>
      <c r="P143" s="1265">
        <v>0</v>
      </c>
      <c r="Q143" s="1265">
        <v>0</v>
      </c>
      <c r="R143" s="1265">
        <v>0</v>
      </c>
      <c r="S143" s="383"/>
      <c r="T143" s="1260"/>
    </row>
    <row r="144" spans="1:20">
      <c r="A144" s="78">
        <v>138</v>
      </c>
      <c r="B144" s="1160">
        <v>30043</v>
      </c>
      <c r="C144" s="1197" t="s">
        <v>3665</v>
      </c>
      <c r="D144" s="1198">
        <v>72</v>
      </c>
      <c r="E144" s="1198" t="s">
        <v>211</v>
      </c>
      <c r="F144" s="1198" t="s">
        <v>34</v>
      </c>
      <c r="G144" s="1199">
        <v>20</v>
      </c>
      <c r="H144" s="1199">
        <v>20</v>
      </c>
      <c r="I144" s="1199">
        <v>40</v>
      </c>
      <c r="J144" s="1171">
        <v>80</v>
      </c>
      <c r="K144" s="1166">
        <v>40</v>
      </c>
      <c r="L144" s="1244">
        <v>40</v>
      </c>
      <c r="M144" s="1168">
        <v>700</v>
      </c>
      <c r="N144" s="61">
        <v>28000</v>
      </c>
      <c r="O144" s="1265">
        <v>40</v>
      </c>
      <c r="P144" s="1265">
        <v>0</v>
      </c>
      <c r="Q144" s="1265">
        <v>0</v>
      </c>
      <c r="R144" s="1265">
        <v>0</v>
      </c>
      <c r="S144" s="383"/>
      <c r="T144" s="1260"/>
    </row>
    <row r="145" spans="1:20">
      <c r="A145" s="78">
        <v>139</v>
      </c>
      <c r="B145" s="1160">
        <v>30044</v>
      </c>
      <c r="C145" s="1197" t="s">
        <v>3666</v>
      </c>
      <c r="D145" s="1198">
        <v>72</v>
      </c>
      <c r="E145" s="1198" t="s">
        <v>211</v>
      </c>
      <c r="F145" s="1198" t="s">
        <v>211</v>
      </c>
      <c r="G145" s="1199">
        <v>576</v>
      </c>
      <c r="H145" s="1199">
        <v>576</v>
      </c>
      <c r="I145" s="1199">
        <v>576</v>
      </c>
      <c r="J145" s="1171">
        <v>576</v>
      </c>
      <c r="K145" s="1166">
        <v>5</v>
      </c>
      <c r="L145" s="1244">
        <v>571</v>
      </c>
      <c r="M145" s="1168">
        <v>13.81</v>
      </c>
      <c r="N145" s="61">
        <v>7885.51</v>
      </c>
      <c r="O145" s="1265">
        <v>200</v>
      </c>
      <c r="P145" s="1265">
        <v>200</v>
      </c>
      <c r="Q145" s="1265">
        <v>171</v>
      </c>
      <c r="R145" s="1265" t="s">
        <v>907</v>
      </c>
      <c r="S145" s="383"/>
      <c r="T145" s="1260"/>
    </row>
    <row r="146" spans="1:20">
      <c r="A146" s="78">
        <v>140</v>
      </c>
      <c r="B146" s="1160">
        <v>30045</v>
      </c>
      <c r="C146" s="1169" t="s">
        <v>3667</v>
      </c>
      <c r="D146" s="1160" t="s">
        <v>3525</v>
      </c>
      <c r="E146" s="1160" t="s">
        <v>46</v>
      </c>
      <c r="F146" s="1160" t="s">
        <v>46</v>
      </c>
      <c r="G146" s="1164">
        <v>230</v>
      </c>
      <c r="H146" s="1164">
        <v>400</v>
      </c>
      <c r="I146" s="1164">
        <v>400</v>
      </c>
      <c r="J146" s="1171">
        <v>400</v>
      </c>
      <c r="K146" s="1166">
        <v>10</v>
      </c>
      <c r="L146" s="1244">
        <v>390</v>
      </c>
      <c r="M146" s="1172">
        <v>40</v>
      </c>
      <c r="N146" s="61">
        <v>15600</v>
      </c>
      <c r="O146" s="1265">
        <v>190</v>
      </c>
      <c r="P146" s="1265">
        <v>100</v>
      </c>
      <c r="Q146" s="1265">
        <v>100</v>
      </c>
      <c r="R146" s="1265"/>
      <c r="S146" s="383"/>
      <c r="T146" s="1260"/>
    </row>
    <row r="147" spans="1:20">
      <c r="A147" s="78">
        <v>141</v>
      </c>
      <c r="B147" s="1160">
        <v>30046</v>
      </c>
      <c r="C147" s="1197" t="s">
        <v>3669</v>
      </c>
      <c r="D147" s="1198">
        <v>1000</v>
      </c>
      <c r="E147" s="1198" t="s">
        <v>83</v>
      </c>
      <c r="F147" s="1198" t="s">
        <v>34</v>
      </c>
      <c r="G147" s="1199">
        <v>10</v>
      </c>
      <c r="H147" s="1199">
        <v>20</v>
      </c>
      <c r="I147" s="1199">
        <v>30</v>
      </c>
      <c r="J147" s="1171">
        <v>30</v>
      </c>
      <c r="K147" s="1166">
        <v>0</v>
      </c>
      <c r="L147" s="1244">
        <v>30</v>
      </c>
      <c r="M147" s="1168">
        <v>3000</v>
      </c>
      <c r="N147" s="61">
        <v>90000</v>
      </c>
      <c r="O147" s="1265">
        <v>30</v>
      </c>
      <c r="P147" s="1265">
        <v>0</v>
      </c>
      <c r="Q147" s="1265">
        <v>0</v>
      </c>
      <c r="R147" s="1265">
        <v>0</v>
      </c>
      <c r="S147" s="383"/>
      <c r="T147" s="1260"/>
    </row>
    <row r="148" spans="1:20">
      <c r="A148" s="78">
        <v>142</v>
      </c>
      <c r="B148" s="1160">
        <v>30047</v>
      </c>
      <c r="C148" s="1169" t="s">
        <v>3685</v>
      </c>
      <c r="D148" s="1160">
        <v>1</v>
      </c>
      <c r="E148" s="1160" t="s">
        <v>188</v>
      </c>
      <c r="F148" s="1160" t="s">
        <v>188</v>
      </c>
      <c r="G148" s="1164">
        <v>0</v>
      </c>
      <c r="H148" s="1164">
        <v>0</v>
      </c>
      <c r="I148" s="1164">
        <v>0</v>
      </c>
      <c r="J148" s="1170">
        <v>80000</v>
      </c>
      <c r="K148" s="1166">
        <v>0</v>
      </c>
      <c r="L148" s="1244">
        <v>80000</v>
      </c>
      <c r="M148" s="1172">
        <v>1.5</v>
      </c>
      <c r="N148" s="61">
        <v>120000</v>
      </c>
      <c r="O148" s="1265">
        <v>20000</v>
      </c>
      <c r="P148" s="1265">
        <v>20000</v>
      </c>
      <c r="Q148" s="1265">
        <v>20000</v>
      </c>
      <c r="R148" s="1265">
        <v>20000</v>
      </c>
      <c r="S148" s="383"/>
      <c r="T148" s="1260"/>
    </row>
    <row r="149" spans="1:20">
      <c r="A149" s="78">
        <v>143</v>
      </c>
      <c r="B149" s="1160">
        <v>30048</v>
      </c>
      <c r="C149" s="1169" t="s">
        <v>3671</v>
      </c>
      <c r="D149" s="1160" t="s">
        <v>3580</v>
      </c>
      <c r="E149" s="1160" t="s">
        <v>3515</v>
      </c>
      <c r="F149" s="1160" t="s">
        <v>34</v>
      </c>
      <c r="G149" s="1164">
        <v>55</v>
      </c>
      <c r="H149" s="1164">
        <v>150</v>
      </c>
      <c r="I149" s="1164">
        <v>160</v>
      </c>
      <c r="J149" s="1171">
        <v>160</v>
      </c>
      <c r="K149" s="1166">
        <v>0</v>
      </c>
      <c r="L149" s="1244">
        <v>160</v>
      </c>
      <c r="M149" s="1172">
        <v>250</v>
      </c>
      <c r="N149" s="61">
        <v>40000</v>
      </c>
      <c r="O149" s="1265">
        <v>40</v>
      </c>
      <c r="P149" s="1265">
        <v>40</v>
      </c>
      <c r="Q149" s="1265">
        <v>40</v>
      </c>
      <c r="R149" s="1265">
        <v>40</v>
      </c>
      <c r="S149" s="383"/>
      <c r="T149" s="1260"/>
    </row>
    <row r="150" spans="1:20">
      <c r="A150" s="78">
        <v>144</v>
      </c>
      <c r="B150" s="1160">
        <v>30049</v>
      </c>
      <c r="C150" s="1197" t="s">
        <v>3672</v>
      </c>
      <c r="D150" s="1198">
        <v>100</v>
      </c>
      <c r="E150" s="1198" t="s">
        <v>3673</v>
      </c>
      <c r="F150" s="1198" t="s">
        <v>214</v>
      </c>
      <c r="G150" s="1199">
        <v>200</v>
      </c>
      <c r="H150" s="1199">
        <v>200</v>
      </c>
      <c r="I150" s="1199">
        <v>300</v>
      </c>
      <c r="J150" s="1171">
        <v>300</v>
      </c>
      <c r="K150" s="1166">
        <v>0</v>
      </c>
      <c r="L150" s="1244">
        <v>300</v>
      </c>
      <c r="M150" s="1168">
        <v>67.900000000000006</v>
      </c>
      <c r="N150" s="61">
        <v>20370</v>
      </c>
      <c r="O150" s="1265">
        <v>75</v>
      </c>
      <c r="P150" s="1265">
        <v>75</v>
      </c>
      <c r="Q150" s="1265">
        <v>75</v>
      </c>
      <c r="R150" s="1265">
        <v>75</v>
      </c>
      <c r="S150" s="383"/>
      <c r="T150" s="1260"/>
    </row>
    <row r="151" spans="1:20">
      <c r="A151" s="78">
        <v>145</v>
      </c>
      <c r="B151" s="1160">
        <v>30050</v>
      </c>
      <c r="C151" s="1197" t="s">
        <v>3674</v>
      </c>
      <c r="D151" s="1198">
        <v>1000</v>
      </c>
      <c r="E151" s="1198" t="s">
        <v>211</v>
      </c>
      <c r="F151" s="1198" t="s">
        <v>211</v>
      </c>
      <c r="G151" s="1199">
        <v>10000</v>
      </c>
      <c r="H151" s="1199">
        <v>5000</v>
      </c>
      <c r="I151" s="1199">
        <v>5000</v>
      </c>
      <c r="J151" s="1171">
        <v>5000</v>
      </c>
      <c r="K151" s="1166">
        <v>0</v>
      </c>
      <c r="L151" s="1244">
        <v>5000</v>
      </c>
      <c r="M151" s="1168">
        <v>2.5</v>
      </c>
      <c r="N151" s="61">
        <v>12500</v>
      </c>
      <c r="O151" s="1265">
        <v>1250</v>
      </c>
      <c r="P151" s="1265">
        <v>1250</v>
      </c>
      <c r="Q151" s="1265">
        <v>1250</v>
      </c>
      <c r="R151" s="1265">
        <v>1250</v>
      </c>
      <c r="S151" s="383"/>
      <c r="T151" s="1260"/>
    </row>
    <row r="152" spans="1:20">
      <c r="A152" s="78">
        <v>146</v>
      </c>
      <c r="B152" s="1160">
        <v>30051</v>
      </c>
      <c r="C152" s="1197" t="s">
        <v>3675</v>
      </c>
      <c r="D152" s="1198">
        <v>1000</v>
      </c>
      <c r="E152" s="1198" t="s">
        <v>211</v>
      </c>
      <c r="F152" s="1198" t="s">
        <v>211</v>
      </c>
      <c r="G152" s="1199">
        <v>100000</v>
      </c>
      <c r="H152" s="1199">
        <v>60000</v>
      </c>
      <c r="I152" s="1199">
        <v>80000</v>
      </c>
      <c r="J152" s="1171">
        <v>100000</v>
      </c>
      <c r="K152" s="1166">
        <v>0</v>
      </c>
      <c r="L152" s="1244">
        <v>100000</v>
      </c>
      <c r="M152" s="1168">
        <v>2</v>
      </c>
      <c r="N152" s="61">
        <v>200000</v>
      </c>
      <c r="O152" s="1265">
        <v>25000</v>
      </c>
      <c r="P152" s="1265">
        <v>25000</v>
      </c>
      <c r="Q152" s="1265">
        <v>25000</v>
      </c>
      <c r="R152" s="1265">
        <v>25000</v>
      </c>
      <c r="S152" s="383"/>
      <c r="T152" s="1260"/>
    </row>
    <row r="153" spans="1:20">
      <c r="A153" s="78">
        <v>147</v>
      </c>
      <c r="B153" s="1160">
        <v>30052</v>
      </c>
      <c r="C153" s="1197" t="s">
        <v>3676</v>
      </c>
      <c r="D153" s="1198">
        <v>1</v>
      </c>
      <c r="E153" s="1198" t="s">
        <v>211</v>
      </c>
      <c r="F153" s="1198" t="s">
        <v>211</v>
      </c>
      <c r="G153" s="1199">
        <v>200000</v>
      </c>
      <c r="H153" s="1199">
        <v>25000</v>
      </c>
      <c r="I153" s="1199">
        <v>230000</v>
      </c>
      <c r="J153" s="1165">
        <v>200000</v>
      </c>
      <c r="K153" s="1166">
        <v>0</v>
      </c>
      <c r="L153" s="1244">
        <v>200000</v>
      </c>
      <c r="M153" s="1168">
        <v>1.95</v>
      </c>
      <c r="N153" s="61">
        <v>390000</v>
      </c>
      <c r="O153" s="1265">
        <v>50000</v>
      </c>
      <c r="P153" s="1265">
        <v>50000</v>
      </c>
      <c r="Q153" s="1265">
        <v>50000</v>
      </c>
      <c r="R153" s="1265">
        <v>50000</v>
      </c>
      <c r="S153" s="383"/>
      <c r="T153" s="1260"/>
    </row>
    <row r="154" spans="1:20">
      <c r="A154" s="78">
        <v>148</v>
      </c>
      <c r="B154" s="1160">
        <v>30053</v>
      </c>
      <c r="C154" s="1197" t="s">
        <v>3681</v>
      </c>
      <c r="D154" s="1198">
        <v>1</v>
      </c>
      <c r="E154" s="1198" t="s">
        <v>188</v>
      </c>
      <c r="F154" s="1198" t="s">
        <v>188</v>
      </c>
      <c r="G154" s="1199">
        <v>12</v>
      </c>
      <c r="H154" s="1199">
        <v>12</v>
      </c>
      <c r="I154" s="1199">
        <v>12</v>
      </c>
      <c r="J154" s="1171">
        <v>12</v>
      </c>
      <c r="K154" s="1166">
        <v>0</v>
      </c>
      <c r="L154" s="1244">
        <v>12</v>
      </c>
      <c r="M154" s="1168">
        <v>80</v>
      </c>
      <c r="N154" s="61">
        <v>960</v>
      </c>
      <c r="O154" s="1265">
        <v>12</v>
      </c>
      <c r="P154" s="1265">
        <v>0</v>
      </c>
      <c r="Q154" s="1265">
        <v>0</v>
      </c>
      <c r="R154" s="1265">
        <v>0</v>
      </c>
      <c r="S154" s="383"/>
      <c r="T154" s="1260"/>
    </row>
    <row r="155" spans="1:20">
      <c r="A155" s="78">
        <v>149</v>
      </c>
      <c r="B155" s="1160">
        <v>30054</v>
      </c>
      <c r="C155" s="1169" t="s">
        <v>3682</v>
      </c>
      <c r="D155" s="1160">
        <v>1</v>
      </c>
      <c r="E155" s="1160" t="s">
        <v>188</v>
      </c>
      <c r="F155" s="1160" t="s">
        <v>188</v>
      </c>
      <c r="G155" s="1164">
        <v>25</v>
      </c>
      <c r="H155" s="1164">
        <v>75</v>
      </c>
      <c r="I155" s="1164">
        <v>75</v>
      </c>
      <c r="J155" s="1171">
        <v>75</v>
      </c>
      <c r="K155" s="1166">
        <v>55</v>
      </c>
      <c r="L155" s="1244">
        <v>20</v>
      </c>
      <c r="M155" s="1172">
        <v>135</v>
      </c>
      <c r="N155" s="61">
        <v>2700</v>
      </c>
      <c r="O155" s="1265">
        <v>20</v>
      </c>
      <c r="P155" s="1265">
        <v>0</v>
      </c>
      <c r="Q155" s="1265">
        <v>0</v>
      </c>
      <c r="R155" s="1265">
        <v>0</v>
      </c>
      <c r="S155" s="383"/>
      <c r="T155" s="1260"/>
    </row>
    <row r="156" spans="1:20">
      <c r="A156" s="78">
        <v>150</v>
      </c>
      <c r="B156" s="1160">
        <v>30055</v>
      </c>
      <c r="C156" s="1197" t="s">
        <v>3683</v>
      </c>
      <c r="D156" s="1198">
        <v>1000</v>
      </c>
      <c r="E156" s="1198" t="s">
        <v>188</v>
      </c>
      <c r="F156" s="1198" t="s">
        <v>156</v>
      </c>
      <c r="G156" s="1199">
        <v>250</v>
      </c>
      <c r="H156" s="1199">
        <v>301</v>
      </c>
      <c r="I156" s="1199">
        <v>301</v>
      </c>
      <c r="J156" s="1171">
        <v>302</v>
      </c>
      <c r="K156" s="1166">
        <v>0</v>
      </c>
      <c r="L156" s="1244">
        <v>302</v>
      </c>
      <c r="M156" s="1168">
        <v>150</v>
      </c>
      <c r="N156" s="61">
        <v>45300</v>
      </c>
      <c r="O156" s="1265">
        <v>150</v>
      </c>
      <c r="P156" s="1265">
        <v>0</v>
      </c>
      <c r="Q156" s="1265">
        <v>152</v>
      </c>
      <c r="R156" s="1265">
        <v>0</v>
      </c>
      <c r="S156" s="383"/>
      <c r="T156" s="1260"/>
    </row>
    <row r="157" spans="1:20">
      <c r="A157" s="78">
        <v>151</v>
      </c>
      <c r="B157" s="1160">
        <v>40001</v>
      </c>
      <c r="C157" s="1161" t="s">
        <v>3519</v>
      </c>
      <c r="D157" s="1160">
        <v>1</v>
      </c>
      <c r="E157" s="1160" t="s">
        <v>188</v>
      </c>
      <c r="F157" s="1160" t="s">
        <v>188</v>
      </c>
      <c r="G157" s="1164">
        <v>0</v>
      </c>
      <c r="H157" s="1164">
        <v>4</v>
      </c>
      <c r="I157" s="1164">
        <v>2</v>
      </c>
      <c r="J157" s="1170">
        <v>4</v>
      </c>
      <c r="K157" s="1166">
        <v>2</v>
      </c>
      <c r="L157" s="1244">
        <v>2</v>
      </c>
      <c r="M157" s="1172">
        <v>1300</v>
      </c>
      <c r="N157" s="61">
        <v>2600</v>
      </c>
      <c r="O157" s="1265">
        <v>2</v>
      </c>
      <c r="P157" s="1265">
        <v>0</v>
      </c>
      <c r="Q157" s="1265">
        <v>0</v>
      </c>
      <c r="R157" s="1265">
        <v>0</v>
      </c>
      <c r="S157" s="383"/>
      <c r="T157" s="1260"/>
    </row>
    <row r="158" spans="1:20">
      <c r="A158" s="78">
        <v>152</v>
      </c>
      <c r="B158" s="1198">
        <v>40002</v>
      </c>
      <c r="C158" s="1161" t="s">
        <v>4339</v>
      </c>
      <c r="D158" s="1160" t="s">
        <v>3525</v>
      </c>
      <c r="E158" s="1160" t="s">
        <v>34</v>
      </c>
      <c r="F158" s="1160" t="s">
        <v>34</v>
      </c>
      <c r="G158" s="1164">
        <v>310</v>
      </c>
      <c r="H158" s="1164">
        <v>250</v>
      </c>
      <c r="I158" s="1199">
        <v>50</v>
      </c>
      <c r="J158" s="1170">
        <v>50</v>
      </c>
      <c r="K158" s="1166">
        <v>10</v>
      </c>
      <c r="L158" s="1244">
        <v>40</v>
      </c>
      <c r="M158" s="1200">
        <v>1250</v>
      </c>
      <c r="N158" s="61">
        <v>50000</v>
      </c>
      <c r="O158" s="1265">
        <v>20</v>
      </c>
      <c r="P158" s="1265">
        <v>0</v>
      </c>
      <c r="Q158" s="1265">
        <v>20</v>
      </c>
      <c r="R158" s="1265">
        <v>0</v>
      </c>
      <c r="S158" s="383"/>
      <c r="T158" s="1260"/>
    </row>
    <row r="159" spans="1:20">
      <c r="A159" s="78">
        <v>153</v>
      </c>
      <c r="B159" s="1160">
        <v>40003</v>
      </c>
      <c r="C159" s="1161" t="s">
        <v>4340</v>
      </c>
      <c r="D159" s="1160">
        <v>100</v>
      </c>
      <c r="E159" s="1160" t="s">
        <v>43</v>
      </c>
      <c r="F159" s="1160" t="s">
        <v>34</v>
      </c>
      <c r="G159" s="1164"/>
      <c r="H159" s="1164">
        <v>50</v>
      </c>
      <c r="I159" s="1164">
        <v>50</v>
      </c>
      <c r="J159" s="1170">
        <v>50</v>
      </c>
      <c r="K159" s="1166">
        <v>10</v>
      </c>
      <c r="L159" s="1244">
        <v>40</v>
      </c>
      <c r="M159" s="1172">
        <v>1200</v>
      </c>
      <c r="N159" s="61">
        <v>48000</v>
      </c>
      <c r="O159" s="1265">
        <v>20</v>
      </c>
      <c r="P159" s="1265">
        <v>0</v>
      </c>
      <c r="Q159" s="1265">
        <v>20</v>
      </c>
      <c r="R159" s="1265">
        <v>0</v>
      </c>
      <c r="S159" s="383"/>
      <c r="T159" s="1260"/>
    </row>
    <row r="160" spans="1:20">
      <c r="A160" s="78">
        <v>154</v>
      </c>
      <c r="B160" s="1198">
        <v>40004</v>
      </c>
      <c r="C160" s="1161" t="s">
        <v>4341</v>
      </c>
      <c r="D160" s="1160">
        <v>100</v>
      </c>
      <c r="E160" s="1160" t="s">
        <v>43</v>
      </c>
      <c r="F160" s="1160" t="s">
        <v>43</v>
      </c>
      <c r="G160" s="1164">
        <v>0</v>
      </c>
      <c r="H160" s="1164">
        <v>15000</v>
      </c>
      <c r="I160" s="1164">
        <v>15000</v>
      </c>
      <c r="J160" s="1170">
        <v>15000</v>
      </c>
      <c r="K160" s="1166">
        <v>2000</v>
      </c>
      <c r="L160" s="1244">
        <v>13000</v>
      </c>
      <c r="M160" s="1172">
        <v>12</v>
      </c>
      <c r="N160" s="61">
        <v>156000</v>
      </c>
      <c r="O160" s="1265">
        <v>3250</v>
      </c>
      <c r="P160" s="1265">
        <v>3250</v>
      </c>
      <c r="Q160" s="1265">
        <v>3250</v>
      </c>
      <c r="R160" s="1265">
        <v>3250</v>
      </c>
      <c r="S160" s="383"/>
      <c r="T160" s="1260"/>
    </row>
    <row r="161" spans="1:20">
      <c r="A161" s="78">
        <v>155</v>
      </c>
      <c r="B161" s="1160">
        <v>40005</v>
      </c>
      <c r="C161" s="1161" t="s">
        <v>4342</v>
      </c>
      <c r="D161" s="1160">
        <v>3</v>
      </c>
      <c r="E161" s="1160" t="s">
        <v>214</v>
      </c>
      <c r="F161" s="1160" t="s">
        <v>43</v>
      </c>
      <c r="G161" s="1164">
        <v>0</v>
      </c>
      <c r="H161" s="1164">
        <v>0</v>
      </c>
      <c r="I161" s="1164">
        <v>1</v>
      </c>
      <c r="J161" s="1170">
        <v>1</v>
      </c>
      <c r="K161" s="1166">
        <v>0</v>
      </c>
      <c r="L161" s="1244">
        <v>1</v>
      </c>
      <c r="M161" s="1168">
        <v>5000</v>
      </c>
      <c r="N161" s="61">
        <v>5000</v>
      </c>
      <c r="O161" s="1265">
        <v>1</v>
      </c>
      <c r="P161" s="1265">
        <v>0</v>
      </c>
      <c r="Q161" s="1265">
        <v>0</v>
      </c>
      <c r="R161" s="1265">
        <v>0</v>
      </c>
      <c r="S161" s="383"/>
      <c r="T161" s="1260"/>
    </row>
    <row r="162" spans="1:20">
      <c r="A162" s="78">
        <v>156</v>
      </c>
      <c r="B162" s="1198">
        <v>40006</v>
      </c>
      <c r="C162" s="1204" t="s">
        <v>3537</v>
      </c>
      <c r="D162" s="1160">
        <v>1</v>
      </c>
      <c r="E162" s="1160" t="s">
        <v>43</v>
      </c>
      <c r="F162" s="1160" t="s">
        <v>43</v>
      </c>
      <c r="G162" s="1164">
        <v>0</v>
      </c>
      <c r="H162" s="1164">
        <v>0</v>
      </c>
      <c r="I162" s="1164">
        <v>0</v>
      </c>
      <c r="J162" s="1170">
        <v>1300</v>
      </c>
      <c r="K162" s="1166">
        <v>0</v>
      </c>
      <c r="L162" s="1244">
        <v>1300</v>
      </c>
      <c r="M162" s="1172">
        <v>365</v>
      </c>
      <c r="N162" s="61">
        <v>474500</v>
      </c>
      <c r="O162" s="1265">
        <v>325</v>
      </c>
      <c r="P162" s="1265">
        <v>325</v>
      </c>
      <c r="Q162" s="1265">
        <v>325</v>
      </c>
      <c r="R162" s="1265">
        <v>325</v>
      </c>
      <c r="S162" s="383"/>
      <c r="T162" s="1260"/>
    </row>
    <row r="163" spans="1:20">
      <c r="A163" s="78">
        <v>157</v>
      </c>
      <c r="B163" s="1160">
        <v>40007</v>
      </c>
      <c r="C163" s="1161" t="s">
        <v>3538</v>
      </c>
      <c r="D163" s="1160" t="s">
        <v>3525</v>
      </c>
      <c r="E163" s="1160" t="s">
        <v>43</v>
      </c>
      <c r="F163" s="1160" t="s">
        <v>43</v>
      </c>
      <c r="G163" s="1164">
        <v>0</v>
      </c>
      <c r="H163" s="1164">
        <v>0</v>
      </c>
      <c r="I163" s="1164">
        <v>0</v>
      </c>
      <c r="J163" s="1170">
        <v>1</v>
      </c>
      <c r="K163" s="1166">
        <v>0</v>
      </c>
      <c r="L163" s="1244">
        <v>1</v>
      </c>
      <c r="M163" s="1172">
        <v>7000</v>
      </c>
      <c r="N163" s="61">
        <v>7000</v>
      </c>
      <c r="O163" s="1265">
        <v>1</v>
      </c>
      <c r="P163" s="1265">
        <v>0</v>
      </c>
      <c r="Q163" s="1265">
        <v>0</v>
      </c>
      <c r="R163" s="1265">
        <v>0</v>
      </c>
      <c r="S163" s="383"/>
      <c r="T163" s="1260"/>
    </row>
    <row r="164" spans="1:20">
      <c r="A164" s="78">
        <v>158</v>
      </c>
      <c r="B164" s="1198">
        <v>40008</v>
      </c>
      <c r="C164" s="1161" t="s">
        <v>4343</v>
      </c>
      <c r="D164" s="1160">
        <v>50</v>
      </c>
      <c r="E164" s="1160" t="s">
        <v>3627</v>
      </c>
      <c r="F164" s="1160" t="s">
        <v>34</v>
      </c>
      <c r="G164" s="1164">
        <v>5</v>
      </c>
      <c r="H164" s="1164">
        <v>5</v>
      </c>
      <c r="I164" s="1164">
        <v>5</v>
      </c>
      <c r="J164" s="1170">
        <v>5</v>
      </c>
      <c r="K164" s="1166">
        <v>1</v>
      </c>
      <c r="L164" s="1244">
        <v>4</v>
      </c>
      <c r="M164" s="1172">
        <v>500</v>
      </c>
      <c r="N164" s="61">
        <v>2000</v>
      </c>
      <c r="O164" s="1265">
        <v>4</v>
      </c>
      <c r="P164" s="1265">
        <v>0</v>
      </c>
      <c r="Q164" s="1265">
        <v>0</v>
      </c>
      <c r="R164" s="1265">
        <v>0</v>
      </c>
      <c r="S164" s="383"/>
      <c r="T164" s="1260"/>
    </row>
    <row r="165" spans="1:20">
      <c r="A165" s="78">
        <v>159</v>
      </c>
      <c r="B165" s="1160">
        <v>40009</v>
      </c>
      <c r="C165" s="1161" t="s">
        <v>4344</v>
      </c>
      <c r="D165" s="1160">
        <v>3</v>
      </c>
      <c r="E165" s="1160" t="s">
        <v>43</v>
      </c>
      <c r="F165" s="1160" t="s">
        <v>43</v>
      </c>
      <c r="G165" s="1164">
        <v>0</v>
      </c>
      <c r="H165" s="1164">
        <v>100</v>
      </c>
      <c r="I165" s="1164">
        <v>80</v>
      </c>
      <c r="J165" s="1170">
        <v>80</v>
      </c>
      <c r="K165" s="1166">
        <v>20</v>
      </c>
      <c r="L165" s="1244">
        <v>60</v>
      </c>
      <c r="M165" s="1172">
        <v>950</v>
      </c>
      <c r="N165" s="61">
        <v>57000</v>
      </c>
      <c r="O165" s="1265">
        <v>30</v>
      </c>
      <c r="P165" s="1265">
        <v>0</v>
      </c>
      <c r="Q165" s="1265">
        <v>30</v>
      </c>
      <c r="R165" s="1265">
        <v>0</v>
      </c>
      <c r="S165" s="383"/>
      <c r="T165" s="1260"/>
    </row>
    <row r="166" spans="1:20">
      <c r="A166" s="78">
        <v>160</v>
      </c>
      <c r="B166" s="1198">
        <v>40010</v>
      </c>
      <c r="C166" s="1192" t="s">
        <v>4345</v>
      </c>
      <c r="D166" s="1171">
        <v>4</v>
      </c>
      <c r="E166" s="1171" t="s">
        <v>43</v>
      </c>
      <c r="F166" s="1171" t="s">
        <v>43</v>
      </c>
      <c r="G166" s="1170"/>
      <c r="H166" s="1170">
        <v>100</v>
      </c>
      <c r="I166" s="1170">
        <v>80</v>
      </c>
      <c r="J166" s="1170">
        <v>80</v>
      </c>
      <c r="K166" s="1166">
        <v>20</v>
      </c>
      <c r="L166" s="1244">
        <v>60</v>
      </c>
      <c r="M166" s="1193">
        <v>950</v>
      </c>
      <c r="N166" s="61">
        <v>57000</v>
      </c>
      <c r="O166" s="1265">
        <v>30</v>
      </c>
      <c r="P166" s="1265">
        <v>0</v>
      </c>
      <c r="Q166" s="1265">
        <v>30</v>
      </c>
      <c r="R166" s="1265">
        <v>0</v>
      </c>
      <c r="S166" s="383"/>
      <c r="T166" s="1260"/>
    </row>
    <row r="167" spans="1:20">
      <c r="A167" s="78">
        <v>161</v>
      </c>
      <c r="B167" s="1160">
        <v>40011</v>
      </c>
      <c r="C167" s="1161" t="s">
        <v>3554</v>
      </c>
      <c r="D167" s="1160">
        <v>500</v>
      </c>
      <c r="E167" s="1160" t="s">
        <v>3514</v>
      </c>
      <c r="F167" s="1160" t="s">
        <v>214</v>
      </c>
      <c r="G167" s="1164">
        <v>0</v>
      </c>
      <c r="H167" s="1164">
        <v>2</v>
      </c>
      <c r="I167" s="1164">
        <v>2</v>
      </c>
      <c r="J167" s="1170">
        <v>2</v>
      </c>
      <c r="K167" s="1166">
        <v>1</v>
      </c>
      <c r="L167" s="1244">
        <v>1</v>
      </c>
      <c r="M167" s="1172">
        <v>2500</v>
      </c>
      <c r="N167" s="61">
        <v>2500</v>
      </c>
      <c r="O167" s="1265">
        <v>1</v>
      </c>
      <c r="P167" s="1265">
        <v>0</v>
      </c>
      <c r="Q167" s="1265">
        <v>0</v>
      </c>
      <c r="R167" s="1265">
        <v>0</v>
      </c>
      <c r="S167" s="383"/>
      <c r="T167" s="1260"/>
    </row>
    <row r="168" spans="1:20">
      <c r="A168" s="78">
        <v>162</v>
      </c>
      <c r="B168" s="1198">
        <v>40012</v>
      </c>
      <c r="C168" s="1161" t="s">
        <v>4346</v>
      </c>
      <c r="D168" s="1160">
        <v>2</v>
      </c>
      <c r="E168" s="1160" t="s">
        <v>725</v>
      </c>
      <c r="F168" s="1160" t="s">
        <v>43</v>
      </c>
      <c r="G168" s="1164"/>
      <c r="H168" s="1164">
        <v>3000</v>
      </c>
      <c r="I168" s="1164">
        <v>4000</v>
      </c>
      <c r="J168" s="1170">
        <v>4000</v>
      </c>
      <c r="K168" s="1166">
        <v>50</v>
      </c>
      <c r="L168" s="1244">
        <v>3950</v>
      </c>
      <c r="M168" s="1172">
        <v>325</v>
      </c>
      <c r="N168" s="61">
        <v>1283750</v>
      </c>
      <c r="O168" s="1265">
        <v>1350</v>
      </c>
      <c r="P168" s="1265">
        <v>1300</v>
      </c>
      <c r="Q168" s="1265">
        <v>1300</v>
      </c>
      <c r="R168" s="1265" t="s">
        <v>907</v>
      </c>
      <c r="S168" s="383"/>
      <c r="T168" s="1260"/>
    </row>
    <row r="169" spans="1:20">
      <c r="A169" s="78">
        <v>163</v>
      </c>
      <c r="B169" s="1160">
        <v>40013</v>
      </c>
      <c r="C169" s="1194" t="s">
        <v>4347</v>
      </c>
      <c r="D169" s="1160" t="s">
        <v>3580</v>
      </c>
      <c r="E169" s="1160" t="s">
        <v>3584</v>
      </c>
      <c r="F169" s="1160" t="s">
        <v>3585</v>
      </c>
      <c r="G169" s="1164">
        <v>300</v>
      </c>
      <c r="H169" s="1164">
        <v>300</v>
      </c>
      <c r="I169" s="1164">
        <v>200</v>
      </c>
      <c r="J169" s="1170">
        <v>200</v>
      </c>
      <c r="K169" s="1166">
        <v>50</v>
      </c>
      <c r="L169" s="1244">
        <v>150</v>
      </c>
      <c r="M169" s="1172">
        <v>88</v>
      </c>
      <c r="N169" s="61">
        <v>13200</v>
      </c>
      <c r="O169" s="1265">
        <v>100</v>
      </c>
      <c r="P169" s="1265">
        <v>0</v>
      </c>
      <c r="Q169" s="1265">
        <v>50</v>
      </c>
      <c r="R169" s="1265">
        <v>0</v>
      </c>
      <c r="S169" s="383"/>
      <c r="T169" s="1260"/>
    </row>
    <row r="170" spans="1:20">
      <c r="A170" s="78">
        <v>164</v>
      </c>
      <c r="B170" s="1198">
        <v>40014</v>
      </c>
      <c r="C170" s="1194" t="s">
        <v>4348</v>
      </c>
      <c r="D170" s="1160" t="s">
        <v>3580</v>
      </c>
      <c r="E170" s="1160" t="s">
        <v>3584</v>
      </c>
      <c r="F170" s="1160" t="s">
        <v>3585</v>
      </c>
      <c r="G170" s="1164">
        <v>100</v>
      </c>
      <c r="H170" s="1164">
        <v>150</v>
      </c>
      <c r="I170" s="1164">
        <v>150</v>
      </c>
      <c r="J170" s="1170">
        <v>150</v>
      </c>
      <c r="K170" s="1166">
        <v>30</v>
      </c>
      <c r="L170" s="1244">
        <v>120</v>
      </c>
      <c r="M170" s="1172">
        <v>90</v>
      </c>
      <c r="N170" s="61">
        <v>10800</v>
      </c>
      <c r="O170" s="1265">
        <v>100</v>
      </c>
      <c r="P170" s="1265">
        <v>0</v>
      </c>
      <c r="Q170" s="1265">
        <v>20</v>
      </c>
      <c r="R170" s="1265">
        <v>0</v>
      </c>
      <c r="S170" s="383"/>
      <c r="T170" s="1260"/>
    </row>
    <row r="171" spans="1:20">
      <c r="A171" s="78">
        <v>165</v>
      </c>
      <c r="B171" s="1160">
        <v>40015</v>
      </c>
      <c r="C171" s="1194" t="s">
        <v>4349</v>
      </c>
      <c r="D171" s="1160" t="s">
        <v>3580</v>
      </c>
      <c r="E171" s="1160" t="s">
        <v>3584</v>
      </c>
      <c r="F171" s="1160" t="s">
        <v>3585</v>
      </c>
      <c r="G171" s="1164"/>
      <c r="H171" s="1164"/>
      <c r="I171" s="1164">
        <v>100</v>
      </c>
      <c r="J171" s="1170">
        <v>100</v>
      </c>
      <c r="K171" s="1166">
        <v>20</v>
      </c>
      <c r="L171" s="1244">
        <v>80</v>
      </c>
      <c r="M171" s="1172">
        <v>170</v>
      </c>
      <c r="N171" s="61">
        <v>13600</v>
      </c>
      <c r="O171" s="1265">
        <v>40</v>
      </c>
      <c r="P171" s="1265">
        <v>0</v>
      </c>
      <c r="Q171" s="1265">
        <v>40</v>
      </c>
      <c r="R171" s="1265">
        <v>0</v>
      </c>
      <c r="S171" s="383"/>
      <c r="T171" s="1260"/>
    </row>
    <row r="172" spans="1:20">
      <c r="A172" s="78">
        <v>166</v>
      </c>
      <c r="B172" s="1198">
        <v>40016</v>
      </c>
      <c r="C172" s="1194" t="s">
        <v>4350</v>
      </c>
      <c r="D172" s="1160" t="s">
        <v>3580</v>
      </c>
      <c r="E172" s="1160" t="s">
        <v>3584</v>
      </c>
      <c r="F172" s="1160" t="s">
        <v>3585</v>
      </c>
      <c r="G172" s="1164">
        <v>200</v>
      </c>
      <c r="H172" s="1164">
        <v>250</v>
      </c>
      <c r="I172" s="1164">
        <v>250</v>
      </c>
      <c r="J172" s="1170">
        <v>250</v>
      </c>
      <c r="K172" s="1166">
        <v>50</v>
      </c>
      <c r="L172" s="1244">
        <v>200</v>
      </c>
      <c r="M172" s="1172">
        <v>88</v>
      </c>
      <c r="N172" s="61">
        <v>17600</v>
      </c>
      <c r="O172" s="1265">
        <v>50</v>
      </c>
      <c r="P172" s="1265">
        <v>50</v>
      </c>
      <c r="Q172" s="1265">
        <v>50</v>
      </c>
      <c r="R172" s="1265">
        <v>50</v>
      </c>
      <c r="S172" s="383"/>
      <c r="T172" s="1260"/>
    </row>
    <row r="173" spans="1:20">
      <c r="A173" s="78">
        <v>167</v>
      </c>
      <c r="B173" s="1160">
        <v>40017</v>
      </c>
      <c r="C173" s="1194" t="s">
        <v>4351</v>
      </c>
      <c r="D173" s="1160" t="s">
        <v>3580</v>
      </c>
      <c r="E173" s="1160" t="s">
        <v>3584</v>
      </c>
      <c r="F173" s="1160" t="s">
        <v>3585</v>
      </c>
      <c r="G173" s="1164">
        <v>50</v>
      </c>
      <c r="H173" s="1164">
        <v>50</v>
      </c>
      <c r="I173" s="1164">
        <v>50</v>
      </c>
      <c r="J173" s="1170">
        <v>50</v>
      </c>
      <c r="K173" s="1166">
        <v>10</v>
      </c>
      <c r="L173" s="1244">
        <v>40</v>
      </c>
      <c r="M173" s="1172">
        <v>150</v>
      </c>
      <c r="N173" s="61">
        <v>6000</v>
      </c>
      <c r="O173" s="1265">
        <v>20</v>
      </c>
      <c r="P173" s="1265">
        <v>0</v>
      </c>
      <c r="Q173" s="1265">
        <v>20</v>
      </c>
      <c r="R173" s="1265">
        <v>0</v>
      </c>
      <c r="S173" s="383"/>
      <c r="T173" s="1260"/>
    </row>
    <row r="174" spans="1:20">
      <c r="A174" s="78">
        <v>168</v>
      </c>
      <c r="B174" s="1198">
        <v>40018</v>
      </c>
      <c r="C174" s="1194" t="s">
        <v>4352</v>
      </c>
      <c r="D174" s="1160" t="s">
        <v>3580</v>
      </c>
      <c r="E174" s="1160" t="s">
        <v>3584</v>
      </c>
      <c r="F174" s="1160" t="s">
        <v>3585</v>
      </c>
      <c r="G174" s="1164">
        <v>300</v>
      </c>
      <c r="H174" s="1164">
        <v>300</v>
      </c>
      <c r="I174" s="1164">
        <v>200</v>
      </c>
      <c r="J174" s="1170">
        <v>200</v>
      </c>
      <c r="K174" s="1166">
        <v>50</v>
      </c>
      <c r="L174" s="1244">
        <v>150</v>
      </c>
      <c r="M174" s="1172">
        <v>88</v>
      </c>
      <c r="N174" s="61">
        <v>13200</v>
      </c>
      <c r="O174" s="1265">
        <v>100</v>
      </c>
      <c r="P174" s="1265">
        <v>0</v>
      </c>
      <c r="Q174" s="1265">
        <v>50</v>
      </c>
      <c r="R174" s="1265">
        <v>0</v>
      </c>
      <c r="S174" s="383"/>
      <c r="T174" s="1260"/>
    </row>
    <row r="175" spans="1:20">
      <c r="A175" s="78">
        <v>169</v>
      </c>
      <c r="B175" s="1160">
        <v>40019</v>
      </c>
      <c r="C175" s="1194" t="s">
        <v>4353</v>
      </c>
      <c r="D175" s="1160" t="s">
        <v>3580</v>
      </c>
      <c r="E175" s="1160" t="s">
        <v>3584</v>
      </c>
      <c r="F175" s="1160" t="s">
        <v>3585</v>
      </c>
      <c r="G175" s="1164">
        <v>50</v>
      </c>
      <c r="H175" s="1164">
        <v>50</v>
      </c>
      <c r="I175" s="1164">
        <v>50</v>
      </c>
      <c r="J175" s="1170">
        <v>50</v>
      </c>
      <c r="K175" s="1166">
        <v>10</v>
      </c>
      <c r="L175" s="1244">
        <v>40</v>
      </c>
      <c r="M175" s="1172">
        <v>88</v>
      </c>
      <c r="N175" s="61">
        <v>3520</v>
      </c>
      <c r="O175" s="1265">
        <v>20</v>
      </c>
      <c r="P175" s="1265">
        <v>0</v>
      </c>
      <c r="Q175" s="1265">
        <v>20</v>
      </c>
      <c r="R175" s="1265">
        <v>0</v>
      </c>
      <c r="S175" s="383"/>
      <c r="T175" s="1260"/>
    </row>
    <row r="176" spans="1:20">
      <c r="A176" s="78">
        <v>170</v>
      </c>
      <c r="B176" s="1198">
        <v>40020</v>
      </c>
      <c r="C176" s="1194" t="s">
        <v>4354</v>
      </c>
      <c r="D176" s="1160" t="s">
        <v>3580</v>
      </c>
      <c r="E176" s="1160" t="s">
        <v>3584</v>
      </c>
      <c r="F176" s="1160" t="s">
        <v>3585</v>
      </c>
      <c r="G176" s="1164">
        <v>200</v>
      </c>
      <c r="H176" s="1164">
        <v>300</v>
      </c>
      <c r="I176" s="1164">
        <v>200</v>
      </c>
      <c r="J176" s="1170">
        <v>200</v>
      </c>
      <c r="K176" s="1166">
        <v>50</v>
      </c>
      <c r="L176" s="1244">
        <v>150</v>
      </c>
      <c r="M176" s="1172">
        <v>88</v>
      </c>
      <c r="N176" s="61">
        <v>13200</v>
      </c>
      <c r="O176" s="1265">
        <v>100</v>
      </c>
      <c r="P176" s="1265">
        <v>0</v>
      </c>
      <c r="Q176" s="1265">
        <v>50</v>
      </c>
      <c r="R176" s="1265">
        <v>0</v>
      </c>
      <c r="S176" s="383"/>
      <c r="T176" s="1260"/>
    </row>
    <row r="177" spans="1:20">
      <c r="A177" s="78">
        <v>171</v>
      </c>
      <c r="B177" s="1160">
        <v>40021</v>
      </c>
      <c r="C177" s="1194" t="s">
        <v>4355</v>
      </c>
      <c r="D177" s="1160" t="s">
        <v>3580</v>
      </c>
      <c r="E177" s="1160" t="s">
        <v>3584</v>
      </c>
      <c r="F177" s="1160" t="s">
        <v>3585</v>
      </c>
      <c r="G177" s="1164">
        <v>50</v>
      </c>
      <c r="H177" s="1164">
        <v>20</v>
      </c>
      <c r="I177" s="1164">
        <v>20</v>
      </c>
      <c r="J177" s="1170">
        <v>20</v>
      </c>
      <c r="K177" s="1166">
        <v>2</v>
      </c>
      <c r="L177" s="1244">
        <v>18</v>
      </c>
      <c r="M177" s="1172">
        <v>120</v>
      </c>
      <c r="N177" s="61">
        <v>2160</v>
      </c>
      <c r="O177" s="1265">
        <v>10</v>
      </c>
      <c r="P177" s="1265">
        <v>0</v>
      </c>
      <c r="Q177" s="1265">
        <v>8</v>
      </c>
      <c r="R177" s="1265">
        <v>0</v>
      </c>
      <c r="S177" s="383"/>
      <c r="T177" s="1260"/>
    </row>
    <row r="178" spans="1:20">
      <c r="A178" s="78">
        <v>172</v>
      </c>
      <c r="B178" s="1198">
        <v>40022</v>
      </c>
      <c r="C178" s="1194" t="s">
        <v>4356</v>
      </c>
      <c r="D178" s="1160" t="s">
        <v>3580</v>
      </c>
      <c r="E178" s="1160" t="s">
        <v>3584</v>
      </c>
      <c r="F178" s="1160" t="s">
        <v>3585</v>
      </c>
      <c r="G178" s="1164">
        <v>100</v>
      </c>
      <c r="H178" s="1164">
        <v>50</v>
      </c>
      <c r="I178" s="1164">
        <v>50</v>
      </c>
      <c r="J178" s="1170">
        <v>150</v>
      </c>
      <c r="K178" s="1166">
        <v>10</v>
      </c>
      <c r="L178" s="1244">
        <v>140</v>
      </c>
      <c r="M178" s="1172">
        <v>88</v>
      </c>
      <c r="N178" s="61">
        <v>12320</v>
      </c>
      <c r="O178" s="1265">
        <v>100</v>
      </c>
      <c r="P178" s="1265">
        <v>0</v>
      </c>
      <c r="Q178" s="1265">
        <v>40</v>
      </c>
      <c r="R178" s="1265">
        <v>0</v>
      </c>
      <c r="S178" s="383"/>
      <c r="T178" s="1260"/>
    </row>
    <row r="179" spans="1:20">
      <c r="A179" s="78">
        <v>173</v>
      </c>
      <c r="B179" s="1160">
        <v>40023</v>
      </c>
      <c r="C179" s="1194" t="s">
        <v>4357</v>
      </c>
      <c r="D179" s="1160" t="s">
        <v>3580</v>
      </c>
      <c r="E179" s="1160" t="s">
        <v>3584</v>
      </c>
      <c r="F179" s="1160" t="s">
        <v>3585</v>
      </c>
      <c r="G179" s="1164">
        <v>300</v>
      </c>
      <c r="H179" s="1164">
        <v>300</v>
      </c>
      <c r="I179" s="1164">
        <v>200</v>
      </c>
      <c r="J179" s="1170">
        <v>200</v>
      </c>
      <c r="K179" s="1166">
        <v>50</v>
      </c>
      <c r="L179" s="1244">
        <v>150</v>
      </c>
      <c r="M179" s="1172">
        <v>88</v>
      </c>
      <c r="N179" s="61">
        <v>13200</v>
      </c>
      <c r="O179" s="1265">
        <v>100</v>
      </c>
      <c r="P179" s="1265">
        <v>0</v>
      </c>
      <c r="Q179" s="1265">
        <v>50</v>
      </c>
      <c r="R179" s="1265">
        <v>0</v>
      </c>
      <c r="S179" s="383"/>
      <c r="T179" s="1260"/>
    </row>
    <row r="180" spans="1:20">
      <c r="A180" s="78">
        <v>174</v>
      </c>
      <c r="B180" s="1198">
        <v>40024</v>
      </c>
      <c r="C180" s="1194" t="s">
        <v>4358</v>
      </c>
      <c r="D180" s="1160" t="s">
        <v>3580</v>
      </c>
      <c r="E180" s="1160" t="s">
        <v>3584</v>
      </c>
      <c r="F180" s="1160" t="s">
        <v>3585</v>
      </c>
      <c r="G180" s="1164">
        <v>50</v>
      </c>
      <c r="H180" s="1164">
        <v>20</v>
      </c>
      <c r="I180" s="1164">
        <v>20</v>
      </c>
      <c r="J180" s="1170">
        <v>20</v>
      </c>
      <c r="K180" s="1166">
        <v>2</v>
      </c>
      <c r="L180" s="1244">
        <v>18</v>
      </c>
      <c r="M180" s="1172">
        <v>120</v>
      </c>
      <c r="N180" s="61">
        <v>2160</v>
      </c>
      <c r="O180" s="1265">
        <v>18</v>
      </c>
      <c r="P180" s="1265">
        <v>0</v>
      </c>
      <c r="Q180" s="1265" t="s">
        <v>907</v>
      </c>
      <c r="R180" s="1265">
        <v>0</v>
      </c>
      <c r="S180" s="383"/>
      <c r="T180" s="1260"/>
    </row>
    <row r="181" spans="1:20">
      <c r="A181" s="78">
        <v>175</v>
      </c>
      <c r="B181" s="1160">
        <v>40025</v>
      </c>
      <c r="C181" s="1194" t="s">
        <v>4359</v>
      </c>
      <c r="D181" s="1160" t="s">
        <v>3580</v>
      </c>
      <c r="E181" s="1160" t="s">
        <v>3584</v>
      </c>
      <c r="F181" s="1160" t="s">
        <v>3585</v>
      </c>
      <c r="G181" s="1164">
        <v>100</v>
      </c>
      <c r="H181" s="1164">
        <v>100</v>
      </c>
      <c r="I181" s="1164">
        <v>50</v>
      </c>
      <c r="J181" s="1170">
        <v>50</v>
      </c>
      <c r="K181" s="1166">
        <v>10</v>
      </c>
      <c r="L181" s="1244">
        <v>40</v>
      </c>
      <c r="M181" s="1172">
        <v>88</v>
      </c>
      <c r="N181" s="61">
        <v>3520</v>
      </c>
      <c r="O181" s="1265">
        <v>20</v>
      </c>
      <c r="P181" s="1265">
        <v>0</v>
      </c>
      <c r="Q181" s="1265">
        <v>20</v>
      </c>
      <c r="R181" s="1265">
        <v>0</v>
      </c>
      <c r="S181" s="383"/>
      <c r="T181" s="1260"/>
    </row>
    <row r="182" spans="1:20">
      <c r="A182" s="78">
        <v>176</v>
      </c>
      <c r="B182" s="1198">
        <v>40026</v>
      </c>
      <c r="C182" s="1194" t="s">
        <v>4360</v>
      </c>
      <c r="D182" s="1160" t="s">
        <v>3580</v>
      </c>
      <c r="E182" s="1160" t="s">
        <v>3584</v>
      </c>
      <c r="F182" s="1160" t="s">
        <v>3585</v>
      </c>
      <c r="G182" s="1164">
        <v>100</v>
      </c>
      <c r="H182" s="1164">
        <v>250</v>
      </c>
      <c r="I182" s="1164">
        <v>250</v>
      </c>
      <c r="J182" s="1170">
        <v>200</v>
      </c>
      <c r="K182" s="1166">
        <v>50</v>
      </c>
      <c r="L182" s="1244">
        <v>150</v>
      </c>
      <c r="M182" s="1172">
        <v>90</v>
      </c>
      <c r="N182" s="61">
        <v>13500</v>
      </c>
      <c r="O182" s="1265">
        <v>100</v>
      </c>
      <c r="P182" s="1265">
        <v>0</v>
      </c>
      <c r="Q182" s="1265">
        <v>50</v>
      </c>
      <c r="R182" s="1265">
        <v>0</v>
      </c>
      <c r="S182" s="383"/>
      <c r="T182" s="1260"/>
    </row>
    <row r="183" spans="1:20">
      <c r="A183" s="78">
        <v>177</v>
      </c>
      <c r="B183" s="1160">
        <v>40027</v>
      </c>
      <c r="C183" s="1194" t="s">
        <v>4361</v>
      </c>
      <c r="D183" s="1160" t="s">
        <v>3580</v>
      </c>
      <c r="E183" s="1160" t="s">
        <v>3584</v>
      </c>
      <c r="F183" s="1160" t="s">
        <v>3585</v>
      </c>
      <c r="G183" s="1164">
        <v>100</v>
      </c>
      <c r="H183" s="1164">
        <v>100</v>
      </c>
      <c r="I183" s="1164">
        <v>100</v>
      </c>
      <c r="J183" s="1170">
        <v>100</v>
      </c>
      <c r="K183" s="1166">
        <v>30</v>
      </c>
      <c r="L183" s="1244">
        <v>70</v>
      </c>
      <c r="M183" s="1172">
        <v>90</v>
      </c>
      <c r="N183" s="61">
        <v>6300</v>
      </c>
      <c r="O183" s="1265">
        <v>50</v>
      </c>
      <c r="P183" s="1265">
        <v>0</v>
      </c>
      <c r="Q183" s="1265">
        <v>20</v>
      </c>
      <c r="R183" s="1265">
        <v>0</v>
      </c>
      <c r="S183" s="383"/>
      <c r="T183" s="1260"/>
    </row>
    <row r="184" spans="1:20">
      <c r="A184" s="78">
        <v>178</v>
      </c>
      <c r="B184" s="1198">
        <v>40028</v>
      </c>
      <c r="C184" s="1194" t="s">
        <v>4362</v>
      </c>
      <c r="D184" s="1160" t="s">
        <v>3580</v>
      </c>
      <c r="E184" s="1160" t="s">
        <v>3584</v>
      </c>
      <c r="F184" s="1160" t="s">
        <v>3585</v>
      </c>
      <c r="G184" s="1164">
        <v>200</v>
      </c>
      <c r="H184" s="1164">
        <v>100</v>
      </c>
      <c r="I184" s="1164">
        <v>100</v>
      </c>
      <c r="J184" s="1170">
        <v>100</v>
      </c>
      <c r="K184" s="1166">
        <v>20</v>
      </c>
      <c r="L184" s="1244">
        <v>80</v>
      </c>
      <c r="M184" s="1172">
        <v>88</v>
      </c>
      <c r="N184" s="61">
        <v>7040</v>
      </c>
      <c r="O184" s="1265">
        <v>40</v>
      </c>
      <c r="P184" s="1265">
        <v>0</v>
      </c>
      <c r="Q184" s="1265">
        <v>40</v>
      </c>
      <c r="R184" s="1265">
        <v>0</v>
      </c>
      <c r="S184" s="383"/>
      <c r="T184" s="1260"/>
    </row>
    <row r="185" spans="1:20">
      <c r="A185" s="78">
        <v>179</v>
      </c>
      <c r="B185" s="1160">
        <v>40029</v>
      </c>
      <c r="C185" s="1194" t="s">
        <v>4363</v>
      </c>
      <c r="D185" s="1160" t="s">
        <v>3580</v>
      </c>
      <c r="E185" s="1160" t="s">
        <v>3586</v>
      </c>
      <c r="F185" s="1160" t="s">
        <v>3587</v>
      </c>
      <c r="G185" s="1164">
        <v>100</v>
      </c>
      <c r="H185" s="1164">
        <v>50</v>
      </c>
      <c r="I185" s="1164">
        <v>50</v>
      </c>
      <c r="J185" s="1170">
        <v>50</v>
      </c>
      <c r="K185" s="1166">
        <v>10</v>
      </c>
      <c r="L185" s="1244">
        <v>40</v>
      </c>
      <c r="M185" s="1172">
        <v>88</v>
      </c>
      <c r="N185" s="61">
        <v>3520</v>
      </c>
      <c r="O185" s="1265">
        <v>20</v>
      </c>
      <c r="P185" s="1265">
        <v>0</v>
      </c>
      <c r="Q185" s="1265">
        <v>20</v>
      </c>
      <c r="R185" s="1265">
        <v>0</v>
      </c>
      <c r="S185" s="383"/>
      <c r="T185" s="1260"/>
    </row>
    <row r="186" spans="1:20">
      <c r="A186" s="78">
        <v>180</v>
      </c>
      <c r="B186" s="1198">
        <v>40030</v>
      </c>
      <c r="C186" s="1194" t="s">
        <v>4364</v>
      </c>
      <c r="D186" s="1160" t="s">
        <v>3580</v>
      </c>
      <c r="E186" s="1160" t="s">
        <v>3584</v>
      </c>
      <c r="F186" s="1160" t="s">
        <v>3585</v>
      </c>
      <c r="G186" s="1164">
        <v>100</v>
      </c>
      <c r="H186" s="1164">
        <v>100</v>
      </c>
      <c r="I186" s="1164">
        <v>100</v>
      </c>
      <c r="J186" s="1170">
        <v>100</v>
      </c>
      <c r="K186" s="1166">
        <v>30</v>
      </c>
      <c r="L186" s="1244">
        <v>70</v>
      </c>
      <c r="M186" s="1172">
        <v>88</v>
      </c>
      <c r="N186" s="61">
        <v>6160</v>
      </c>
      <c r="O186" s="1265">
        <v>50</v>
      </c>
      <c r="P186" s="1265">
        <v>0</v>
      </c>
      <c r="Q186" s="1265">
        <v>20</v>
      </c>
      <c r="R186" s="1265">
        <v>0</v>
      </c>
      <c r="S186" s="383"/>
      <c r="T186" s="1260"/>
    </row>
    <row r="187" spans="1:20">
      <c r="A187" s="78">
        <v>181</v>
      </c>
      <c r="B187" s="1160">
        <v>40031</v>
      </c>
      <c r="C187" s="1194" t="s">
        <v>4365</v>
      </c>
      <c r="D187" s="1160" t="s">
        <v>3580</v>
      </c>
      <c r="E187" s="1160" t="s">
        <v>3584</v>
      </c>
      <c r="F187" s="1160" t="s">
        <v>3585</v>
      </c>
      <c r="G187" s="1164">
        <v>50</v>
      </c>
      <c r="H187" s="1164">
        <v>50</v>
      </c>
      <c r="I187" s="1164">
        <v>50</v>
      </c>
      <c r="J187" s="1170">
        <v>50</v>
      </c>
      <c r="K187" s="1166">
        <v>10</v>
      </c>
      <c r="L187" s="1244">
        <v>40</v>
      </c>
      <c r="M187" s="1172">
        <v>88</v>
      </c>
      <c r="N187" s="61">
        <v>3520</v>
      </c>
      <c r="O187" s="1265">
        <v>20</v>
      </c>
      <c r="P187" s="1265">
        <v>0</v>
      </c>
      <c r="Q187" s="1265">
        <v>20</v>
      </c>
      <c r="R187" s="1265">
        <v>0</v>
      </c>
      <c r="S187" s="383"/>
      <c r="T187" s="1260"/>
    </row>
    <row r="188" spans="1:20">
      <c r="A188" s="78">
        <v>182</v>
      </c>
      <c r="B188" s="1198">
        <v>40032</v>
      </c>
      <c r="C188" s="1194" t="s">
        <v>4366</v>
      </c>
      <c r="D188" s="1160" t="s">
        <v>3580</v>
      </c>
      <c r="E188" s="1160" t="s">
        <v>3584</v>
      </c>
      <c r="F188" s="1160" t="s">
        <v>3585</v>
      </c>
      <c r="G188" s="1164">
        <v>200</v>
      </c>
      <c r="H188" s="1164">
        <v>300</v>
      </c>
      <c r="I188" s="1164">
        <v>200</v>
      </c>
      <c r="J188" s="1170">
        <v>200</v>
      </c>
      <c r="K188" s="1166">
        <v>50</v>
      </c>
      <c r="L188" s="1244">
        <v>150</v>
      </c>
      <c r="M188" s="1172">
        <v>88</v>
      </c>
      <c r="N188" s="61">
        <v>13200</v>
      </c>
      <c r="O188" s="1265">
        <v>100</v>
      </c>
      <c r="P188" s="1265">
        <v>0</v>
      </c>
      <c r="Q188" s="1265">
        <v>50</v>
      </c>
      <c r="R188" s="1265">
        <v>0</v>
      </c>
      <c r="S188" s="383"/>
      <c r="T188" s="1260"/>
    </row>
    <row r="189" spans="1:20">
      <c r="A189" s="78">
        <v>183</v>
      </c>
      <c r="B189" s="1160">
        <v>40033</v>
      </c>
      <c r="C189" s="1194" t="s">
        <v>4367</v>
      </c>
      <c r="D189" s="1160" t="s">
        <v>3580</v>
      </c>
      <c r="E189" s="1160" t="s">
        <v>3584</v>
      </c>
      <c r="F189" s="1160" t="s">
        <v>3585</v>
      </c>
      <c r="G189" s="1164">
        <v>200</v>
      </c>
      <c r="H189" s="1164">
        <v>300</v>
      </c>
      <c r="I189" s="1164">
        <v>200</v>
      </c>
      <c r="J189" s="1170">
        <v>200</v>
      </c>
      <c r="K189" s="1166">
        <v>50</v>
      </c>
      <c r="L189" s="1244">
        <v>150</v>
      </c>
      <c r="M189" s="1172">
        <v>88</v>
      </c>
      <c r="N189" s="61">
        <v>13200</v>
      </c>
      <c r="O189" s="1265">
        <v>100</v>
      </c>
      <c r="P189" s="1265">
        <v>0</v>
      </c>
      <c r="Q189" s="1265">
        <v>50</v>
      </c>
      <c r="R189" s="1265">
        <v>0</v>
      </c>
      <c r="S189" s="383"/>
      <c r="T189" s="1260"/>
    </row>
    <row r="190" spans="1:20">
      <c r="A190" s="78">
        <v>184</v>
      </c>
      <c r="B190" s="1198">
        <v>40034</v>
      </c>
      <c r="C190" s="1194" t="s">
        <v>4368</v>
      </c>
      <c r="D190" s="1160" t="s">
        <v>3580</v>
      </c>
      <c r="E190" s="1160" t="s">
        <v>3584</v>
      </c>
      <c r="F190" s="1160" t="s">
        <v>3585</v>
      </c>
      <c r="G190" s="1164">
        <v>100</v>
      </c>
      <c r="H190" s="1164">
        <v>200</v>
      </c>
      <c r="I190" s="1164">
        <v>200</v>
      </c>
      <c r="J190" s="1170">
        <v>200</v>
      </c>
      <c r="K190" s="1166">
        <v>20</v>
      </c>
      <c r="L190" s="1244">
        <v>180</v>
      </c>
      <c r="M190" s="1172">
        <v>88</v>
      </c>
      <c r="N190" s="61">
        <v>15840</v>
      </c>
      <c r="O190" s="1265">
        <v>100</v>
      </c>
      <c r="P190" s="1265">
        <v>0</v>
      </c>
      <c r="Q190" s="1265">
        <v>80</v>
      </c>
      <c r="R190" s="1265">
        <v>0</v>
      </c>
      <c r="S190" s="383"/>
      <c r="T190" s="1260"/>
    </row>
    <row r="191" spans="1:20">
      <c r="A191" s="78">
        <v>185</v>
      </c>
      <c r="B191" s="1160">
        <v>40035</v>
      </c>
      <c r="C191" s="1194" t="s">
        <v>4369</v>
      </c>
      <c r="D191" s="1160" t="s">
        <v>3580</v>
      </c>
      <c r="E191" s="1160" t="s">
        <v>3584</v>
      </c>
      <c r="F191" s="1160" t="s">
        <v>3585</v>
      </c>
      <c r="G191" s="1164">
        <v>200</v>
      </c>
      <c r="H191" s="1164">
        <v>300</v>
      </c>
      <c r="I191" s="1164">
        <v>200</v>
      </c>
      <c r="J191" s="1170">
        <v>200</v>
      </c>
      <c r="K191" s="1166">
        <v>50</v>
      </c>
      <c r="L191" s="1244">
        <v>150</v>
      </c>
      <c r="M191" s="1172">
        <v>88</v>
      </c>
      <c r="N191" s="61">
        <v>13200</v>
      </c>
      <c r="O191" s="1265">
        <v>100</v>
      </c>
      <c r="P191" s="1265">
        <v>0</v>
      </c>
      <c r="Q191" s="1265">
        <v>50</v>
      </c>
      <c r="R191" s="1265">
        <v>0</v>
      </c>
      <c r="S191" s="383"/>
      <c r="T191" s="1260"/>
    </row>
    <row r="192" spans="1:20">
      <c r="A192" s="78">
        <v>186</v>
      </c>
      <c r="B192" s="1198">
        <v>40036</v>
      </c>
      <c r="C192" s="1194" t="s">
        <v>4370</v>
      </c>
      <c r="D192" s="1160" t="s">
        <v>3580</v>
      </c>
      <c r="E192" s="1160" t="s">
        <v>3584</v>
      </c>
      <c r="F192" s="1160" t="s">
        <v>3585</v>
      </c>
      <c r="G192" s="1164">
        <v>250</v>
      </c>
      <c r="H192" s="1164">
        <v>300</v>
      </c>
      <c r="I192" s="1164">
        <v>200</v>
      </c>
      <c r="J192" s="1170">
        <v>200</v>
      </c>
      <c r="K192" s="1166">
        <v>50</v>
      </c>
      <c r="L192" s="1244">
        <v>150</v>
      </c>
      <c r="M192" s="1172">
        <v>88</v>
      </c>
      <c r="N192" s="61">
        <v>13200</v>
      </c>
      <c r="O192" s="1265">
        <v>100</v>
      </c>
      <c r="P192" s="1265">
        <v>0</v>
      </c>
      <c r="Q192" s="1265">
        <v>50</v>
      </c>
      <c r="R192" s="1265">
        <v>0</v>
      </c>
      <c r="S192" s="383"/>
      <c r="T192" s="1260"/>
    </row>
    <row r="193" spans="1:20">
      <c r="A193" s="78">
        <v>187</v>
      </c>
      <c r="B193" s="1160">
        <v>40037</v>
      </c>
      <c r="C193" s="1194" t="s">
        <v>4371</v>
      </c>
      <c r="D193" s="1160" t="s">
        <v>3580</v>
      </c>
      <c r="E193" s="1160" t="s">
        <v>3584</v>
      </c>
      <c r="F193" s="1160" t="s">
        <v>3585</v>
      </c>
      <c r="G193" s="1164">
        <v>100</v>
      </c>
      <c r="H193" s="1164">
        <v>100</v>
      </c>
      <c r="I193" s="1164">
        <v>100</v>
      </c>
      <c r="J193" s="1170">
        <v>50</v>
      </c>
      <c r="K193" s="1166">
        <v>30</v>
      </c>
      <c r="L193" s="1244">
        <v>20</v>
      </c>
      <c r="M193" s="1172">
        <v>90</v>
      </c>
      <c r="N193" s="61">
        <v>1800</v>
      </c>
      <c r="O193" s="1265">
        <v>10</v>
      </c>
      <c r="P193" s="1265">
        <v>0</v>
      </c>
      <c r="Q193" s="1265">
        <v>10</v>
      </c>
      <c r="R193" s="1265">
        <v>0</v>
      </c>
      <c r="S193" s="383"/>
      <c r="T193" s="1260"/>
    </row>
    <row r="194" spans="1:20">
      <c r="A194" s="78">
        <v>188</v>
      </c>
      <c r="B194" s="1198">
        <v>40038</v>
      </c>
      <c r="C194" s="1194" t="s">
        <v>4372</v>
      </c>
      <c r="D194" s="1160" t="s">
        <v>3580</v>
      </c>
      <c r="E194" s="1160" t="s">
        <v>3584</v>
      </c>
      <c r="F194" s="1160" t="s">
        <v>3585</v>
      </c>
      <c r="G194" s="1164">
        <v>80</v>
      </c>
      <c r="H194" s="1164">
        <v>50</v>
      </c>
      <c r="I194" s="1164">
        <v>50</v>
      </c>
      <c r="J194" s="1170">
        <v>50</v>
      </c>
      <c r="K194" s="1166">
        <v>10</v>
      </c>
      <c r="L194" s="1244">
        <v>40</v>
      </c>
      <c r="M194" s="1172">
        <v>150</v>
      </c>
      <c r="N194" s="61">
        <v>6000</v>
      </c>
      <c r="O194" s="1265">
        <v>20</v>
      </c>
      <c r="P194" s="1265">
        <v>0</v>
      </c>
      <c r="Q194" s="1265">
        <v>20</v>
      </c>
      <c r="R194" s="1265">
        <v>0</v>
      </c>
      <c r="S194" s="383"/>
      <c r="T194" s="1260"/>
    </row>
    <row r="195" spans="1:20">
      <c r="A195" s="78">
        <v>189</v>
      </c>
      <c r="B195" s="1160">
        <v>40039</v>
      </c>
      <c r="C195" s="1194" t="s">
        <v>4373</v>
      </c>
      <c r="D195" s="1160" t="s">
        <v>3580</v>
      </c>
      <c r="E195" s="1160" t="s">
        <v>3584</v>
      </c>
      <c r="F195" s="1160" t="s">
        <v>3585</v>
      </c>
      <c r="G195" s="1164">
        <v>100</v>
      </c>
      <c r="H195" s="1164">
        <v>50</v>
      </c>
      <c r="I195" s="1164">
        <v>50</v>
      </c>
      <c r="J195" s="1170">
        <v>50</v>
      </c>
      <c r="K195" s="1166">
        <v>10</v>
      </c>
      <c r="L195" s="1244">
        <v>40</v>
      </c>
      <c r="M195" s="1172">
        <v>88</v>
      </c>
      <c r="N195" s="61">
        <v>3520</v>
      </c>
      <c r="O195" s="1265">
        <v>20</v>
      </c>
      <c r="P195" s="1265">
        <v>0</v>
      </c>
      <c r="Q195" s="1265">
        <v>20</v>
      </c>
      <c r="R195" s="1265">
        <v>0</v>
      </c>
      <c r="S195" s="383"/>
      <c r="T195" s="1260"/>
    </row>
    <row r="196" spans="1:20">
      <c r="A196" s="78">
        <v>190</v>
      </c>
      <c r="B196" s="1198">
        <v>40040</v>
      </c>
      <c r="C196" s="1194" t="s">
        <v>4374</v>
      </c>
      <c r="D196" s="1160" t="s">
        <v>3580</v>
      </c>
      <c r="E196" s="1160" t="s">
        <v>3584</v>
      </c>
      <c r="F196" s="1160" t="s">
        <v>3585</v>
      </c>
      <c r="G196" s="1164">
        <v>100</v>
      </c>
      <c r="H196" s="1164">
        <v>100</v>
      </c>
      <c r="I196" s="1164">
        <v>100</v>
      </c>
      <c r="J196" s="1170">
        <v>100</v>
      </c>
      <c r="K196" s="1166">
        <v>10</v>
      </c>
      <c r="L196" s="1244">
        <v>90</v>
      </c>
      <c r="M196" s="1172">
        <v>90</v>
      </c>
      <c r="N196" s="61">
        <v>8100</v>
      </c>
      <c r="O196" s="1265">
        <v>50</v>
      </c>
      <c r="P196" s="1265">
        <v>0</v>
      </c>
      <c r="Q196" s="1265">
        <v>40</v>
      </c>
      <c r="R196" s="1265">
        <v>0</v>
      </c>
      <c r="S196" s="383"/>
      <c r="T196" s="1260"/>
    </row>
    <row r="197" spans="1:20">
      <c r="A197" s="78">
        <v>191</v>
      </c>
      <c r="B197" s="1160">
        <v>40041</v>
      </c>
      <c r="C197" s="1194" t="s">
        <v>4375</v>
      </c>
      <c r="D197" s="1160" t="s">
        <v>3580</v>
      </c>
      <c r="E197" s="1160" t="s">
        <v>3584</v>
      </c>
      <c r="F197" s="1160" t="s">
        <v>3585</v>
      </c>
      <c r="G197" s="1164"/>
      <c r="H197" s="1164"/>
      <c r="I197" s="1164">
        <v>100</v>
      </c>
      <c r="J197" s="1170">
        <v>100</v>
      </c>
      <c r="K197" s="1166">
        <v>0</v>
      </c>
      <c r="L197" s="1244">
        <v>100</v>
      </c>
      <c r="M197" s="1172">
        <v>88</v>
      </c>
      <c r="N197" s="61">
        <v>8800</v>
      </c>
      <c r="O197" s="1265">
        <v>50</v>
      </c>
      <c r="P197" s="1265">
        <v>0</v>
      </c>
      <c r="Q197" s="1265">
        <v>50</v>
      </c>
      <c r="R197" s="1265">
        <v>0</v>
      </c>
      <c r="S197" s="383"/>
      <c r="T197" s="1260"/>
    </row>
    <row r="198" spans="1:20">
      <c r="A198" s="78">
        <v>192</v>
      </c>
      <c r="B198" s="1198">
        <v>40042</v>
      </c>
      <c r="C198" s="1194" t="s">
        <v>4376</v>
      </c>
      <c r="D198" s="1160" t="s">
        <v>3580</v>
      </c>
      <c r="E198" s="1160" t="s">
        <v>3584</v>
      </c>
      <c r="F198" s="1160" t="s">
        <v>3585</v>
      </c>
      <c r="G198" s="1164">
        <v>100</v>
      </c>
      <c r="H198" s="1164">
        <v>50</v>
      </c>
      <c r="I198" s="1164">
        <v>50</v>
      </c>
      <c r="J198" s="1170">
        <v>50</v>
      </c>
      <c r="K198" s="1166">
        <v>10</v>
      </c>
      <c r="L198" s="1244">
        <v>40</v>
      </c>
      <c r="M198" s="1172">
        <v>88</v>
      </c>
      <c r="N198" s="61">
        <v>3520</v>
      </c>
      <c r="O198" s="1265">
        <v>20</v>
      </c>
      <c r="P198" s="1265">
        <v>0</v>
      </c>
      <c r="Q198" s="1265">
        <v>20</v>
      </c>
      <c r="R198" s="1265">
        <v>0</v>
      </c>
      <c r="S198" s="383"/>
      <c r="T198" s="1260"/>
    </row>
    <row r="199" spans="1:20">
      <c r="A199" s="78">
        <v>193</v>
      </c>
      <c r="B199" s="1160">
        <v>40043</v>
      </c>
      <c r="C199" s="1194" t="s">
        <v>4377</v>
      </c>
      <c r="D199" s="1160" t="s">
        <v>3580</v>
      </c>
      <c r="E199" s="1160" t="s">
        <v>3584</v>
      </c>
      <c r="F199" s="1160" t="s">
        <v>3585</v>
      </c>
      <c r="G199" s="1164"/>
      <c r="H199" s="1164"/>
      <c r="I199" s="1164">
        <v>50</v>
      </c>
      <c r="J199" s="1170">
        <v>50</v>
      </c>
      <c r="K199" s="1166">
        <v>0</v>
      </c>
      <c r="L199" s="1244">
        <v>50</v>
      </c>
      <c r="M199" s="1172">
        <v>88</v>
      </c>
      <c r="N199" s="61">
        <v>4400</v>
      </c>
      <c r="O199" s="1265">
        <v>25</v>
      </c>
      <c r="P199" s="1265">
        <v>0</v>
      </c>
      <c r="Q199" s="1265">
        <v>25</v>
      </c>
      <c r="R199" s="1265">
        <v>0</v>
      </c>
      <c r="S199" s="383"/>
      <c r="T199" s="1260"/>
    </row>
    <row r="200" spans="1:20">
      <c r="A200" s="78">
        <v>194</v>
      </c>
      <c r="B200" s="1198">
        <v>40044</v>
      </c>
      <c r="C200" s="1194" t="s">
        <v>4378</v>
      </c>
      <c r="D200" s="1160" t="s">
        <v>3580</v>
      </c>
      <c r="E200" s="1160" t="s">
        <v>3584</v>
      </c>
      <c r="F200" s="1160" t="s">
        <v>3585</v>
      </c>
      <c r="G200" s="1164">
        <v>100</v>
      </c>
      <c r="H200" s="1164">
        <v>100</v>
      </c>
      <c r="I200" s="1164">
        <v>100</v>
      </c>
      <c r="J200" s="1170">
        <v>100</v>
      </c>
      <c r="K200" s="1166">
        <v>30</v>
      </c>
      <c r="L200" s="1244">
        <v>70</v>
      </c>
      <c r="M200" s="1172">
        <v>88</v>
      </c>
      <c r="N200" s="61">
        <v>6160</v>
      </c>
      <c r="O200" s="1265">
        <v>50</v>
      </c>
      <c r="P200" s="1265">
        <v>0</v>
      </c>
      <c r="Q200" s="1265">
        <v>20</v>
      </c>
      <c r="R200" s="1265">
        <v>0</v>
      </c>
      <c r="S200" s="383"/>
      <c r="T200" s="1260"/>
    </row>
    <row r="201" spans="1:20">
      <c r="A201" s="78">
        <v>195</v>
      </c>
      <c r="B201" s="1160">
        <v>40045</v>
      </c>
      <c r="C201" s="1194" t="s">
        <v>4379</v>
      </c>
      <c r="D201" s="1160" t="s">
        <v>3525</v>
      </c>
      <c r="E201" s="1160" t="s">
        <v>214</v>
      </c>
      <c r="F201" s="1160" t="s">
        <v>214</v>
      </c>
      <c r="G201" s="1164">
        <v>41800</v>
      </c>
      <c r="H201" s="1164">
        <v>45000</v>
      </c>
      <c r="I201" s="1199">
        <v>50000</v>
      </c>
      <c r="J201" s="1170">
        <v>50000</v>
      </c>
      <c r="K201" s="1166">
        <v>0</v>
      </c>
      <c r="L201" s="1244">
        <v>50000</v>
      </c>
      <c r="M201" s="1200">
        <v>99.9</v>
      </c>
      <c r="N201" s="61">
        <v>4995000</v>
      </c>
      <c r="O201" s="1265">
        <v>12500</v>
      </c>
      <c r="P201" s="1265">
        <v>12500</v>
      </c>
      <c r="Q201" s="1265">
        <v>12500</v>
      </c>
      <c r="R201" s="1265">
        <v>12500</v>
      </c>
      <c r="S201" s="383"/>
      <c r="T201" s="1260"/>
    </row>
    <row r="202" spans="1:20">
      <c r="A202" s="78">
        <v>196</v>
      </c>
      <c r="B202" s="1198">
        <v>40046</v>
      </c>
      <c r="C202" s="1161" t="s">
        <v>4380</v>
      </c>
      <c r="D202" s="1160" t="s">
        <v>3553</v>
      </c>
      <c r="E202" s="1160" t="s">
        <v>3514</v>
      </c>
      <c r="F202" s="1160" t="s">
        <v>214</v>
      </c>
      <c r="G202" s="1164">
        <v>0</v>
      </c>
      <c r="H202" s="1164">
        <v>0</v>
      </c>
      <c r="I202" s="1164">
        <v>0</v>
      </c>
      <c r="J202" s="1170">
        <v>1</v>
      </c>
      <c r="K202" s="1166">
        <v>0</v>
      </c>
      <c r="L202" s="1244">
        <v>1</v>
      </c>
      <c r="M202" s="1172">
        <v>5000</v>
      </c>
      <c r="N202" s="61">
        <v>5000</v>
      </c>
      <c r="O202" s="1265">
        <v>1</v>
      </c>
      <c r="P202" s="1265">
        <v>0</v>
      </c>
      <c r="Q202" s="1265">
        <v>0</v>
      </c>
      <c r="R202" s="1265">
        <v>0</v>
      </c>
      <c r="S202" s="383"/>
      <c r="T202" s="1260"/>
    </row>
    <row r="203" spans="1:20">
      <c r="A203" s="78">
        <v>197</v>
      </c>
      <c r="B203" s="1160">
        <v>40047</v>
      </c>
      <c r="C203" s="1161" t="s">
        <v>4381</v>
      </c>
      <c r="D203" s="1160" t="s">
        <v>3553</v>
      </c>
      <c r="E203" s="1160" t="s">
        <v>3514</v>
      </c>
      <c r="F203" s="1160" t="s">
        <v>214</v>
      </c>
      <c r="G203" s="1164">
        <v>6</v>
      </c>
      <c r="H203" s="1164">
        <v>5</v>
      </c>
      <c r="I203" s="1164">
        <v>5</v>
      </c>
      <c r="J203" s="1170">
        <v>3</v>
      </c>
      <c r="K203" s="1166">
        <v>2</v>
      </c>
      <c r="L203" s="1244">
        <v>1</v>
      </c>
      <c r="M203" s="1172">
        <v>1800</v>
      </c>
      <c r="N203" s="61">
        <v>1800</v>
      </c>
      <c r="O203" s="1265">
        <v>1</v>
      </c>
      <c r="P203" s="1265">
        <v>0</v>
      </c>
      <c r="Q203" s="1265">
        <v>0</v>
      </c>
      <c r="R203" s="1265">
        <v>0</v>
      </c>
      <c r="S203" s="383"/>
      <c r="T203" s="1260"/>
    </row>
    <row r="204" spans="1:20">
      <c r="A204" s="78">
        <v>198</v>
      </c>
      <c r="B204" s="1198">
        <v>40048</v>
      </c>
      <c r="C204" s="1161" t="s">
        <v>4382</v>
      </c>
      <c r="D204" s="1160" t="s">
        <v>3553</v>
      </c>
      <c r="E204" s="1160" t="s">
        <v>3514</v>
      </c>
      <c r="F204" s="1160" t="s">
        <v>214</v>
      </c>
      <c r="G204" s="1164">
        <v>6</v>
      </c>
      <c r="H204" s="1164">
        <v>5</v>
      </c>
      <c r="I204" s="1164">
        <v>5</v>
      </c>
      <c r="J204" s="1170">
        <v>3</v>
      </c>
      <c r="K204" s="1166">
        <v>2</v>
      </c>
      <c r="L204" s="1244">
        <v>1</v>
      </c>
      <c r="M204" s="1172">
        <v>2140</v>
      </c>
      <c r="N204" s="61">
        <v>2140</v>
      </c>
      <c r="O204" s="1265">
        <v>1</v>
      </c>
      <c r="P204" s="1265">
        <v>0</v>
      </c>
      <c r="Q204" s="1265">
        <v>0</v>
      </c>
      <c r="R204" s="1265">
        <v>0</v>
      </c>
      <c r="S204" s="383"/>
      <c r="T204" s="1260"/>
    </row>
    <row r="205" spans="1:20">
      <c r="A205" s="78">
        <v>199</v>
      </c>
      <c r="B205" s="1160">
        <v>40049</v>
      </c>
      <c r="C205" s="1161" t="s">
        <v>4383</v>
      </c>
      <c r="D205" s="1160" t="s">
        <v>3553</v>
      </c>
      <c r="E205" s="1160" t="s">
        <v>3514</v>
      </c>
      <c r="F205" s="1160" t="s">
        <v>214</v>
      </c>
      <c r="G205" s="1164">
        <v>2</v>
      </c>
      <c r="H205" s="1164">
        <v>2</v>
      </c>
      <c r="I205" s="1164">
        <v>2</v>
      </c>
      <c r="J205" s="1170">
        <v>3</v>
      </c>
      <c r="K205" s="1166">
        <v>1</v>
      </c>
      <c r="L205" s="1244">
        <v>2</v>
      </c>
      <c r="M205" s="1172">
        <v>5600</v>
      </c>
      <c r="N205" s="61">
        <v>11200</v>
      </c>
      <c r="O205" s="1265">
        <v>2</v>
      </c>
      <c r="P205" s="1265">
        <v>0</v>
      </c>
      <c r="Q205" s="1265">
        <v>0</v>
      </c>
      <c r="R205" s="1265">
        <v>0</v>
      </c>
      <c r="S205" s="383"/>
      <c r="T205" s="1260"/>
    </row>
    <row r="206" spans="1:20">
      <c r="A206" s="78">
        <v>200</v>
      </c>
      <c r="B206" s="1198">
        <v>40050</v>
      </c>
      <c r="C206" s="1161" t="s">
        <v>4384</v>
      </c>
      <c r="D206" s="1160" t="s">
        <v>3553</v>
      </c>
      <c r="E206" s="1160" t="s">
        <v>3514</v>
      </c>
      <c r="F206" s="1160" t="s">
        <v>214</v>
      </c>
      <c r="G206" s="1164">
        <v>6</v>
      </c>
      <c r="H206" s="1164">
        <v>6</v>
      </c>
      <c r="I206" s="1164">
        <v>6</v>
      </c>
      <c r="J206" s="1170">
        <v>3</v>
      </c>
      <c r="K206" s="1166">
        <v>2</v>
      </c>
      <c r="L206" s="1244">
        <v>1</v>
      </c>
      <c r="M206" s="1172">
        <v>2500</v>
      </c>
      <c r="N206" s="61">
        <v>2500</v>
      </c>
      <c r="O206" s="1265">
        <v>1</v>
      </c>
      <c r="P206" s="1265">
        <v>0</v>
      </c>
      <c r="Q206" s="1265">
        <v>0</v>
      </c>
      <c r="R206" s="1265">
        <v>0</v>
      </c>
      <c r="S206" s="383"/>
      <c r="T206" s="1260"/>
    </row>
    <row r="207" spans="1:20">
      <c r="A207" s="78">
        <v>201</v>
      </c>
      <c r="B207" s="1160">
        <v>40051</v>
      </c>
      <c r="C207" s="1161" t="s">
        <v>4385</v>
      </c>
      <c r="D207" s="1160" t="s">
        <v>3553</v>
      </c>
      <c r="E207" s="1160" t="s">
        <v>3514</v>
      </c>
      <c r="F207" s="1160" t="s">
        <v>214</v>
      </c>
      <c r="G207" s="1164">
        <v>2</v>
      </c>
      <c r="H207" s="1164">
        <v>1</v>
      </c>
      <c r="I207" s="1164">
        <v>1</v>
      </c>
      <c r="J207" s="1170">
        <v>1</v>
      </c>
      <c r="K207" s="1166">
        <v>0</v>
      </c>
      <c r="L207" s="1244">
        <v>1</v>
      </c>
      <c r="M207" s="1172">
        <v>2250</v>
      </c>
      <c r="N207" s="61">
        <v>2250</v>
      </c>
      <c r="O207" s="1265">
        <v>1</v>
      </c>
      <c r="P207" s="1265">
        <v>0</v>
      </c>
      <c r="Q207" s="1265">
        <v>0</v>
      </c>
      <c r="R207" s="1265">
        <v>0</v>
      </c>
      <c r="S207" s="383"/>
      <c r="T207" s="1260"/>
    </row>
    <row r="208" spans="1:20">
      <c r="A208" s="78">
        <v>202</v>
      </c>
      <c r="B208" s="1198">
        <v>40052</v>
      </c>
      <c r="C208" s="1161" t="s">
        <v>4386</v>
      </c>
      <c r="D208" s="1160" t="s">
        <v>3553</v>
      </c>
      <c r="E208" s="1160" t="s">
        <v>3514</v>
      </c>
      <c r="F208" s="1160" t="s">
        <v>214</v>
      </c>
      <c r="G208" s="1164">
        <v>4</v>
      </c>
      <c r="H208" s="1164">
        <v>1</v>
      </c>
      <c r="I208" s="1164">
        <v>1</v>
      </c>
      <c r="J208" s="1170">
        <v>3</v>
      </c>
      <c r="K208" s="1166">
        <v>0</v>
      </c>
      <c r="L208" s="1244">
        <v>3</v>
      </c>
      <c r="M208" s="1172">
        <v>1800</v>
      </c>
      <c r="N208" s="61">
        <v>5400</v>
      </c>
      <c r="O208" s="1265">
        <v>3</v>
      </c>
      <c r="P208" s="1265">
        <v>0</v>
      </c>
      <c r="Q208" s="1265">
        <v>0</v>
      </c>
      <c r="R208" s="1265">
        <v>0</v>
      </c>
      <c r="S208" s="383"/>
      <c r="T208" s="1260"/>
    </row>
    <row r="209" spans="1:20">
      <c r="A209" s="78">
        <v>203</v>
      </c>
      <c r="B209" s="1160">
        <v>40053</v>
      </c>
      <c r="C209" s="1161" t="s">
        <v>4387</v>
      </c>
      <c r="D209" s="1160" t="s">
        <v>3553</v>
      </c>
      <c r="E209" s="1160" t="s">
        <v>3514</v>
      </c>
      <c r="F209" s="1160" t="s">
        <v>214</v>
      </c>
      <c r="G209" s="1164">
        <v>4</v>
      </c>
      <c r="H209" s="1164">
        <v>1</v>
      </c>
      <c r="I209" s="1164">
        <v>1</v>
      </c>
      <c r="J209" s="1170">
        <v>1</v>
      </c>
      <c r="K209" s="1166">
        <v>0</v>
      </c>
      <c r="L209" s="1244">
        <v>1</v>
      </c>
      <c r="M209" s="1172">
        <v>1950</v>
      </c>
      <c r="N209" s="61">
        <v>1950</v>
      </c>
      <c r="O209" s="1265">
        <v>1</v>
      </c>
      <c r="P209" s="1265">
        <v>0</v>
      </c>
      <c r="Q209" s="1265">
        <v>0</v>
      </c>
      <c r="R209" s="1265">
        <v>0</v>
      </c>
      <c r="S209" s="383"/>
      <c r="T209" s="1260"/>
    </row>
    <row r="210" spans="1:20">
      <c r="A210" s="78">
        <v>204</v>
      </c>
      <c r="B210" s="1198">
        <v>40054</v>
      </c>
      <c r="C210" s="1161" t="s">
        <v>4388</v>
      </c>
      <c r="D210" s="1160" t="s">
        <v>3553</v>
      </c>
      <c r="E210" s="1160" t="s">
        <v>3514</v>
      </c>
      <c r="F210" s="1160" t="s">
        <v>214</v>
      </c>
      <c r="G210" s="1164">
        <v>40</v>
      </c>
      <c r="H210" s="1164">
        <v>40</v>
      </c>
      <c r="I210" s="1164">
        <v>10</v>
      </c>
      <c r="J210" s="1170">
        <v>10</v>
      </c>
      <c r="K210" s="1166">
        <v>10</v>
      </c>
      <c r="L210" s="1244">
        <v>0</v>
      </c>
      <c r="M210" s="1172">
        <v>2160</v>
      </c>
      <c r="N210" s="61">
        <v>0</v>
      </c>
      <c r="O210" s="1265">
        <v>0</v>
      </c>
      <c r="P210" s="1265">
        <v>0</v>
      </c>
      <c r="Q210" s="1265">
        <v>0</v>
      </c>
      <c r="R210" s="1265">
        <v>0</v>
      </c>
      <c r="S210" s="383"/>
      <c r="T210" s="1260"/>
    </row>
    <row r="211" spans="1:20">
      <c r="A211" s="78">
        <v>205</v>
      </c>
      <c r="B211" s="1160">
        <v>40055</v>
      </c>
      <c r="C211" s="1161" t="s">
        <v>4389</v>
      </c>
      <c r="D211" s="1160" t="s">
        <v>3553</v>
      </c>
      <c r="E211" s="1160" t="s">
        <v>3514</v>
      </c>
      <c r="F211" s="1160" t="s">
        <v>214</v>
      </c>
      <c r="G211" s="1164">
        <v>10</v>
      </c>
      <c r="H211" s="1164">
        <v>10</v>
      </c>
      <c r="I211" s="1164">
        <v>10</v>
      </c>
      <c r="J211" s="1170">
        <v>10</v>
      </c>
      <c r="K211" s="1166">
        <v>3</v>
      </c>
      <c r="L211" s="1244">
        <v>7</v>
      </c>
      <c r="M211" s="1172">
        <v>1970</v>
      </c>
      <c r="N211" s="61">
        <v>13790</v>
      </c>
      <c r="O211" s="1265">
        <v>7</v>
      </c>
      <c r="P211" s="1265">
        <v>0</v>
      </c>
      <c r="Q211" s="1265">
        <v>0</v>
      </c>
      <c r="R211" s="1265">
        <v>0</v>
      </c>
      <c r="S211" s="383"/>
      <c r="T211" s="1260"/>
    </row>
    <row r="212" spans="1:20">
      <c r="A212" s="78">
        <v>206</v>
      </c>
      <c r="B212" s="1198">
        <v>40056</v>
      </c>
      <c r="C212" s="1161" t="s">
        <v>4390</v>
      </c>
      <c r="D212" s="1160" t="s">
        <v>3553</v>
      </c>
      <c r="E212" s="1160" t="s">
        <v>3514</v>
      </c>
      <c r="F212" s="1160" t="s">
        <v>214</v>
      </c>
      <c r="G212" s="1164">
        <v>6</v>
      </c>
      <c r="H212" s="1164">
        <v>1</v>
      </c>
      <c r="I212" s="1164">
        <v>1</v>
      </c>
      <c r="J212" s="1170">
        <v>2</v>
      </c>
      <c r="K212" s="1166">
        <v>1</v>
      </c>
      <c r="L212" s="1244">
        <v>1</v>
      </c>
      <c r="M212" s="1172">
        <v>2450</v>
      </c>
      <c r="N212" s="61">
        <v>2450</v>
      </c>
      <c r="O212" s="1265">
        <v>1</v>
      </c>
      <c r="P212" s="1265">
        <v>0</v>
      </c>
      <c r="Q212" s="1265">
        <v>0</v>
      </c>
      <c r="R212" s="1265">
        <v>0</v>
      </c>
      <c r="S212" s="383"/>
      <c r="T212" s="1260"/>
    </row>
    <row r="213" spans="1:20">
      <c r="A213" s="78">
        <v>207</v>
      </c>
      <c r="B213" s="1160">
        <v>40057</v>
      </c>
      <c r="C213" s="1161" t="s">
        <v>4391</v>
      </c>
      <c r="D213" s="1160" t="s">
        <v>3553</v>
      </c>
      <c r="E213" s="1160" t="s">
        <v>3514</v>
      </c>
      <c r="F213" s="1160" t="s">
        <v>214</v>
      </c>
      <c r="G213" s="1164">
        <v>6</v>
      </c>
      <c r="H213" s="1164">
        <v>1</v>
      </c>
      <c r="I213" s="1164">
        <v>1</v>
      </c>
      <c r="J213" s="1170">
        <v>3</v>
      </c>
      <c r="K213" s="1166">
        <v>0</v>
      </c>
      <c r="L213" s="1244">
        <v>3</v>
      </c>
      <c r="M213" s="1172">
        <v>1350</v>
      </c>
      <c r="N213" s="61">
        <v>4050</v>
      </c>
      <c r="O213" s="1265">
        <v>3</v>
      </c>
      <c r="P213" s="1265">
        <v>0</v>
      </c>
      <c r="Q213" s="1265">
        <v>0</v>
      </c>
      <c r="R213" s="1265">
        <v>0</v>
      </c>
      <c r="S213" s="383"/>
      <c r="T213" s="1260"/>
    </row>
    <row r="214" spans="1:20">
      <c r="A214" s="78">
        <v>208</v>
      </c>
      <c r="B214" s="1198">
        <v>40058</v>
      </c>
      <c r="C214" s="1161" t="s">
        <v>4392</v>
      </c>
      <c r="D214" s="1160" t="s">
        <v>3553</v>
      </c>
      <c r="E214" s="1160" t="s">
        <v>3514</v>
      </c>
      <c r="F214" s="1160" t="s">
        <v>214</v>
      </c>
      <c r="G214" s="1164">
        <v>6</v>
      </c>
      <c r="H214" s="1164">
        <v>5</v>
      </c>
      <c r="I214" s="1164">
        <v>5</v>
      </c>
      <c r="J214" s="1170">
        <v>5</v>
      </c>
      <c r="K214" s="1166">
        <v>2</v>
      </c>
      <c r="L214" s="1244">
        <v>3</v>
      </c>
      <c r="M214" s="1172">
        <v>3200</v>
      </c>
      <c r="N214" s="61">
        <v>9600</v>
      </c>
      <c r="O214" s="1265">
        <v>3</v>
      </c>
      <c r="P214" s="1265">
        <v>0</v>
      </c>
      <c r="Q214" s="1265">
        <v>0</v>
      </c>
      <c r="R214" s="1265">
        <v>0</v>
      </c>
      <c r="S214" s="383"/>
      <c r="T214" s="1260"/>
    </row>
    <row r="215" spans="1:20">
      <c r="A215" s="78">
        <v>209</v>
      </c>
      <c r="B215" s="1160">
        <v>40059</v>
      </c>
      <c r="C215" s="1161" t="s">
        <v>4393</v>
      </c>
      <c r="D215" s="1160" t="s">
        <v>3553</v>
      </c>
      <c r="E215" s="1160" t="s">
        <v>3514</v>
      </c>
      <c r="F215" s="1160" t="s">
        <v>214</v>
      </c>
      <c r="G215" s="1164">
        <v>2</v>
      </c>
      <c r="H215" s="1164">
        <v>2</v>
      </c>
      <c r="I215" s="1164">
        <v>2</v>
      </c>
      <c r="J215" s="1170">
        <v>2</v>
      </c>
      <c r="K215" s="1166">
        <v>1</v>
      </c>
      <c r="L215" s="1244">
        <v>1</v>
      </c>
      <c r="M215" s="1172">
        <v>6200</v>
      </c>
      <c r="N215" s="61">
        <v>6200</v>
      </c>
      <c r="O215" s="1265">
        <v>1</v>
      </c>
      <c r="P215" s="1265">
        <v>0</v>
      </c>
      <c r="Q215" s="1265">
        <v>0</v>
      </c>
      <c r="R215" s="1265">
        <v>0</v>
      </c>
      <c r="S215" s="383"/>
      <c r="T215" s="1260"/>
    </row>
    <row r="216" spans="1:20">
      <c r="A216" s="78">
        <v>210</v>
      </c>
      <c r="B216" s="1198">
        <v>40060</v>
      </c>
      <c r="C216" s="1161" t="s">
        <v>4394</v>
      </c>
      <c r="D216" s="1160" t="s">
        <v>3553</v>
      </c>
      <c r="E216" s="1160" t="s">
        <v>3514</v>
      </c>
      <c r="F216" s="1160" t="s">
        <v>214</v>
      </c>
      <c r="G216" s="1164">
        <v>5</v>
      </c>
      <c r="H216" s="1164">
        <v>1</v>
      </c>
      <c r="I216" s="1164">
        <v>1</v>
      </c>
      <c r="J216" s="1170">
        <v>2</v>
      </c>
      <c r="K216" s="1166">
        <v>1</v>
      </c>
      <c r="L216" s="1244">
        <v>1</v>
      </c>
      <c r="M216" s="1172">
        <v>1284</v>
      </c>
      <c r="N216" s="61">
        <v>1284</v>
      </c>
      <c r="O216" s="1265">
        <v>1</v>
      </c>
      <c r="P216" s="1265">
        <v>0</v>
      </c>
      <c r="Q216" s="1265">
        <v>0</v>
      </c>
      <c r="R216" s="1265">
        <v>0</v>
      </c>
      <c r="S216" s="383"/>
      <c r="T216" s="1260"/>
    </row>
    <row r="217" spans="1:20">
      <c r="A217" s="78">
        <v>211</v>
      </c>
      <c r="B217" s="1160">
        <v>40061</v>
      </c>
      <c r="C217" s="1161" t="s">
        <v>4395</v>
      </c>
      <c r="D217" s="1160" t="s">
        <v>3553</v>
      </c>
      <c r="E217" s="1160" t="s">
        <v>3514</v>
      </c>
      <c r="F217" s="1160" t="s">
        <v>214</v>
      </c>
      <c r="G217" s="1164">
        <v>5</v>
      </c>
      <c r="H217" s="1164">
        <v>5</v>
      </c>
      <c r="I217" s="1164">
        <v>5</v>
      </c>
      <c r="J217" s="1170">
        <v>5</v>
      </c>
      <c r="K217" s="1166">
        <v>2</v>
      </c>
      <c r="L217" s="1244">
        <v>3</v>
      </c>
      <c r="M217" s="1172">
        <v>2700</v>
      </c>
      <c r="N217" s="61">
        <v>8100</v>
      </c>
      <c r="O217" s="1265">
        <v>3</v>
      </c>
      <c r="P217" s="1265">
        <v>0</v>
      </c>
      <c r="Q217" s="1265">
        <v>0</v>
      </c>
      <c r="R217" s="1265">
        <v>0</v>
      </c>
      <c r="S217" s="383"/>
      <c r="T217" s="1260"/>
    </row>
    <row r="218" spans="1:20">
      <c r="A218" s="78">
        <v>212</v>
      </c>
      <c r="B218" s="1198">
        <v>40062</v>
      </c>
      <c r="C218" s="1161" t="s">
        <v>4396</v>
      </c>
      <c r="D218" s="1160" t="s">
        <v>3553</v>
      </c>
      <c r="E218" s="1160" t="s">
        <v>3514</v>
      </c>
      <c r="F218" s="1160" t="s">
        <v>214</v>
      </c>
      <c r="G218" s="1164">
        <v>60</v>
      </c>
      <c r="H218" s="1164">
        <v>40</v>
      </c>
      <c r="I218" s="1164">
        <v>20</v>
      </c>
      <c r="J218" s="1170">
        <v>20</v>
      </c>
      <c r="K218" s="1166">
        <v>10</v>
      </c>
      <c r="L218" s="1244">
        <v>10</v>
      </c>
      <c r="M218" s="1172">
        <v>1200</v>
      </c>
      <c r="N218" s="61">
        <v>12000</v>
      </c>
      <c r="O218" s="1265">
        <v>10</v>
      </c>
      <c r="P218" s="1265">
        <v>0</v>
      </c>
      <c r="Q218" s="1265">
        <v>0</v>
      </c>
      <c r="R218" s="1265">
        <v>0</v>
      </c>
      <c r="S218" s="383"/>
      <c r="T218" s="1260"/>
    </row>
    <row r="219" spans="1:20">
      <c r="A219" s="78">
        <v>213</v>
      </c>
      <c r="B219" s="1160">
        <v>40063</v>
      </c>
      <c r="C219" s="1161" t="s">
        <v>4397</v>
      </c>
      <c r="D219" s="1160" t="s">
        <v>3553</v>
      </c>
      <c r="E219" s="1160" t="s">
        <v>3514</v>
      </c>
      <c r="F219" s="1160" t="s">
        <v>214</v>
      </c>
      <c r="G219" s="1164">
        <v>2</v>
      </c>
      <c r="H219" s="1164">
        <v>2</v>
      </c>
      <c r="I219" s="1164">
        <v>2</v>
      </c>
      <c r="J219" s="1170">
        <v>2</v>
      </c>
      <c r="K219" s="1166">
        <v>1</v>
      </c>
      <c r="L219" s="1244">
        <v>1</v>
      </c>
      <c r="M219" s="1172">
        <v>3300</v>
      </c>
      <c r="N219" s="61">
        <v>3300</v>
      </c>
      <c r="O219" s="1265">
        <v>1</v>
      </c>
      <c r="P219" s="1265">
        <v>0</v>
      </c>
      <c r="Q219" s="1265">
        <v>0</v>
      </c>
      <c r="R219" s="1265">
        <v>0</v>
      </c>
      <c r="S219" s="383"/>
      <c r="T219" s="1260"/>
    </row>
    <row r="220" spans="1:20">
      <c r="A220" s="78">
        <v>214</v>
      </c>
      <c r="B220" s="1198">
        <v>40064</v>
      </c>
      <c r="C220" s="1161" t="s">
        <v>4398</v>
      </c>
      <c r="D220" s="1160" t="s">
        <v>3553</v>
      </c>
      <c r="E220" s="1160" t="s">
        <v>3514</v>
      </c>
      <c r="F220" s="1160" t="s">
        <v>214</v>
      </c>
      <c r="G220" s="1164">
        <v>2</v>
      </c>
      <c r="H220" s="1164">
        <v>1</v>
      </c>
      <c r="I220" s="1164">
        <v>1</v>
      </c>
      <c r="J220" s="1170">
        <v>1</v>
      </c>
      <c r="K220" s="1166">
        <v>0</v>
      </c>
      <c r="L220" s="1244">
        <v>1</v>
      </c>
      <c r="M220" s="1172">
        <v>2354</v>
      </c>
      <c r="N220" s="61">
        <v>2354</v>
      </c>
      <c r="O220" s="1265">
        <v>1</v>
      </c>
      <c r="P220" s="1265">
        <v>0</v>
      </c>
      <c r="Q220" s="1265">
        <v>0</v>
      </c>
      <c r="R220" s="1265">
        <v>0</v>
      </c>
      <c r="S220" s="383"/>
      <c r="T220" s="1260"/>
    </row>
    <row r="221" spans="1:20">
      <c r="A221" s="78">
        <v>215</v>
      </c>
      <c r="B221" s="1160">
        <v>40065</v>
      </c>
      <c r="C221" s="1161" t="s">
        <v>4399</v>
      </c>
      <c r="D221" s="1160" t="s">
        <v>3553</v>
      </c>
      <c r="E221" s="1160" t="s">
        <v>3514</v>
      </c>
      <c r="F221" s="1160" t="s">
        <v>214</v>
      </c>
      <c r="G221" s="1164">
        <v>2</v>
      </c>
      <c r="H221" s="1164">
        <v>2</v>
      </c>
      <c r="I221" s="1164">
        <v>1</v>
      </c>
      <c r="J221" s="1170">
        <v>1</v>
      </c>
      <c r="K221" s="1166">
        <v>0</v>
      </c>
      <c r="L221" s="1244">
        <v>1</v>
      </c>
      <c r="M221" s="1172">
        <v>2070</v>
      </c>
      <c r="N221" s="61">
        <v>2070</v>
      </c>
      <c r="O221" s="1265">
        <v>1</v>
      </c>
      <c r="P221" s="1265">
        <v>0</v>
      </c>
      <c r="Q221" s="1265">
        <v>0</v>
      </c>
      <c r="R221" s="1265">
        <v>0</v>
      </c>
      <c r="S221" s="383"/>
      <c r="T221" s="1260"/>
    </row>
    <row r="222" spans="1:20">
      <c r="A222" s="78">
        <v>216</v>
      </c>
      <c r="B222" s="1198">
        <v>40066</v>
      </c>
      <c r="C222" s="1161" t="s">
        <v>4400</v>
      </c>
      <c r="D222" s="1160" t="s">
        <v>3553</v>
      </c>
      <c r="E222" s="1160" t="s">
        <v>3514</v>
      </c>
      <c r="F222" s="1160" t="s">
        <v>214</v>
      </c>
      <c r="G222" s="1164">
        <v>4</v>
      </c>
      <c r="H222" s="1164">
        <v>2</v>
      </c>
      <c r="I222" s="1164">
        <v>2</v>
      </c>
      <c r="J222" s="1170">
        <v>3</v>
      </c>
      <c r="K222" s="1166">
        <v>2</v>
      </c>
      <c r="L222" s="1244">
        <v>1</v>
      </c>
      <c r="M222" s="1172">
        <v>2782</v>
      </c>
      <c r="N222" s="61">
        <v>2782</v>
      </c>
      <c r="O222" s="1265">
        <v>1</v>
      </c>
      <c r="P222" s="1265">
        <v>0</v>
      </c>
      <c r="Q222" s="1265">
        <v>0</v>
      </c>
      <c r="R222" s="1265">
        <v>0</v>
      </c>
      <c r="S222" s="383"/>
      <c r="T222" s="1260"/>
    </row>
    <row r="223" spans="1:20">
      <c r="A223" s="78">
        <v>217</v>
      </c>
      <c r="B223" s="1160">
        <v>40067</v>
      </c>
      <c r="C223" s="1161" t="s">
        <v>4401</v>
      </c>
      <c r="D223" s="1160" t="s">
        <v>3553</v>
      </c>
      <c r="E223" s="1160" t="s">
        <v>3514</v>
      </c>
      <c r="F223" s="1160" t="s">
        <v>214</v>
      </c>
      <c r="G223" s="1164">
        <v>6</v>
      </c>
      <c r="H223" s="1164">
        <v>1</v>
      </c>
      <c r="I223" s="1164">
        <v>1</v>
      </c>
      <c r="J223" s="1170">
        <v>2</v>
      </c>
      <c r="K223" s="1166">
        <v>1</v>
      </c>
      <c r="L223" s="1244">
        <v>1</v>
      </c>
      <c r="M223" s="1172">
        <v>3350</v>
      </c>
      <c r="N223" s="61">
        <v>3350</v>
      </c>
      <c r="O223" s="1265">
        <v>1</v>
      </c>
      <c r="P223" s="1265">
        <v>0</v>
      </c>
      <c r="Q223" s="1265">
        <v>0</v>
      </c>
      <c r="R223" s="1265">
        <v>0</v>
      </c>
      <c r="S223" s="383"/>
      <c r="T223" s="1260"/>
    </row>
    <row r="224" spans="1:20">
      <c r="A224" s="78">
        <v>218</v>
      </c>
      <c r="B224" s="1198">
        <v>40068</v>
      </c>
      <c r="C224" s="1161" t="s">
        <v>4402</v>
      </c>
      <c r="D224" s="1160" t="s">
        <v>3553</v>
      </c>
      <c r="E224" s="1160" t="s">
        <v>3514</v>
      </c>
      <c r="F224" s="1160" t="s">
        <v>214</v>
      </c>
      <c r="G224" s="1164">
        <v>6</v>
      </c>
      <c r="H224" s="1164">
        <v>1</v>
      </c>
      <c r="I224" s="1164">
        <v>1</v>
      </c>
      <c r="J224" s="1170">
        <v>2</v>
      </c>
      <c r="K224" s="1166">
        <v>1</v>
      </c>
      <c r="L224" s="1244">
        <v>1</v>
      </c>
      <c r="M224" s="1172">
        <v>2140</v>
      </c>
      <c r="N224" s="61">
        <v>2140</v>
      </c>
      <c r="O224" s="1265">
        <v>1</v>
      </c>
      <c r="P224" s="1265">
        <v>0</v>
      </c>
      <c r="Q224" s="1265">
        <v>0</v>
      </c>
      <c r="R224" s="1265">
        <v>0</v>
      </c>
      <c r="S224" s="383"/>
      <c r="T224" s="1260"/>
    </row>
    <row r="225" spans="1:20">
      <c r="A225" s="78">
        <v>219</v>
      </c>
      <c r="B225" s="1160">
        <v>40069</v>
      </c>
      <c r="C225" s="1161" t="s">
        <v>4403</v>
      </c>
      <c r="D225" s="1160" t="s">
        <v>3553</v>
      </c>
      <c r="E225" s="1160" t="s">
        <v>3514</v>
      </c>
      <c r="F225" s="1160" t="s">
        <v>214</v>
      </c>
      <c r="G225" s="1164">
        <v>8</v>
      </c>
      <c r="H225" s="1164">
        <v>10</v>
      </c>
      <c r="I225" s="1164">
        <v>10</v>
      </c>
      <c r="J225" s="1170">
        <v>5</v>
      </c>
      <c r="K225" s="1166">
        <v>2</v>
      </c>
      <c r="L225" s="1244">
        <v>3</v>
      </c>
      <c r="M225" s="1172">
        <v>2650</v>
      </c>
      <c r="N225" s="61">
        <v>7950</v>
      </c>
      <c r="O225" s="1265">
        <v>3</v>
      </c>
      <c r="P225" s="1265">
        <v>0</v>
      </c>
      <c r="Q225" s="1265">
        <v>0</v>
      </c>
      <c r="R225" s="1265">
        <v>0</v>
      </c>
      <c r="S225" s="383"/>
      <c r="T225" s="1260"/>
    </row>
    <row r="226" spans="1:20">
      <c r="A226" s="78">
        <v>220</v>
      </c>
      <c r="B226" s="1198">
        <v>40070</v>
      </c>
      <c r="C226" s="1161" t="s">
        <v>4404</v>
      </c>
      <c r="D226" s="1160" t="s">
        <v>3661</v>
      </c>
      <c r="E226" s="1160" t="s">
        <v>3514</v>
      </c>
      <c r="F226" s="1160" t="s">
        <v>214</v>
      </c>
      <c r="G226" s="1164">
        <v>40</v>
      </c>
      <c r="H226" s="1164">
        <v>30</v>
      </c>
      <c r="I226" s="1164">
        <v>20</v>
      </c>
      <c r="J226" s="1170">
        <v>20</v>
      </c>
      <c r="K226" s="1166">
        <v>5</v>
      </c>
      <c r="L226" s="1244">
        <v>15</v>
      </c>
      <c r="M226" s="1172">
        <v>3000</v>
      </c>
      <c r="N226" s="61">
        <v>45000</v>
      </c>
      <c r="O226" s="1265">
        <v>15</v>
      </c>
      <c r="P226" s="1265">
        <v>0</v>
      </c>
      <c r="Q226" s="1265">
        <v>0</v>
      </c>
      <c r="R226" s="1265">
        <v>0</v>
      </c>
      <c r="S226" s="383"/>
      <c r="T226" s="1260"/>
    </row>
    <row r="227" spans="1:20">
      <c r="A227" s="78">
        <v>221</v>
      </c>
      <c r="B227" s="1160">
        <v>40071</v>
      </c>
  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64">
        <v>6</v>
      </c>
      <c r="H227" s="1164">
        <v>1</v>
      </c>
      <c r="I227" s="1164">
        <v>1</v>
      </c>
      <c r="J227" s="1170">
        <v>1</v>
      </c>
      <c r="K227" s="1166">
        <v>3</v>
      </c>
      <c r="L227" s="1244">
        <v>0</v>
      </c>
      <c r="M227" s="1172">
        <v>3950</v>
      </c>
      <c r="N227" s="61">
        <v>0</v>
      </c>
      <c r="O227" s="1265">
        <v>0</v>
      </c>
      <c r="P227" s="1265">
        <v>0</v>
      </c>
      <c r="Q227" s="1265">
        <v>0</v>
      </c>
      <c r="R227" s="1265">
        <v>0</v>
      </c>
      <c r="S227" s="383"/>
      <c r="T227" s="1260"/>
    </row>
    <row r="228" spans="1:20">
      <c r="A228" s="78">
        <v>222</v>
      </c>
      <c r="B228" s="1198">
        <v>40072</v>
      </c>
      <c r="C228" s="1161" t="s">
        <v>4406</v>
      </c>
      <c r="D228" s="1160" t="s">
        <v>3553</v>
      </c>
      <c r="E228" s="1160" t="s">
        <v>3514</v>
      </c>
      <c r="F228" s="1160" t="s">
        <v>214</v>
      </c>
      <c r="G228" s="1164">
        <v>12</v>
      </c>
      <c r="H228" s="1164">
        <v>5</v>
      </c>
      <c r="I228" s="1164">
        <v>5</v>
      </c>
      <c r="J228" s="1170">
        <v>3</v>
      </c>
      <c r="K228" s="1166">
        <v>2</v>
      </c>
      <c r="L228" s="1244">
        <v>1</v>
      </c>
      <c r="M228" s="1172">
        <v>1490</v>
      </c>
      <c r="N228" s="61">
        <v>1490</v>
      </c>
      <c r="O228" s="1265">
        <v>1</v>
      </c>
      <c r="P228" s="1265">
        <v>0</v>
      </c>
      <c r="Q228" s="1265">
        <v>0</v>
      </c>
      <c r="R228" s="1265">
        <v>0</v>
      </c>
      <c r="S228" s="383"/>
      <c r="T228" s="1260"/>
    </row>
    <row r="229" spans="1:20">
      <c r="A229" s="78">
        <v>223</v>
      </c>
      <c r="B229" s="1160">
        <v>40073</v>
      </c>
      <c r="C229" s="1161" t="s">
        <v>4407</v>
      </c>
      <c r="D229" s="1160" t="s">
        <v>3553</v>
      </c>
      <c r="E229" s="1160" t="s">
        <v>3514</v>
      </c>
      <c r="F229" s="1160" t="s">
        <v>214</v>
      </c>
      <c r="G229" s="1164">
        <v>12</v>
      </c>
      <c r="H229" s="1164">
        <v>10</v>
      </c>
      <c r="I229" s="1164">
        <v>10</v>
      </c>
      <c r="J229" s="1170">
        <v>5</v>
      </c>
      <c r="K229" s="1166">
        <v>1</v>
      </c>
      <c r="L229" s="1244">
        <v>4</v>
      </c>
      <c r="M229" s="1172">
        <v>1250</v>
      </c>
      <c r="N229" s="61">
        <v>5000</v>
      </c>
      <c r="O229" s="1265">
        <v>4</v>
      </c>
      <c r="P229" s="1265">
        <v>0</v>
      </c>
      <c r="Q229" s="1265">
        <v>0</v>
      </c>
      <c r="R229" s="1265">
        <v>0</v>
      </c>
      <c r="S229" s="383"/>
      <c r="T229" s="1260"/>
    </row>
    <row r="230" spans="1:20">
      <c r="A230" s="78">
        <v>224</v>
      </c>
      <c r="B230" s="1198">
        <v>40074</v>
      </c>
      <c r="C230" s="1161" t="s">
        <v>4408</v>
      </c>
      <c r="D230" s="1160" t="s">
        <v>3553</v>
      </c>
      <c r="E230" s="1160" t="s">
        <v>3514</v>
      </c>
      <c r="F230" s="1160" t="s">
        <v>214</v>
      </c>
      <c r="G230" s="1164">
        <v>6</v>
      </c>
      <c r="H230" s="1164">
        <v>4</v>
      </c>
      <c r="I230" s="1164">
        <v>2</v>
      </c>
      <c r="J230" s="1170">
        <v>3</v>
      </c>
      <c r="K230" s="1166">
        <v>2</v>
      </c>
      <c r="L230" s="1244">
        <v>1</v>
      </c>
      <c r="M230" s="1172">
        <v>2140</v>
      </c>
      <c r="N230" s="61">
        <v>2140</v>
      </c>
      <c r="O230" s="1265">
        <v>1</v>
      </c>
      <c r="P230" s="1265">
        <v>0</v>
      </c>
      <c r="Q230" s="1265">
        <v>0</v>
      </c>
      <c r="R230" s="1265">
        <v>0</v>
      </c>
      <c r="S230" s="383"/>
      <c r="T230" s="1260"/>
    </row>
    <row r="231" spans="1:20">
      <c r="A231" s="78">
        <v>225</v>
      </c>
      <c r="B231" s="1160">
        <v>40075</v>
      </c>
      <c r="C231" s="1161" t="s">
        <v>4409</v>
      </c>
      <c r="D231" s="1160">
        <v>10</v>
      </c>
      <c r="E231" s="1160" t="s">
        <v>3577</v>
      </c>
      <c r="F231" s="1160" t="s">
        <v>34</v>
      </c>
      <c r="G231" s="1164">
        <v>300</v>
      </c>
      <c r="H231" s="1164">
        <v>400</v>
      </c>
      <c r="I231" s="1164">
        <v>400</v>
      </c>
      <c r="J231" s="1170">
        <v>400</v>
      </c>
      <c r="K231" s="1166">
        <v>0</v>
      </c>
      <c r="L231" s="1244">
        <v>400</v>
      </c>
      <c r="M231" s="1172">
        <v>140</v>
      </c>
      <c r="N231" s="61">
        <v>56000</v>
      </c>
      <c r="O231" s="1265">
        <v>100</v>
      </c>
      <c r="P231" s="1265">
        <v>100</v>
      </c>
      <c r="Q231" s="1265">
        <v>100</v>
      </c>
      <c r="R231" s="1265">
        <v>100</v>
      </c>
      <c r="S231" s="383"/>
      <c r="T231" s="1260"/>
    </row>
    <row r="232" spans="1:20">
      <c r="A232" s="78">
        <v>226</v>
      </c>
      <c r="B232" s="1198">
        <v>40076</v>
      </c>
      <c r="C232" s="1161" t="s">
        <v>4410</v>
      </c>
      <c r="D232" s="1160">
        <v>10</v>
      </c>
      <c r="E232" s="1160" t="s">
        <v>3577</v>
      </c>
      <c r="F232" s="1160" t="s">
        <v>34</v>
      </c>
      <c r="G232" s="1164">
        <v>800</v>
      </c>
      <c r="H232" s="1164">
        <v>800</v>
      </c>
      <c r="I232" s="1164">
        <v>2000</v>
      </c>
      <c r="J232" s="1170">
        <v>2000</v>
      </c>
      <c r="K232" s="1166">
        <v>50</v>
      </c>
      <c r="L232" s="1244">
        <v>1950</v>
      </c>
      <c r="M232" s="1172">
        <v>115</v>
      </c>
      <c r="N232" s="61">
        <v>224250</v>
      </c>
      <c r="O232" s="1265">
        <v>488</v>
      </c>
      <c r="P232" s="1265">
        <v>488</v>
      </c>
      <c r="Q232" s="1265">
        <v>487</v>
      </c>
      <c r="R232" s="1265">
        <v>487</v>
      </c>
      <c r="S232" s="383"/>
      <c r="T232" s="1260"/>
    </row>
    <row r="233" spans="1:20">
      <c r="A233" s="78">
        <v>227</v>
      </c>
      <c r="B233" s="1160">
        <v>40077</v>
      </c>
      <c r="C233" s="1161" t="s">
        <v>4411</v>
      </c>
      <c r="D233" s="1160">
        <v>10</v>
      </c>
      <c r="E233" s="1160" t="s">
        <v>3577</v>
      </c>
      <c r="F233" s="1160" t="s">
        <v>34</v>
      </c>
      <c r="G233" s="1164">
        <v>800</v>
      </c>
      <c r="H233" s="1164">
        <v>800</v>
      </c>
      <c r="I233" s="1164">
        <v>1200</v>
      </c>
      <c r="J233" s="1170">
        <v>1200</v>
      </c>
      <c r="K233" s="1166">
        <v>50</v>
      </c>
      <c r="L233" s="1244">
        <v>1150</v>
      </c>
      <c r="M233" s="1172">
        <v>110</v>
      </c>
      <c r="N233" s="61">
        <v>126500</v>
      </c>
      <c r="O233" s="1265">
        <v>288</v>
      </c>
      <c r="P233" s="1265">
        <v>288</v>
      </c>
      <c r="Q233" s="1265">
        <v>287</v>
      </c>
      <c r="R233" s="1265">
        <v>287</v>
      </c>
      <c r="S233" s="383"/>
      <c r="T233" s="1260"/>
    </row>
    <row r="234" spans="1:20">
      <c r="A234" s="78">
        <v>228</v>
      </c>
      <c r="B234" s="1198">
        <v>40078</v>
      </c>
      <c r="C234" s="1161" t="s">
        <v>4412</v>
      </c>
      <c r="D234" s="1160">
        <v>10</v>
      </c>
      <c r="E234" s="1160" t="s">
        <v>3577</v>
      </c>
      <c r="F234" s="1160" t="s">
        <v>34</v>
      </c>
      <c r="G234" s="1164">
        <v>800</v>
      </c>
      <c r="H234" s="1164">
        <v>1000</v>
      </c>
      <c r="I234" s="1199">
        <v>2000</v>
      </c>
      <c r="J234" s="1170">
        <v>2000</v>
      </c>
      <c r="K234" s="1166">
        <v>200</v>
      </c>
      <c r="L234" s="1244">
        <v>1800</v>
      </c>
      <c r="M234" s="1200">
        <v>120</v>
      </c>
      <c r="N234" s="61">
        <v>216000</v>
      </c>
      <c r="O234" s="1265">
        <v>450</v>
      </c>
      <c r="P234" s="1265">
        <v>450</v>
      </c>
      <c r="Q234" s="1265">
        <v>450</v>
      </c>
      <c r="R234" s="1265">
        <v>450</v>
      </c>
      <c r="S234" s="383"/>
      <c r="T234" s="1260"/>
    </row>
    <row r="235" spans="1:20">
      <c r="A235" s="78">
        <v>229</v>
      </c>
      <c r="B235" s="1160">
        <v>40079</v>
      </c>
      <c r="C235" s="1161" t="s">
        <v>3574</v>
      </c>
      <c r="D235" s="1160" t="s">
        <v>3553</v>
      </c>
      <c r="E235" s="1160" t="s">
        <v>3514</v>
      </c>
      <c r="F235" s="1160" t="s">
        <v>214</v>
      </c>
      <c r="G235" s="1164">
        <v>40</v>
      </c>
      <c r="H235" s="1164">
        <v>40</v>
      </c>
      <c r="I235" s="1164">
        <v>20</v>
      </c>
      <c r="J235" s="1170">
        <v>20</v>
      </c>
      <c r="K235" s="1166">
        <v>10</v>
      </c>
      <c r="L235" s="1244">
        <v>10</v>
      </c>
      <c r="M235" s="1172">
        <v>1700</v>
      </c>
      <c r="N235" s="61">
        <v>17000</v>
      </c>
      <c r="O235" s="1265">
        <v>10</v>
      </c>
      <c r="P235" s="1265">
        <v>0</v>
      </c>
      <c r="Q235" s="1265">
        <v>0</v>
      </c>
      <c r="R235" s="1265">
        <v>0</v>
      </c>
      <c r="S235" s="383"/>
      <c r="T235" s="1260"/>
    </row>
    <row r="236" spans="1:20">
      <c r="A236" s="78">
        <v>230</v>
      </c>
      <c r="B236" s="1198">
        <v>40080</v>
      </c>
      <c r="C236" s="1161" t="s">
        <v>3588</v>
      </c>
      <c r="D236" s="1160" t="s">
        <v>3525</v>
      </c>
      <c r="E236" s="1160" t="s">
        <v>43</v>
      </c>
      <c r="F236" s="1160" t="s">
        <v>34</v>
      </c>
      <c r="G236" s="1164">
        <v>2</v>
      </c>
      <c r="H236" s="1164">
        <v>1</v>
      </c>
      <c r="I236" s="1164">
        <v>1</v>
      </c>
      <c r="J236" s="1170">
        <v>1</v>
      </c>
      <c r="K236" s="1166">
        <v>0</v>
      </c>
      <c r="L236" s="1244">
        <v>1</v>
      </c>
      <c r="M236" s="1172">
        <v>10700</v>
      </c>
      <c r="N236" s="61">
        <v>10700</v>
      </c>
      <c r="O236" s="1265">
        <v>1</v>
      </c>
      <c r="P236" s="1265">
        <v>0</v>
      </c>
      <c r="Q236" s="1265">
        <v>0</v>
      </c>
      <c r="R236" s="1265">
        <v>0</v>
      </c>
      <c r="S236" s="383"/>
      <c r="T236" s="1260"/>
    </row>
    <row r="237" spans="1:20">
      <c r="A237" s="78">
        <v>231</v>
      </c>
      <c r="B237" s="1160">
        <v>40081</v>
      </c>
      <c r="C237" s="1161" t="s">
        <v>3589</v>
      </c>
      <c r="D237" s="1160" t="s">
        <v>3525</v>
      </c>
      <c r="E237" s="1160" t="s">
        <v>43</v>
      </c>
      <c r="F237" s="1160" t="s">
        <v>34</v>
      </c>
      <c r="G237" s="1164">
        <v>2</v>
      </c>
      <c r="H237" s="1164">
        <v>1</v>
      </c>
      <c r="I237" s="1164">
        <v>1</v>
      </c>
      <c r="J237" s="1170">
        <v>1</v>
      </c>
      <c r="K237" s="1166">
        <v>0</v>
      </c>
      <c r="L237" s="1244">
        <v>1</v>
      </c>
      <c r="M237" s="1172">
        <v>10700</v>
      </c>
      <c r="N237" s="61">
        <v>10700</v>
      </c>
      <c r="O237" s="1265">
        <v>1</v>
      </c>
      <c r="P237" s="1265">
        <v>0</v>
      </c>
      <c r="Q237" s="1265">
        <v>0</v>
      </c>
      <c r="R237" s="1265">
        <v>0</v>
      </c>
      <c r="S237" s="383"/>
      <c r="T237" s="1260"/>
    </row>
    <row r="238" spans="1:20">
      <c r="A238" s="78">
        <v>232</v>
      </c>
      <c r="B238" s="1198">
        <v>40082</v>
      </c>
      <c r="C238" s="1161" t="s">
        <v>3590</v>
      </c>
      <c r="D238" s="1160" t="s">
        <v>3591</v>
      </c>
      <c r="E238" s="1160" t="s">
        <v>3518</v>
      </c>
      <c r="F238" s="1160" t="s">
        <v>214</v>
      </c>
      <c r="G238" s="1164">
        <v>5</v>
      </c>
      <c r="H238" s="1164">
        <v>2</v>
      </c>
      <c r="I238" s="1164">
        <v>2</v>
      </c>
      <c r="J238" s="1170">
        <v>2</v>
      </c>
      <c r="K238" s="1166">
        <v>1</v>
      </c>
      <c r="L238" s="1244">
        <v>1</v>
      </c>
      <c r="M238" s="1172">
        <v>860</v>
      </c>
      <c r="N238" s="61">
        <v>860</v>
      </c>
      <c r="O238" s="1265">
        <v>1</v>
      </c>
      <c r="P238" s="1265">
        <v>0</v>
      </c>
      <c r="Q238" s="1265">
        <v>0</v>
      </c>
      <c r="R238" s="1265">
        <v>0</v>
      </c>
      <c r="S238" s="383"/>
      <c r="T238" s="1260"/>
    </row>
    <row r="239" spans="1:20">
      <c r="A239" s="78">
        <v>233</v>
      </c>
      <c r="B239" s="1160">
        <v>40083</v>
      </c>
      <c r="C239" s="1161" t="s">
        <v>3592</v>
      </c>
      <c r="D239" s="1160" t="s">
        <v>3591</v>
      </c>
      <c r="E239" s="1160" t="s">
        <v>3518</v>
      </c>
      <c r="F239" s="1160" t="s">
        <v>214</v>
      </c>
      <c r="G239" s="1164">
        <v>5</v>
      </c>
      <c r="H239" s="1164">
        <v>4</v>
      </c>
      <c r="I239" s="1164">
        <v>4</v>
      </c>
      <c r="J239" s="1170">
        <v>2</v>
      </c>
      <c r="K239" s="1166">
        <v>1</v>
      </c>
      <c r="L239" s="1244">
        <v>1</v>
      </c>
      <c r="M239" s="1172">
        <v>860</v>
      </c>
      <c r="N239" s="61">
        <v>860</v>
      </c>
      <c r="O239" s="1265">
        <v>1</v>
      </c>
      <c r="P239" s="1265">
        <v>0</v>
      </c>
      <c r="Q239" s="1265">
        <v>0</v>
      </c>
      <c r="R239" s="1265">
        <v>0</v>
      </c>
      <c r="S239" s="383"/>
      <c r="T239" s="1260"/>
    </row>
    <row r="240" spans="1:20">
      <c r="A240" s="78">
        <v>234</v>
      </c>
      <c r="B240" s="1198">
        <v>40084</v>
      </c>
      <c r="C240" s="1161" t="s">
        <v>3593</v>
      </c>
      <c r="D240" s="1160" t="s">
        <v>3591</v>
      </c>
      <c r="E240" s="1160" t="s">
        <v>3518</v>
      </c>
      <c r="F240" s="1160" t="s">
        <v>214</v>
      </c>
      <c r="G240" s="1164">
        <v>5</v>
      </c>
      <c r="H240" s="1164">
        <v>4</v>
      </c>
      <c r="I240" s="1164">
        <v>4</v>
      </c>
      <c r="J240" s="1170">
        <v>2</v>
      </c>
      <c r="K240" s="1166">
        <v>1</v>
      </c>
      <c r="L240" s="1244">
        <v>1</v>
      </c>
      <c r="M240" s="1172">
        <v>860</v>
      </c>
      <c r="N240" s="61">
        <v>860</v>
      </c>
      <c r="O240" s="1265">
        <v>1</v>
      </c>
      <c r="P240" s="1265">
        <v>0</v>
      </c>
      <c r="Q240" s="1265">
        <v>0</v>
      </c>
      <c r="R240" s="1265">
        <v>0</v>
      </c>
      <c r="S240" s="383"/>
      <c r="T240" s="1260"/>
    </row>
    <row r="241" spans="1:20">
      <c r="A241" s="78">
        <v>235</v>
      </c>
      <c r="B241" s="1160">
        <v>40085</v>
      </c>
      <c r="C241" s="1161" t="s">
        <v>3594</v>
      </c>
      <c r="D241" s="1160" t="s">
        <v>3591</v>
      </c>
      <c r="E241" s="1160" t="s">
        <v>3518</v>
      </c>
      <c r="F241" s="1160" t="s">
        <v>214</v>
      </c>
      <c r="G241" s="1164">
        <v>5</v>
      </c>
      <c r="H241" s="1164">
        <v>2</v>
      </c>
      <c r="I241" s="1164">
        <v>2</v>
      </c>
      <c r="J241" s="1170">
        <v>2</v>
      </c>
      <c r="K241" s="1166">
        <v>3</v>
      </c>
      <c r="L241" s="1244">
        <v>0</v>
      </c>
      <c r="M241" s="1172">
        <v>860</v>
      </c>
      <c r="N241" s="61">
        <v>0</v>
      </c>
      <c r="O241" s="1265">
        <v>0</v>
      </c>
      <c r="P241" s="1265">
        <v>0</v>
      </c>
      <c r="Q241" s="1265">
        <v>0</v>
      </c>
      <c r="R241" s="1265">
        <v>0</v>
      </c>
      <c r="S241" s="383"/>
      <c r="T241" s="1260"/>
    </row>
    <row r="242" spans="1:20">
      <c r="A242" s="78">
        <v>236</v>
      </c>
      <c r="B242" s="1198">
        <v>40086</v>
      </c>
      <c r="C242" s="1161" t="s">
        <v>3595</v>
      </c>
      <c r="D242" s="1160" t="s">
        <v>3591</v>
      </c>
      <c r="E242" s="1160" t="s">
        <v>3518</v>
      </c>
      <c r="F242" s="1160" t="s">
        <v>214</v>
      </c>
      <c r="G242" s="1164">
        <v>5</v>
      </c>
      <c r="H242" s="1164">
        <v>2</v>
      </c>
      <c r="I242" s="1164">
        <v>2</v>
      </c>
      <c r="J242" s="1170">
        <v>2</v>
      </c>
      <c r="K242" s="1166">
        <v>3</v>
      </c>
      <c r="L242" s="1244">
        <v>0</v>
      </c>
      <c r="M242" s="1172">
        <v>860</v>
      </c>
      <c r="N242" s="61">
        <v>0</v>
      </c>
      <c r="O242" s="1265">
        <v>0</v>
      </c>
      <c r="P242" s="1265">
        <v>0</v>
      </c>
      <c r="Q242" s="1265">
        <v>0</v>
      </c>
      <c r="R242" s="1265">
        <v>0</v>
      </c>
      <c r="S242" s="383"/>
      <c r="T242" s="1260"/>
    </row>
    <row r="243" spans="1:20">
      <c r="A243" s="78">
        <v>237</v>
      </c>
      <c r="B243" s="1160">
        <v>40087</v>
      </c>
      <c r="C243" s="1161" t="s">
        <v>3596</v>
      </c>
      <c r="D243" s="1160" t="s">
        <v>3525</v>
      </c>
      <c r="E243" s="1160" t="s">
        <v>188</v>
      </c>
      <c r="F243" s="1160" t="s">
        <v>188</v>
      </c>
      <c r="G243" s="1164">
        <v>12</v>
      </c>
      <c r="H243" s="1164"/>
      <c r="I243" s="1164" t="s">
        <v>1003</v>
      </c>
      <c r="J243" s="1170">
        <v>6</v>
      </c>
      <c r="K243" s="1166">
        <v>0</v>
      </c>
      <c r="L243" s="1244">
        <v>6</v>
      </c>
      <c r="M243" s="1168">
        <v>550</v>
      </c>
      <c r="N243" s="61">
        <v>3300</v>
      </c>
      <c r="O243" s="1265">
        <v>6</v>
      </c>
      <c r="P243" s="1265">
        <v>0</v>
      </c>
      <c r="Q243" s="1265">
        <v>0</v>
      </c>
      <c r="R243" s="1265">
        <v>0</v>
      </c>
      <c r="S243" s="383"/>
      <c r="T243" s="1260"/>
    </row>
    <row r="244" spans="1:20">
      <c r="A244" s="78">
        <v>238</v>
      </c>
      <c r="B244" s="1198">
        <v>40088</v>
      </c>
      <c r="C244" s="1161" t="s">
        <v>3604</v>
      </c>
      <c r="D244" s="1160">
        <v>50</v>
      </c>
      <c r="E244" s="1160" t="s">
        <v>185</v>
      </c>
      <c r="F244" s="1160" t="s">
        <v>34</v>
      </c>
      <c r="G244" s="1164"/>
      <c r="H244" s="1164">
        <v>24</v>
      </c>
      <c r="I244" s="1164">
        <v>30</v>
      </c>
      <c r="J244" s="1170">
        <v>30</v>
      </c>
      <c r="K244" s="1166">
        <v>4</v>
      </c>
      <c r="L244" s="1244">
        <v>26</v>
      </c>
      <c r="M244" s="1172">
        <v>2200</v>
      </c>
      <c r="N244" s="61">
        <v>57200</v>
      </c>
      <c r="O244" s="1265">
        <v>26</v>
      </c>
      <c r="P244" s="1265">
        <v>0</v>
      </c>
      <c r="Q244" s="1265">
        <v>0</v>
      </c>
      <c r="R244" s="1265">
        <v>0</v>
      </c>
      <c r="S244" s="383"/>
      <c r="T244" s="1260"/>
    </row>
    <row r="245" spans="1:20">
      <c r="A245" s="78">
        <v>239</v>
      </c>
      <c r="B245" s="1160">
        <v>40089</v>
      </c>
      <c r="C245" s="1161" t="s">
        <v>3605</v>
      </c>
      <c r="D245" s="1160" t="s">
        <v>3606</v>
      </c>
      <c r="E245" s="1160" t="s">
        <v>3607</v>
      </c>
      <c r="F245" s="1160" t="s">
        <v>34</v>
      </c>
      <c r="G245" s="1164">
        <v>20</v>
      </c>
      <c r="H245" s="1164">
        <v>20</v>
      </c>
      <c r="I245" s="1164">
        <v>20</v>
      </c>
      <c r="J245" s="1170">
        <v>20</v>
      </c>
      <c r="K245" s="1166">
        <v>5</v>
      </c>
      <c r="L245" s="1244">
        <v>15</v>
      </c>
      <c r="M245" s="1172">
        <v>1720</v>
      </c>
      <c r="N245" s="61">
        <v>25800</v>
      </c>
      <c r="O245" s="1265">
        <v>15</v>
      </c>
      <c r="P245" s="1265">
        <v>0</v>
      </c>
      <c r="Q245" s="1265">
        <v>0</v>
      </c>
      <c r="R245" s="1265">
        <v>0</v>
      </c>
      <c r="S245" s="383"/>
      <c r="T245" s="1260"/>
    </row>
    <row r="246" spans="1:20">
      <c r="A246" s="78">
        <v>240</v>
      </c>
      <c r="B246" s="1198">
        <v>40090</v>
      </c>
      <c r="C246" s="1161" t="s">
        <v>3617</v>
      </c>
      <c r="D246" s="1160">
        <v>10</v>
      </c>
      <c r="E246" s="1160" t="s">
        <v>3618</v>
      </c>
      <c r="F246" s="1160" t="s">
        <v>34</v>
      </c>
      <c r="G246" s="1164">
        <v>0</v>
      </c>
      <c r="H246" s="1164">
        <v>0</v>
      </c>
      <c r="I246" s="1199" t="s">
        <v>1003</v>
      </c>
      <c r="J246" s="1170">
        <v>20</v>
      </c>
      <c r="K246" s="1166">
        <v>0</v>
      </c>
      <c r="L246" s="1244">
        <v>20</v>
      </c>
      <c r="M246" s="1200">
        <v>150</v>
      </c>
      <c r="N246" s="61">
        <v>3000</v>
      </c>
      <c r="O246" s="1265">
        <v>10</v>
      </c>
      <c r="P246" s="1265">
        <v>0</v>
      </c>
      <c r="Q246" s="1265">
        <v>10</v>
      </c>
      <c r="R246" s="1265">
        <v>0</v>
      </c>
      <c r="S246" s="383"/>
      <c r="T246" s="1260"/>
    </row>
    <row r="247" spans="1:20">
      <c r="A247" s="78">
        <v>241</v>
      </c>
      <c r="B247" s="1160">
        <v>40091</v>
      </c>
      <c r="C247" s="1161" t="s">
        <v>3619</v>
      </c>
      <c r="D247" s="1160">
        <v>10</v>
      </c>
      <c r="E247" s="1160" t="s">
        <v>3618</v>
      </c>
      <c r="F247" s="1160" t="s">
        <v>34</v>
      </c>
      <c r="G247" s="1164">
        <v>0</v>
      </c>
      <c r="H247" s="1164">
        <v>0</v>
      </c>
      <c r="I247" s="1199" t="s">
        <v>1003</v>
      </c>
      <c r="J247" s="1170">
        <v>20</v>
      </c>
      <c r="K247" s="1166">
        <v>0</v>
      </c>
      <c r="L247" s="1244">
        <v>20</v>
      </c>
      <c r="M247" s="1200">
        <v>150</v>
      </c>
      <c r="N247" s="61">
        <v>3000</v>
      </c>
      <c r="O247" s="1265">
        <v>10</v>
      </c>
      <c r="P247" s="1265">
        <v>0</v>
      </c>
      <c r="Q247" s="1265">
        <v>10</v>
      </c>
      <c r="R247" s="1265">
        <v>0</v>
      </c>
      <c r="S247" s="383"/>
      <c r="T247" s="1260"/>
    </row>
    <row r="248" spans="1:20">
      <c r="A248" s="78">
        <v>242</v>
      </c>
      <c r="B248" s="1198">
        <v>40092</v>
      </c>
      <c r="C248" s="1161" t="s">
        <v>3620</v>
      </c>
      <c r="D248" s="1160">
        <v>10</v>
      </c>
      <c r="E248" s="1160" t="s">
        <v>3618</v>
      </c>
      <c r="F248" s="1160" t="s">
        <v>34</v>
      </c>
      <c r="G248" s="1164">
        <v>0</v>
      </c>
      <c r="H248" s="1164">
        <v>0</v>
      </c>
      <c r="I248" s="1199" t="s">
        <v>1003</v>
      </c>
      <c r="J248" s="1170">
        <v>20</v>
      </c>
      <c r="K248" s="1166">
        <v>0</v>
      </c>
      <c r="L248" s="1244">
        <v>20</v>
      </c>
      <c r="M248" s="1200">
        <v>150</v>
      </c>
      <c r="N248" s="61">
        <v>3000</v>
      </c>
      <c r="O248" s="1265">
        <v>10</v>
      </c>
      <c r="P248" s="1265">
        <v>0</v>
      </c>
      <c r="Q248" s="1265">
        <v>10</v>
      </c>
      <c r="R248" s="1265">
        <v>0</v>
      </c>
      <c r="S248" s="383"/>
      <c r="T248" s="1260"/>
    </row>
    <row r="249" spans="1:20">
      <c r="A249" s="78">
        <v>243</v>
      </c>
      <c r="B249" s="1160">
        <v>40093</v>
      </c>
      <c r="C249" s="1161" t="s">
        <v>3621</v>
      </c>
      <c r="D249" s="1160">
        <v>10</v>
      </c>
      <c r="E249" s="1160" t="s">
        <v>3618</v>
      </c>
      <c r="F249" s="1160" t="s">
        <v>34</v>
      </c>
      <c r="G249" s="1164">
        <v>0</v>
      </c>
      <c r="H249" s="1164">
        <v>0</v>
      </c>
      <c r="I249" s="1199" t="s">
        <v>1003</v>
      </c>
      <c r="J249" s="1170">
        <v>20</v>
      </c>
      <c r="K249" s="1166">
        <v>0</v>
      </c>
      <c r="L249" s="1244">
        <v>20</v>
      </c>
      <c r="M249" s="1200">
        <v>150</v>
      </c>
      <c r="N249" s="61">
        <v>3000</v>
      </c>
      <c r="O249" s="1265">
        <v>10</v>
      </c>
      <c r="P249" s="1265">
        <v>0</v>
      </c>
      <c r="Q249" s="1265">
        <v>10</v>
      </c>
      <c r="R249" s="1265">
        <v>0</v>
      </c>
      <c r="S249" s="383"/>
      <c r="T249" s="1260"/>
    </row>
    <row r="250" spans="1:20">
      <c r="A250" s="78">
        <v>244</v>
      </c>
      <c r="B250" s="1198">
        <v>40094</v>
      </c>
      <c r="C250" s="1161" t="s">
        <v>3622</v>
      </c>
      <c r="D250" s="1160">
        <v>10</v>
      </c>
      <c r="E250" s="1160" t="s">
        <v>3618</v>
      </c>
      <c r="F250" s="1160" t="s">
        <v>34</v>
      </c>
      <c r="G250" s="1164">
        <v>0</v>
      </c>
      <c r="H250" s="1164">
        <v>0</v>
      </c>
      <c r="I250" s="1199" t="s">
        <v>1003</v>
      </c>
      <c r="J250" s="1170">
        <v>20</v>
      </c>
      <c r="K250" s="1166">
        <v>0</v>
      </c>
      <c r="L250" s="1244">
        <v>20</v>
      </c>
      <c r="M250" s="1200">
        <v>150</v>
      </c>
      <c r="N250" s="61">
        <v>3000</v>
      </c>
      <c r="O250" s="1265">
        <v>10</v>
      </c>
      <c r="P250" s="1265">
        <v>0</v>
      </c>
      <c r="Q250" s="1265">
        <v>10</v>
      </c>
      <c r="R250" s="1265">
        <v>0</v>
      </c>
      <c r="S250" s="383"/>
      <c r="T250" s="1260"/>
    </row>
    <row r="251" spans="1:20">
      <c r="A251" s="78">
        <v>245</v>
      </c>
      <c r="B251" s="1160">
        <v>40095</v>
      </c>
      <c r="C251" s="1161" t="s">
        <v>3623</v>
      </c>
      <c r="D251" s="1160">
        <v>10</v>
      </c>
      <c r="E251" s="1160" t="s">
        <v>3618</v>
      </c>
      <c r="F251" s="1160" t="s">
        <v>34</v>
      </c>
      <c r="G251" s="1164">
        <v>0</v>
      </c>
      <c r="H251" s="1164">
        <v>0</v>
      </c>
      <c r="I251" s="1199" t="s">
        <v>1003</v>
      </c>
      <c r="J251" s="1170">
        <v>20</v>
      </c>
      <c r="K251" s="1166">
        <v>0</v>
      </c>
      <c r="L251" s="1244">
        <v>20</v>
      </c>
      <c r="M251" s="1200">
        <v>150</v>
      </c>
      <c r="N251" s="61">
        <v>3000</v>
      </c>
      <c r="O251" s="1265">
        <v>10</v>
      </c>
      <c r="P251" s="1265">
        <v>0</v>
      </c>
      <c r="Q251" s="1265">
        <v>10</v>
      </c>
      <c r="R251" s="1265">
        <v>0</v>
      </c>
      <c r="S251" s="383"/>
      <c r="T251" s="1260"/>
    </row>
    <row r="252" spans="1:20">
      <c r="A252" s="78">
        <v>246</v>
      </c>
      <c r="B252" s="1198">
        <v>40096</v>
      </c>
      <c r="C252" s="1161" t="s">
        <v>3624</v>
      </c>
      <c r="D252" s="1160">
        <v>10</v>
      </c>
      <c r="E252" s="1160" t="s">
        <v>3618</v>
      </c>
      <c r="F252" s="1160" t="s">
        <v>34</v>
      </c>
      <c r="G252" s="1164">
        <v>0</v>
      </c>
      <c r="H252" s="1164">
        <v>0</v>
      </c>
      <c r="I252" s="1199" t="s">
        <v>1003</v>
      </c>
      <c r="J252" s="1170">
        <v>20</v>
      </c>
      <c r="K252" s="1166">
        <v>0</v>
      </c>
      <c r="L252" s="1244">
        <v>20</v>
      </c>
      <c r="M252" s="1200">
        <v>150</v>
      </c>
      <c r="N252" s="61">
        <v>3000</v>
      </c>
      <c r="O252" s="1265">
        <v>10</v>
      </c>
      <c r="P252" s="1265">
        <v>0</v>
      </c>
      <c r="Q252" s="1265">
        <v>10</v>
      </c>
      <c r="R252" s="1265">
        <v>0</v>
      </c>
      <c r="S252" s="383"/>
      <c r="T252" s="1260"/>
    </row>
    <row r="253" spans="1:20">
      <c r="A253" s="78">
        <v>247</v>
      </c>
      <c r="B253" s="1160">
        <v>40097</v>
      </c>
      <c r="C253" s="1161" t="s">
        <v>3625</v>
      </c>
      <c r="D253" s="1160" t="s">
        <v>3626</v>
      </c>
      <c r="E253" s="1160" t="s">
        <v>3607</v>
      </c>
      <c r="F253" s="1160" t="s">
        <v>34</v>
      </c>
      <c r="G253" s="1164">
        <v>12</v>
      </c>
      <c r="H253" s="1164">
        <v>12</v>
      </c>
      <c r="I253" s="1164">
        <v>12</v>
      </c>
      <c r="J253" s="1170">
        <v>12</v>
      </c>
      <c r="K253" s="1166">
        <v>2</v>
      </c>
      <c r="L253" s="1244">
        <v>10</v>
      </c>
      <c r="M253" s="1172">
        <v>4490</v>
      </c>
      <c r="N253" s="61">
        <v>44900</v>
      </c>
      <c r="O253" s="1265">
        <v>10</v>
      </c>
      <c r="P253" s="1265">
        <v>0</v>
      </c>
      <c r="Q253" s="1265" t="s">
        <v>907</v>
      </c>
      <c r="R253" s="1265">
        <v>0</v>
      </c>
      <c r="S253" s="383"/>
      <c r="T253" s="1260"/>
    </row>
    <row r="254" spans="1:20">
      <c r="A254" s="78">
        <v>248</v>
      </c>
      <c r="B254" s="1198">
        <v>40098</v>
      </c>
      <c r="C254" s="1161" t="s">
        <v>3630</v>
      </c>
      <c r="D254" s="1160" t="s">
        <v>3553</v>
      </c>
      <c r="E254" s="1160" t="s">
        <v>3514</v>
      </c>
      <c r="F254" s="1160" t="s">
        <v>214</v>
      </c>
      <c r="G254" s="1164"/>
      <c r="H254" s="1164"/>
      <c r="I254" s="1164">
        <v>0</v>
      </c>
      <c r="J254" s="1170">
        <v>1</v>
      </c>
      <c r="K254" s="1166">
        <v>0</v>
      </c>
      <c r="L254" s="1244">
        <v>1</v>
      </c>
      <c r="M254" s="1172">
        <v>4000</v>
      </c>
      <c r="N254" s="61">
        <v>4000</v>
      </c>
      <c r="O254" s="1265">
        <v>1</v>
      </c>
      <c r="P254" s="1265">
        <v>0</v>
      </c>
      <c r="Q254" s="1265">
        <v>0</v>
      </c>
      <c r="R254" s="1265">
        <v>0</v>
      </c>
      <c r="S254" s="383"/>
      <c r="T254" s="1260"/>
    </row>
    <row r="255" spans="1:20">
      <c r="A255" s="78">
        <v>249</v>
      </c>
      <c r="B255" s="1160">
        <v>40099</v>
      </c>
      <c r="C255" s="1161" t="s">
        <v>3631</v>
      </c>
      <c r="D255" s="1160" t="s">
        <v>3591</v>
      </c>
      <c r="E255" s="1160" t="s">
        <v>3518</v>
      </c>
      <c r="F255" s="1160" t="s">
        <v>214</v>
      </c>
      <c r="G255" s="1164">
        <v>2</v>
      </c>
      <c r="H255" s="1164">
        <v>2</v>
      </c>
      <c r="I255" s="1164">
        <v>2</v>
      </c>
      <c r="J255" s="1170">
        <v>2</v>
      </c>
      <c r="K255" s="1166">
        <v>1</v>
      </c>
      <c r="L255" s="1244">
        <v>1</v>
      </c>
      <c r="M255" s="1172">
        <v>860</v>
      </c>
      <c r="N255" s="61">
        <v>860</v>
      </c>
      <c r="O255" s="1265">
        <v>1</v>
      </c>
      <c r="P255" s="1265">
        <v>0</v>
      </c>
      <c r="Q255" s="1265">
        <v>0</v>
      </c>
      <c r="R255" s="1265">
        <v>0</v>
      </c>
      <c r="S255" s="383"/>
      <c r="T255" s="1260"/>
    </row>
    <row r="256" spans="1:20">
      <c r="A256" s="78">
        <v>250</v>
      </c>
      <c r="B256" s="1198">
        <v>40100</v>
      </c>
      <c r="C256" s="1161" t="s">
        <v>3632</v>
      </c>
      <c r="D256" s="1160" t="s">
        <v>3591</v>
      </c>
      <c r="E256" s="1160" t="s">
        <v>3518</v>
      </c>
      <c r="F256" s="1160" t="s">
        <v>214</v>
      </c>
      <c r="G256" s="1164">
        <v>4</v>
      </c>
      <c r="H256" s="1164">
        <v>4</v>
      </c>
      <c r="I256" s="1164">
        <v>4</v>
      </c>
      <c r="J256" s="1170">
        <v>4</v>
      </c>
      <c r="K256" s="1166">
        <v>1</v>
      </c>
      <c r="L256" s="1244">
        <v>3</v>
      </c>
      <c r="M256" s="1172">
        <v>860</v>
      </c>
      <c r="N256" s="61">
        <v>2580</v>
      </c>
      <c r="O256" s="1265">
        <v>3</v>
      </c>
      <c r="P256" s="1265">
        <v>0</v>
      </c>
      <c r="Q256" s="1265">
        <v>0</v>
      </c>
      <c r="R256" s="1265">
        <v>0</v>
      </c>
      <c r="S256" s="383"/>
      <c r="T256" s="1260"/>
    </row>
    <row r="257" spans="1:20">
      <c r="A257" s="78">
        <v>251</v>
      </c>
      <c r="B257" s="1160">
        <v>40101</v>
      </c>
      <c r="C257" s="1161" t="s">
        <v>3633</v>
      </c>
      <c r="D257" s="1160" t="s">
        <v>3591</v>
      </c>
      <c r="E257" s="1160" t="s">
        <v>3518</v>
      </c>
      <c r="F257" s="1160" t="s">
        <v>214</v>
      </c>
      <c r="G257" s="1164">
        <v>4</v>
      </c>
      <c r="H257" s="1164">
        <v>4</v>
      </c>
      <c r="I257" s="1164">
        <v>4</v>
      </c>
      <c r="J257" s="1170">
        <v>4</v>
      </c>
      <c r="K257" s="1166">
        <v>1</v>
      </c>
      <c r="L257" s="1244">
        <v>3</v>
      </c>
      <c r="M257" s="1172">
        <v>860</v>
      </c>
      <c r="N257" s="61">
        <v>2580</v>
      </c>
      <c r="O257" s="1265">
        <v>3</v>
      </c>
      <c r="P257" s="1265">
        <v>0</v>
      </c>
      <c r="Q257" s="1265">
        <v>0</v>
      </c>
      <c r="R257" s="1265">
        <v>0</v>
      </c>
      <c r="S257" s="383"/>
      <c r="T257" s="1260"/>
    </row>
    <row r="258" spans="1:20">
      <c r="A258" s="78">
        <v>252</v>
      </c>
      <c r="B258" s="1198">
        <v>40102</v>
      </c>
      <c r="C258" s="1161" t="s">
        <v>3634</v>
      </c>
      <c r="D258" s="1160" t="s">
        <v>3591</v>
      </c>
      <c r="E258" s="1160" t="s">
        <v>3518</v>
      </c>
      <c r="F258" s="1160" t="s">
        <v>214</v>
      </c>
      <c r="G258" s="1164">
        <v>2</v>
      </c>
      <c r="H258" s="1164">
        <v>2</v>
      </c>
      <c r="I258" s="1164">
        <v>2</v>
      </c>
      <c r="J258" s="1170">
        <v>2</v>
      </c>
      <c r="K258" s="1166">
        <v>1</v>
      </c>
      <c r="L258" s="1244">
        <v>1</v>
      </c>
      <c r="M258" s="1172">
        <v>860</v>
      </c>
      <c r="N258" s="61">
        <v>860</v>
      </c>
      <c r="O258" s="1265">
        <v>1</v>
      </c>
      <c r="P258" s="1265">
        <v>0</v>
      </c>
      <c r="Q258" s="1265">
        <v>0</v>
      </c>
      <c r="R258" s="1265">
        <v>0</v>
      </c>
      <c r="S258" s="383"/>
      <c r="T258" s="1260"/>
    </row>
    <row r="259" spans="1:20">
      <c r="A259" s="78">
        <v>253</v>
      </c>
      <c r="B259" s="1160">
        <v>40103</v>
      </c>
      <c r="C259" s="1161" t="s">
        <v>3635</v>
      </c>
      <c r="D259" s="1160" t="s">
        <v>3591</v>
      </c>
      <c r="E259" s="1160" t="s">
        <v>3518</v>
      </c>
      <c r="F259" s="1160" t="s">
        <v>214</v>
      </c>
      <c r="G259" s="1164">
        <v>2</v>
      </c>
      <c r="H259" s="1164">
        <v>2</v>
      </c>
      <c r="I259" s="1164">
        <v>2</v>
      </c>
      <c r="J259" s="1170">
        <v>2</v>
      </c>
      <c r="K259" s="1166">
        <v>1</v>
      </c>
      <c r="L259" s="1244">
        <v>1</v>
      </c>
      <c r="M259" s="1172">
        <v>860</v>
      </c>
      <c r="N259" s="61">
        <v>860</v>
      </c>
      <c r="O259" s="1265">
        <v>1</v>
      </c>
      <c r="P259" s="1265">
        <v>0</v>
      </c>
      <c r="Q259" s="1265">
        <v>0</v>
      </c>
      <c r="R259" s="1265">
        <v>0</v>
      </c>
      <c r="S259" s="383"/>
      <c r="T259" s="1260"/>
    </row>
    <row r="260" spans="1:20">
      <c r="A260" s="78">
        <v>254</v>
      </c>
      <c r="B260" s="1198">
        <v>40104</v>
      </c>
      <c r="C260" s="1161" t="s">
        <v>3636</v>
      </c>
      <c r="D260" s="1160" t="s">
        <v>3591</v>
      </c>
      <c r="E260" s="1160" t="s">
        <v>3518</v>
      </c>
      <c r="F260" s="1160" t="s">
        <v>214</v>
      </c>
      <c r="G260" s="1164">
        <v>2</v>
      </c>
      <c r="H260" s="1164">
        <v>2</v>
      </c>
      <c r="I260" s="1164">
        <v>2</v>
      </c>
      <c r="J260" s="1170">
        <v>2</v>
      </c>
      <c r="K260" s="1166">
        <v>1</v>
      </c>
      <c r="L260" s="1244">
        <v>1</v>
      </c>
      <c r="M260" s="1172">
        <v>860</v>
      </c>
      <c r="N260" s="61">
        <v>860</v>
      </c>
      <c r="O260" s="1265">
        <v>1</v>
      </c>
      <c r="P260" s="1265">
        <v>0</v>
      </c>
      <c r="Q260" s="1265">
        <v>0</v>
      </c>
      <c r="R260" s="1265">
        <v>0</v>
      </c>
      <c r="S260" s="383"/>
      <c r="T260" s="1260"/>
    </row>
    <row r="261" spans="1:20">
      <c r="A261" s="78">
        <v>255</v>
      </c>
      <c r="B261" s="1160">
        <v>40105</v>
      </c>
      <c r="C261" s="1161" t="s">
        <v>3637</v>
      </c>
      <c r="D261" s="1160" t="s">
        <v>3591</v>
      </c>
      <c r="E261" s="1160" t="s">
        <v>3518</v>
      </c>
      <c r="F261" s="1160" t="s">
        <v>214</v>
      </c>
      <c r="G261" s="1164">
        <v>2</v>
      </c>
      <c r="H261" s="1164">
        <v>2</v>
      </c>
      <c r="I261" s="1164">
        <v>2</v>
      </c>
      <c r="J261" s="1170">
        <v>2</v>
      </c>
      <c r="K261" s="1166">
        <v>1</v>
      </c>
      <c r="L261" s="1244">
        <v>1</v>
      </c>
      <c r="M261" s="1172">
        <v>860</v>
      </c>
      <c r="N261" s="61">
        <v>860</v>
      </c>
      <c r="O261" s="1265">
        <v>1</v>
      </c>
      <c r="P261" s="1265">
        <v>0</v>
      </c>
      <c r="Q261" s="1265">
        <v>0</v>
      </c>
      <c r="R261" s="1265">
        <v>0</v>
      </c>
      <c r="S261" s="383"/>
      <c r="T261" s="1260"/>
    </row>
    <row r="262" spans="1:20">
      <c r="A262" s="78">
        <v>256</v>
      </c>
      <c r="B262" s="1198">
        <v>40106</v>
      </c>
      <c r="C262" s="1161" t="s">
        <v>3638</v>
      </c>
      <c r="D262" s="1160" t="s">
        <v>3591</v>
      </c>
      <c r="E262" s="1160" t="s">
        <v>3518</v>
      </c>
      <c r="F262" s="1160" t="s">
        <v>214</v>
      </c>
      <c r="G262" s="1164">
        <v>2</v>
      </c>
      <c r="H262" s="1164">
        <v>2</v>
      </c>
      <c r="I262" s="1164">
        <v>2</v>
      </c>
      <c r="J262" s="1170">
        <v>2</v>
      </c>
      <c r="K262" s="1166">
        <v>1</v>
      </c>
      <c r="L262" s="1244">
        <v>1</v>
      </c>
      <c r="M262" s="1172">
        <v>860</v>
      </c>
      <c r="N262" s="61">
        <v>860</v>
      </c>
      <c r="O262" s="1265">
        <v>1</v>
      </c>
      <c r="P262" s="1265">
        <v>0</v>
      </c>
      <c r="Q262" s="1265">
        <v>0</v>
      </c>
      <c r="R262" s="1265">
        <v>0</v>
      </c>
      <c r="S262" s="383"/>
      <c r="T262" s="1260"/>
    </row>
    <row r="263" spans="1:20">
      <c r="A263" s="78">
        <v>257</v>
      </c>
      <c r="B263" s="1160">
        <v>40107</v>
      </c>
      <c r="C263" s="1161" t="s">
        <v>3639</v>
      </c>
      <c r="D263" s="1160" t="s">
        <v>3591</v>
      </c>
      <c r="E263" s="1160" t="s">
        <v>3518</v>
      </c>
      <c r="F263" s="1160" t="s">
        <v>214</v>
      </c>
      <c r="G263" s="1164">
        <v>2</v>
      </c>
      <c r="H263" s="1164">
        <v>2</v>
      </c>
      <c r="I263" s="1164">
        <v>2</v>
      </c>
      <c r="J263" s="1170">
        <v>2</v>
      </c>
      <c r="K263" s="1166">
        <v>1</v>
      </c>
      <c r="L263" s="1244">
        <v>1</v>
      </c>
      <c r="M263" s="1172">
        <v>860</v>
      </c>
      <c r="N263" s="61">
        <v>860</v>
      </c>
      <c r="O263" s="1265">
        <v>1</v>
      </c>
      <c r="P263" s="1265">
        <v>0</v>
      </c>
      <c r="Q263" s="1265">
        <v>0</v>
      </c>
      <c r="R263" s="1265">
        <v>0</v>
      </c>
      <c r="S263" s="383"/>
      <c r="T263" s="1260"/>
    </row>
    <row r="264" spans="1:20">
      <c r="A264" s="78">
        <v>258</v>
      </c>
      <c r="B264" s="1198">
        <v>40108</v>
      </c>
      <c r="C264" s="1161" t="s">
        <v>3640</v>
      </c>
      <c r="D264" s="1160" t="s">
        <v>3591</v>
      </c>
      <c r="E264" s="1160" t="s">
        <v>3518</v>
      </c>
      <c r="F264" s="1160" t="s">
        <v>214</v>
      </c>
      <c r="G264" s="1164">
        <v>4</v>
      </c>
      <c r="H264" s="1164">
        <v>4</v>
      </c>
      <c r="I264" s="1164">
        <v>4</v>
      </c>
      <c r="J264" s="1170">
        <v>4</v>
      </c>
      <c r="K264" s="1166">
        <v>1</v>
      </c>
      <c r="L264" s="1244">
        <v>3</v>
      </c>
      <c r="M264" s="1172">
        <v>860</v>
      </c>
      <c r="N264" s="61">
        <v>2580</v>
      </c>
      <c r="O264" s="1265">
        <v>3</v>
      </c>
      <c r="P264" s="1265">
        <v>0</v>
      </c>
      <c r="Q264" s="1265">
        <v>0</v>
      </c>
      <c r="R264" s="1265">
        <v>0</v>
      </c>
      <c r="S264" s="383"/>
      <c r="T264" s="1260"/>
    </row>
    <row r="265" spans="1:20">
      <c r="A265" s="78">
        <v>259</v>
      </c>
      <c r="B265" s="1160">
        <v>40109</v>
      </c>
      <c r="C265" s="1161" t="s">
        <v>3641</v>
      </c>
      <c r="D265" s="1160" t="s">
        <v>3591</v>
      </c>
      <c r="E265" s="1160" t="s">
        <v>3518</v>
      </c>
      <c r="F265" s="1160" t="s">
        <v>214</v>
      </c>
      <c r="G265" s="1164">
        <v>4</v>
      </c>
      <c r="H265" s="1164">
        <v>4</v>
      </c>
      <c r="I265" s="1164">
        <v>4</v>
      </c>
      <c r="J265" s="1170">
        <v>4</v>
      </c>
      <c r="K265" s="1166">
        <v>1</v>
      </c>
      <c r="L265" s="1244">
        <v>3</v>
      </c>
      <c r="M265" s="1172">
        <v>860</v>
      </c>
      <c r="N265" s="61">
        <v>2580</v>
      </c>
      <c r="O265" s="1265">
        <v>3</v>
      </c>
      <c r="P265" s="1265">
        <v>0</v>
      </c>
      <c r="Q265" s="1265">
        <v>0</v>
      </c>
      <c r="R265" s="1265">
        <v>0</v>
      </c>
      <c r="S265" s="383"/>
      <c r="T265" s="1260"/>
    </row>
    <row r="266" spans="1:20">
      <c r="A266" s="78">
        <v>260</v>
      </c>
      <c r="B266" s="1198">
        <v>40110</v>
      </c>
      <c r="C266" s="1161" t="s">
        <v>3643</v>
      </c>
      <c r="D266" s="1160" t="s">
        <v>3553</v>
      </c>
      <c r="E266" s="1160" t="s">
        <v>188</v>
      </c>
      <c r="F266" s="1160" t="s">
        <v>34</v>
      </c>
      <c r="G266" s="1164">
        <v>5</v>
      </c>
      <c r="H266" s="1164">
        <v>2</v>
      </c>
      <c r="I266" s="1164">
        <v>5</v>
      </c>
      <c r="J266" s="1170">
        <v>5</v>
      </c>
      <c r="K266" s="1166">
        <v>0</v>
      </c>
      <c r="L266" s="1244">
        <v>5</v>
      </c>
      <c r="M266" s="1172">
        <v>4000</v>
      </c>
      <c r="N266" s="61">
        <v>20000</v>
      </c>
      <c r="O266" s="1265">
        <v>5</v>
      </c>
      <c r="P266" s="1265">
        <v>0</v>
      </c>
      <c r="Q266" s="1265">
        <v>0</v>
      </c>
      <c r="R266" s="1265">
        <v>0</v>
      </c>
      <c r="S266" s="383"/>
      <c r="T266" s="1260"/>
    </row>
    <row r="267" spans="1:20">
      <c r="A267" s="78">
        <v>261</v>
      </c>
      <c r="B267" s="1160">
        <v>40111</v>
      </c>
      <c r="C267" s="1161" t="s">
        <v>3647</v>
      </c>
      <c r="D267" s="1160" t="s">
        <v>3648</v>
      </c>
      <c r="E267" s="1160" t="s">
        <v>3518</v>
      </c>
      <c r="F267" s="1160" t="s">
        <v>34</v>
      </c>
      <c r="G267" s="1164">
        <v>50</v>
      </c>
      <c r="H267" s="1164">
        <v>20</v>
      </c>
      <c r="I267" s="1164">
        <v>5</v>
      </c>
      <c r="J267" s="1170">
        <v>5</v>
      </c>
      <c r="K267" s="1166">
        <v>0</v>
      </c>
      <c r="L267" s="1244">
        <v>5</v>
      </c>
      <c r="M267" s="1172">
        <v>1960</v>
      </c>
      <c r="N267" s="61">
        <v>9800</v>
      </c>
      <c r="O267" s="1265">
        <v>5</v>
      </c>
      <c r="P267" s="1265">
        <v>0</v>
      </c>
      <c r="Q267" s="1265">
        <v>0</v>
      </c>
      <c r="R267" s="1265">
        <v>0</v>
      </c>
      <c r="S267" s="383"/>
      <c r="T267" s="1260"/>
    </row>
    <row r="268" spans="1:20">
      <c r="A268" s="78">
        <v>262</v>
      </c>
      <c r="B268" s="1198">
        <v>40112</v>
      </c>
      <c r="C268" s="1161" t="s">
        <v>3649</v>
      </c>
      <c r="D268" s="1160" t="s">
        <v>3591</v>
      </c>
      <c r="E268" s="1160" t="s">
        <v>3518</v>
      </c>
      <c r="F268" s="1160" t="s">
        <v>214</v>
      </c>
      <c r="G268" s="1164">
        <v>2</v>
      </c>
      <c r="H268" s="1164">
        <v>2</v>
      </c>
      <c r="I268" s="1164">
        <v>2</v>
      </c>
      <c r="J268" s="1170">
        <v>2</v>
      </c>
      <c r="K268" s="1166">
        <v>1</v>
      </c>
      <c r="L268" s="1244">
        <v>1</v>
      </c>
      <c r="M268" s="1172">
        <v>860</v>
      </c>
      <c r="N268" s="61">
        <v>860</v>
      </c>
      <c r="O268" s="1265">
        <v>1</v>
      </c>
      <c r="P268" s="1265">
        <v>0</v>
      </c>
      <c r="Q268" s="1265">
        <v>0</v>
      </c>
      <c r="R268" s="1265">
        <v>0</v>
      </c>
      <c r="S268" s="383"/>
      <c r="T268" s="1260"/>
    </row>
    <row r="269" spans="1:20">
      <c r="A269" s="78">
        <v>263</v>
      </c>
      <c r="B269" s="1160">
        <v>40113</v>
      </c>
      <c r="C269" s="1161" t="s">
        <v>3650</v>
      </c>
      <c r="D269" s="1160" t="s">
        <v>3591</v>
      </c>
      <c r="E269" s="1160" t="s">
        <v>3518</v>
      </c>
      <c r="F269" s="1160" t="s">
        <v>214</v>
      </c>
      <c r="G269" s="1164">
        <v>2</v>
      </c>
      <c r="H269" s="1164">
        <v>2</v>
      </c>
      <c r="I269" s="1164">
        <v>2</v>
      </c>
      <c r="J269" s="1170">
        <v>2</v>
      </c>
      <c r="K269" s="1166">
        <v>1</v>
      </c>
      <c r="L269" s="1244">
        <v>1</v>
      </c>
      <c r="M269" s="1172">
        <v>860</v>
      </c>
      <c r="N269" s="61">
        <v>860</v>
      </c>
      <c r="O269" s="1265">
        <v>1</v>
      </c>
      <c r="P269" s="1265">
        <v>0</v>
      </c>
      <c r="Q269" s="1265">
        <v>0</v>
      </c>
      <c r="R269" s="1265">
        <v>0</v>
      </c>
      <c r="S269" s="383"/>
      <c r="T269" s="1260"/>
    </row>
    <row r="270" spans="1:20">
      <c r="A270" s="78">
        <v>264</v>
      </c>
      <c r="B270" s="1198">
        <v>40114</v>
      </c>
      <c r="C270" s="1161" t="s">
        <v>3651</v>
      </c>
      <c r="D270" s="1160" t="s">
        <v>3591</v>
      </c>
      <c r="E270" s="1160" t="s">
        <v>3518</v>
      </c>
      <c r="F270" s="1160" t="s">
        <v>214</v>
      </c>
      <c r="G270" s="1164">
        <v>2</v>
      </c>
      <c r="H270" s="1164">
        <v>2</v>
      </c>
      <c r="I270" s="1164">
        <v>2</v>
      </c>
      <c r="J270" s="1170">
        <v>2</v>
      </c>
      <c r="K270" s="1166">
        <v>1</v>
      </c>
      <c r="L270" s="1244">
        <v>1</v>
      </c>
      <c r="M270" s="1172">
        <v>860</v>
      </c>
      <c r="N270" s="61">
        <v>860</v>
      </c>
      <c r="O270" s="1265">
        <v>1</v>
      </c>
      <c r="P270" s="1265">
        <v>0</v>
      </c>
      <c r="Q270" s="1265">
        <v>0</v>
      </c>
      <c r="R270" s="1265">
        <v>0</v>
      </c>
      <c r="S270" s="383"/>
      <c r="T270" s="1260"/>
    </row>
    <row r="271" spans="1:20">
      <c r="A271" s="78">
        <v>265</v>
      </c>
      <c r="B271" s="1160">
        <v>40115</v>
      </c>
      <c r="C271" s="1161" t="s">
        <v>3652</v>
      </c>
      <c r="D271" s="1160" t="s">
        <v>3591</v>
      </c>
      <c r="E271" s="1160" t="s">
        <v>3518</v>
      </c>
      <c r="F271" s="1160" t="s">
        <v>214</v>
      </c>
      <c r="G271" s="1164">
        <v>2</v>
      </c>
      <c r="H271" s="1164">
        <v>2</v>
      </c>
      <c r="I271" s="1164">
        <v>2</v>
      </c>
      <c r="J271" s="1170">
        <v>2</v>
      </c>
      <c r="K271" s="1166">
        <v>1</v>
      </c>
      <c r="L271" s="1244">
        <v>1</v>
      </c>
      <c r="M271" s="1172">
        <v>860</v>
      </c>
      <c r="N271" s="61">
        <v>860</v>
      </c>
      <c r="O271" s="1265">
        <v>1</v>
      </c>
      <c r="P271" s="1265">
        <v>0</v>
      </c>
      <c r="Q271" s="1265">
        <v>0</v>
      </c>
      <c r="R271" s="1265">
        <v>0</v>
      </c>
      <c r="S271" s="383"/>
      <c r="T271" s="1260"/>
    </row>
    <row r="272" spans="1:20">
      <c r="A272" s="78">
        <v>266</v>
      </c>
      <c r="B272" s="1198">
        <v>40116</v>
      </c>
      <c r="C272" s="1161" t="s">
        <v>3655</v>
      </c>
      <c r="D272" s="1160" t="s">
        <v>3551</v>
      </c>
      <c r="E272" s="1160" t="s">
        <v>3601</v>
      </c>
      <c r="F272" s="1160" t="s">
        <v>43</v>
      </c>
      <c r="G272" s="1164">
        <v>4</v>
      </c>
      <c r="H272" s="1164">
        <v>2</v>
      </c>
      <c r="I272" s="1164">
        <v>2</v>
      </c>
      <c r="J272" s="1170">
        <v>3</v>
      </c>
      <c r="K272" s="1166">
        <v>2</v>
      </c>
      <c r="L272" s="1244">
        <v>1</v>
      </c>
      <c r="M272" s="1172">
        <v>3000</v>
      </c>
      <c r="N272" s="61">
        <v>3000</v>
      </c>
      <c r="O272" s="1265">
        <v>1</v>
      </c>
      <c r="P272" s="1265">
        <v>0</v>
      </c>
      <c r="Q272" s="1265">
        <v>0</v>
      </c>
      <c r="R272" s="1265">
        <v>0</v>
      </c>
      <c r="S272" s="383"/>
      <c r="T272" s="1260"/>
    </row>
    <row r="273" spans="1:20">
      <c r="A273" s="78">
        <v>267</v>
      </c>
      <c r="B273" s="1160">
        <v>40117</v>
      </c>
      <c r="C273" s="1161" t="s">
        <v>3677</v>
      </c>
      <c r="D273" s="1160" t="s">
        <v>3591</v>
      </c>
      <c r="E273" s="1160" t="s">
        <v>3518</v>
      </c>
      <c r="F273" s="1160" t="s">
        <v>214</v>
      </c>
      <c r="G273" s="1164">
        <v>2</v>
      </c>
      <c r="H273" s="1164">
        <v>2</v>
      </c>
      <c r="I273" s="1164">
        <v>1</v>
      </c>
      <c r="J273" s="1170">
        <v>2</v>
      </c>
      <c r="K273" s="1166">
        <v>1</v>
      </c>
      <c r="L273" s="1244">
        <v>1</v>
      </c>
      <c r="M273" s="1172">
        <v>860</v>
      </c>
      <c r="N273" s="61">
        <v>860</v>
      </c>
      <c r="O273" s="1265">
        <v>1</v>
      </c>
      <c r="P273" s="1265">
        <v>0</v>
      </c>
      <c r="Q273" s="1265">
        <v>0</v>
      </c>
      <c r="R273" s="1265">
        <v>0</v>
      </c>
      <c r="S273" s="383"/>
      <c r="T273" s="1260"/>
    </row>
    <row r="274" spans="1:20">
      <c r="A274" s="78">
        <v>268</v>
      </c>
      <c r="B274" s="1198">
        <v>40118</v>
      </c>
      <c r="C274" s="1161" t="s">
        <v>3678</v>
      </c>
      <c r="D274" s="1160" t="s">
        <v>3591</v>
      </c>
      <c r="E274" s="1160" t="s">
        <v>3518</v>
      </c>
      <c r="F274" s="1160" t="s">
        <v>214</v>
      </c>
      <c r="G274" s="1164">
        <v>2</v>
      </c>
      <c r="H274" s="1164">
        <v>2</v>
      </c>
      <c r="I274" s="1164">
        <v>1</v>
      </c>
      <c r="J274" s="1170">
        <v>2</v>
      </c>
      <c r="K274" s="1166">
        <v>1</v>
      </c>
      <c r="L274" s="1244">
        <v>1</v>
      </c>
      <c r="M274" s="1172">
        <v>860</v>
      </c>
      <c r="N274" s="61">
        <v>860</v>
      </c>
      <c r="O274" s="1265">
        <v>1</v>
      </c>
      <c r="P274" s="1265">
        <v>0</v>
      </c>
      <c r="Q274" s="1265">
        <v>0</v>
      </c>
      <c r="R274" s="1265">
        <v>0</v>
      </c>
      <c r="S274" s="383"/>
      <c r="T274" s="1260"/>
    </row>
    <row r="275" spans="1:20">
      <c r="A275" s="78">
        <v>269</v>
      </c>
      <c r="B275" s="1160">
        <v>40119</v>
      </c>
      <c r="C275" s="1161" t="s">
        <v>3679</v>
      </c>
      <c r="D275" s="1160" t="s">
        <v>3591</v>
      </c>
      <c r="E275" s="1160" t="s">
        <v>3518</v>
      </c>
      <c r="F275" s="1160" t="s">
        <v>214</v>
      </c>
      <c r="G275" s="1164">
        <v>2</v>
      </c>
      <c r="H275" s="1164">
        <v>2</v>
      </c>
      <c r="I275" s="1164">
        <v>1</v>
      </c>
      <c r="J275" s="1170">
        <v>2</v>
      </c>
      <c r="K275" s="1166">
        <v>1</v>
      </c>
      <c r="L275" s="1244">
        <v>1</v>
      </c>
      <c r="M275" s="1172">
        <v>860</v>
      </c>
      <c r="N275" s="61">
        <v>860</v>
      </c>
      <c r="O275" s="1265">
        <v>1</v>
      </c>
      <c r="P275" s="1265">
        <v>0</v>
      </c>
      <c r="Q275" s="1265">
        <v>0</v>
      </c>
      <c r="R275" s="1265">
        <v>0</v>
      </c>
      <c r="S275" s="383"/>
      <c r="T275" s="1260"/>
    </row>
    <row r="276" spans="1:20">
      <c r="A276" s="78">
        <v>270</v>
      </c>
      <c r="B276" s="1198">
        <v>40120</v>
      </c>
      <c r="C276" s="1161" t="s">
        <v>3680</v>
      </c>
      <c r="D276" s="1160" t="s">
        <v>3591</v>
      </c>
      <c r="E276" s="1160" t="s">
        <v>3518</v>
      </c>
      <c r="F276" s="1160" t="s">
        <v>214</v>
      </c>
      <c r="G276" s="1164">
        <v>2</v>
      </c>
      <c r="H276" s="1164">
        <v>2</v>
      </c>
      <c r="I276" s="1164">
        <v>1</v>
      </c>
      <c r="J276" s="1170">
        <v>2</v>
      </c>
      <c r="K276" s="1166">
        <v>1</v>
      </c>
      <c r="L276" s="1244">
        <v>1</v>
      </c>
      <c r="M276" s="1172">
        <v>860</v>
      </c>
      <c r="N276" s="61">
        <v>860</v>
      </c>
      <c r="O276" s="1265">
        <v>1</v>
      </c>
      <c r="P276" s="1265">
        <v>0</v>
      </c>
      <c r="Q276" s="1265">
        <v>0</v>
      </c>
      <c r="R276" s="1265">
        <v>0</v>
      </c>
      <c r="S276" s="383"/>
      <c r="T276" s="1260"/>
    </row>
    <row r="277" spans="1:20">
      <c r="A277" s="78">
        <v>271</v>
      </c>
      <c r="B277" s="1160">
        <v>50001</v>
      </c>
      <c r="C277" s="1169" t="s">
        <v>3522</v>
      </c>
      <c r="D277" s="1160">
        <v>1</v>
      </c>
      <c r="E277" s="1160" t="s">
        <v>43</v>
      </c>
      <c r="F277" s="1160" t="s">
        <v>43</v>
      </c>
      <c r="G277" s="1164">
        <v>0</v>
      </c>
      <c r="H277" s="1164">
        <v>0</v>
      </c>
      <c r="I277" s="1164">
        <v>1</v>
      </c>
      <c r="J277" s="1171">
        <v>1</v>
      </c>
      <c r="K277" s="1166">
        <v>0</v>
      </c>
      <c r="L277" s="1244">
        <v>1</v>
      </c>
      <c r="M277" s="1172">
        <v>10000</v>
      </c>
      <c r="N277" s="61">
        <v>10000</v>
      </c>
      <c r="O277" s="1265">
        <v>1</v>
      </c>
      <c r="P277" s="1265">
        <v>0</v>
      </c>
      <c r="Q277" s="1265">
        <v>0</v>
      </c>
      <c r="R277" s="1265">
        <v>0</v>
      </c>
      <c r="S277" s="383"/>
      <c r="T277" s="1260"/>
    </row>
    <row r="278" spans="1:20">
      <c r="A278" s="78">
        <v>272</v>
      </c>
      <c r="B278" s="1160">
        <v>50002</v>
      </c>
      <c r="C278" s="1161" t="s">
        <v>4413</v>
      </c>
      <c r="D278" s="1160" t="s">
        <v>3551</v>
      </c>
      <c r="E278" s="1160" t="s">
        <v>3515</v>
      </c>
      <c r="F278" s="1160" t="s">
        <v>34</v>
      </c>
      <c r="G278" s="1164">
        <v>48</v>
      </c>
      <c r="H278" s="1164">
        <v>52</v>
      </c>
      <c r="I278" s="1164">
        <v>60</v>
      </c>
      <c r="J278" s="1171">
        <v>65</v>
      </c>
      <c r="K278" s="1166">
        <v>0</v>
      </c>
      <c r="L278" s="1244">
        <v>65</v>
      </c>
      <c r="M278" s="1172">
        <v>1600</v>
      </c>
      <c r="N278" s="61">
        <v>104000</v>
      </c>
      <c r="O278" s="1265">
        <v>20</v>
      </c>
      <c r="P278" s="1265">
        <v>20</v>
      </c>
      <c r="Q278" s="1265">
        <v>25</v>
      </c>
      <c r="R278" s="1265">
        <v>0</v>
      </c>
      <c r="S278" s="383"/>
      <c r="T278" s="1260"/>
    </row>
    <row r="279" spans="1:20">
      <c r="A279" s="78">
        <v>273</v>
      </c>
      <c r="B279" s="1160">
        <v>50003</v>
      </c>
      <c r="C279" s="1161" t="s">
        <v>4414</v>
      </c>
      <c r="D279" s="1160" t="s">
        <v>3553</v>
      </c>
      <c r="E279" s="1160" t="s">
        <v>3515</v>
      </c>
      <c r="F279" s="1160" t="s">
        <v>34</v>
      </c>
      <c r="G279" s="1164">
        <v>12</v>
      </c>
      <c r="H279" s="1164">
        <v>12</v>
      </c>
      <c r="I279" s="1164">
        <v>0</v>
      </c>
      <c r="J279" s="1171">
        <v>12</v>
      </c>
      <c r="K279" s="1166">
        <v>0</v>
      </c>
      <c r="L279" s="1244">
        <v>12</v>
      </c>
      <c r="M279" s="1172">
        <v>14500</v>
      </c>
      <c r="N279" s="61">
        <v>174000</v>
      </c>
      <c r="O279" s="1265">
        <v>6</v>
      </c>
      <c r="P279" s="1265">
        <v>6</v>
      </c>
      <c r="Q279" s="1265" t="s">
        <v>4560</v>
      </c>
      <c r="R279" s="1265" t="s">
        <v>907</v>
      </c>
      <c r="S279" s="383"/>
      <c r="T279" s="1260"/>
    </row>
    <row r="280" spans="1:20">
      <c r="A280" s="78">
        <v>274</v>
      </c>
      <c r="B280" s="1160">
        <v>50004</v>
      </c>
      <c r="C280" s="1161" t="s">
        <v>4415</v>
      </c>
      <c r="D280" s="1160" t="s">
        <v>3581</v>
      </c>
      <c r="E280" s="1160" t="s">
        <v>725</v>
      </c>
      <c r="F280" s="1160" t="s">
        <v>34</v>
      </c>
      <c r="G280" s="1164">
        <v>0</v>
      </c>
      <c r="H280" s="1164">
        <v>3</v>
      </c>
      <c r="I280" s="1164">
        <v>4</v>
      </c>
      <c r="J280" s="1171">
        <v>4</v>
      </c>
      <c r="K280" s="1166">
        <v>0</v>
      </c>
      <c r="L280" s="1244">
        <v>4</v>
      </c>
      <c r="M280" s="1172">
        <v>8000</v>
      </c>
      <c r="N280" s="61">
        <v>32000</v>
      </c>
      <c r="O280" s="1265">
        <v>4</v>
      </c>
      <c r="P280" s="1265">
        <v>0</v>
      </c>
      <c r="Q280" s="1265" t="s">
        <v>907</v>
      </c>
      <c r="R280" s="1265">
        <v>0</v>
      </c>
      <c r="S280" s="383"/>
      <c r="T280" s="1260"/>
    </row>
    <row r="281" spans="1:20">
      <c r="A281" s="78">
        <v>275</v>
      </c>
      <c r="B281" s="1160">
        <v>50005</v>
      </c>
      <c r="C281" s="1161" t="s">
        <v>4416</v>
      </c>
      <c r="D281" s="1160" t="s">
        <v>3581</v>
      </c>
      <c r="E281" s="1160" t="s">
        <v>725</v>
      </c>
      <c r="F281" s="1160" t="s">
        <v>34</v>
      </c>
      <c r="G281" s="1164">
        <v>0</v>
      </c>
      <c r="H281" s="1164">
        <v>2</v>
      </c>
      <c r="I281" s="1164">
        <v>4</v>
      </c>
      <c r="J281" s="1171">
        <v>4</v>
      </c>
      <c r="K281" s="1166">
        <v>0</v>
      </c>
      <c r="L281" s="1244">
        <v>4</v>
      </c>
      <c r="M281" s="1172">
        <v>8000</v>
      </c>
      <c r="N281" s="61">
        <v>32000</v>
      </c>
      <c r="O281" s="1265">
        <v>4</v>
      </c>
      <c r="P281" s="1265">
        <v>0</v>
      </c>
      <c r="Q281" s="1265" t="s">
        <v>907</v>
      </c>
      <c r="R281" s="1265">
        <v>0</v>
      </c>
      <c r="S281" s="383"/>
      <c r="T281" s="1260"/>
    </row>
    <row r="282" spans="1:20">
      <c r="A282" s="78">
        <v>276</v>
      </c>
      <c r="B282" s="1160">
        <v>50006</v>
      </c>
      <c r="C282" s="1161" t="s">
        <v>4417</v>
      </c>
      <c r="D282" s="1160" t="s">
        <v>3581</v>
      </c>
      <c r="E282" s="1160" t="s">
        <v>725</v>
      </c>
      <c r="F282" s="1160" t="s">
        <v>34</v>
      </c>
      <c r="G282" s="1164">
        <v>2</v>
      </c>
      <c r="H282" s="1164">
        <v>2</v>
      </c>
      <c r="I282" s="1164">
        <v>6</v>
      </c>
      <c r="J282" s="1171">
        <v>8</v>
      </c>
      <c r="K282" s="1166">
        <v>0</v>
      </c>
      <c r="L282" s="1244">
        <v>8</v>
      </c>
      <c r="M282" s="1172">
        <v>8000</v>
      </c>
      <c r="N282" s="61">
        <v>64000</v>
      </c>
      <c r="O282" s="1265">
        <v>4</v>
      </c>
      <c r="P282" s="1265">
        <v>0</v>
      </c>
      <c r="Q282" s="1265">
        <v>4</v>
      </c>
      <c r="R282" s="1265">
        <v>0</v>
      </c>
      <c r="S282" s="383"/>
      <c r="T282" s="1260"/>
    </row>
    <row r="283" spans="1:20">
      <c r="A283" s="78">
        <v>277</v>
      </c>
      <c r="B283" s="1160">
        <v>50007</v>
      </c>
      <c r="C283" s="1161" t="s">
        <v>4418</v>
      </c>
      <c r="D283" s="1160">
        <v>1</v>
      </c>
      <c r="E283" s="1160" t="s">
        <v>3515</v>
      </c>
      <c r="F283" s="1160" t="s">
        <v>3515</v>
      </c>
      <c r="G283" s="1164">
        <v>2500</v>
      </c>
      <c r="H283" s="1164">
        <v>2500</v>
      </c>
      <c r="I283" s="1164">
        <v>2500</v>
      </c>
      <c r="J283" s="1171">
        <v>2700</v>
      </c>
      <c r="K283" s="1166">
        <v>0</v>
      </c>
      <c r="L283" s="1244">
        <v>2700</v>
      </c>
      <c r="M283" s="1172">
        <v>180</v>
      </c>
      <c r="N283" s="61">
        <v>486000</v>
      </c>
      <c r="O283" s="1265">
        <v>675</v>
      </c>
      <c r="P283" s="1265">
        <v>675</v>
      </c>
      <c r="Q283" s="1265">
        <v>675</v>
      </c>
      <c r="R283" s="1265">
        <v>675</v>
      </c>
      <c r="S283" s="383"/>
      <c r="T283" s="1260"/>
    </row>
    <row r="284" spans="1:20">
      <c r="A284" s="78">
        <v>278</v>
      </c>
      <c r="B284" s="1160">
        <v>50008</v>
      </c>
      <c r="C284" s="1161" t="s">
        <v>4419</v>
      </c>
      <c r="D284" s="1160">
        <v>16</v>
      </c>
      <c r="E284" s="1160" t="s">
        <v>3515</v>
      </c>
      <c r="F284" s="1160" t="s">
        <v>43</v>
      </c>
      <c r="G284" s="1164">
        <v>0</v>
      </c>
      <c r="H284" s="1164">
        <v>0</v>
      </c>
      <c r="I284" s="1164">
        <v>0</v>
      </c>
      <c r="J284" s="1171">
        <v>10</v>
      </c>
      <c r="K284" s="1166">
        <v>0</v>
      </c>
      <c r="L284" s="1244">
        <v>10</v>
      </c>
      <c r="M284" s="1172">
        <v>16000</v>
      </c>
      <c r="N284" s="61">
        <v>160000</v>
      </c>
      <c r="O284" s="1265">
        <v>10</v>
      </c>
      <c r="P284" s="1265">
        <v>0</v>
      </c>
      <c r="Q284" s="1265">
        <v>0</v>
      </c>
      <c r="R284" s="1265">
        <v>0</v>
      </c>
      <c r="S284" s="383"/>
      <c r="T284" s="1260"/>
    </row>
    <row r="285" spans="1:20">
      <c r="A285" s="78">
        <v>279</v>
      </c>
      <c r="B285" s="1160">
        <v>50009</v>
      </c>
      <c r="C285" s="1161" t="s">
        <v>4420</v>
      </c>
      <c r="D285" s="1160" t="s">
        <v>3553</v>
      </c>
      <c r="E285" s="1160" t="s">
        <v>3515</v>
      </c>
      <c r="F285" s="1160" t="s">
        <v>34</v>
      </c>
      <c r="G285" s="1164">
        <v>3</v>
      </c>
      <c r="H285" s="1164">
        <v>2</v>
      </c>
      <c r="I285" s="1164">
        <v>4</v>
      </c>
      <c r="J285" s="1171">
        <v>4</v>
      </c>
      <c r="K285" s="1166">
        <v>0</v>
      </c>
      <c r="L285" s="1244">
        <v>4</v>
      </c>
      <c r="M285" s="1172">
        <v>29000</v>
      </c>
      <c r="N285" s="61">
        <v>116000</v>
      </c>
      <c r="O285" s="1265">
        <v>4</v>
      </c>
      <c r="P285" s="1265">
        <v>0</v>
      </c>
      <c r="Q285" s="1265" t="s">
        <v>907</v>
      </c>
      <c r="R285" s="1265">
        <v>0</v>
      </c>
      <c r="S285" s="383"/>
      <c r="T285" s="1260"/>
    </row>
    <row r="286" spans="1:20">
      <c r="A286" s="78">
        <v>280</v>
      </c>
      <c r="B286" s="1160">
        <v>50010</v>
      </c>
      <c r="C286" s="1161" t="s">
        <v>4421</v>
      </c>
      <c r="D286" s="1160" t="s">
        <v>3580</v>
      </c>
      <c r="E286" s="1160" t="s">
        <v>3515</v>
      </c>
      <c r="F286" s="1160" t="s">
        <v>34</v>
      </c>
      <c r="G286" s="1164">
        <v>5</v>
      </c>
      <c r="H286" s="1164">
        <v>10</v>
      </c>
      <c r="I286" s="1164">
        <v>10</v>
      </c>
      <c r="J286" s="1171">
        <v>15</v>
      </c>
      <c r="K286" s="1166">
        <v>0</v>
      </c>
      <c r="L286" s="1244">
        <v>15</v>
      </c>
      <c r="M286" s="1172">
        <v>7000</v>
      </c>
      <c r="N286" s="61">
        <v>105000</v>
      </c>
      <c r="O286" s="1265">
        <v>10</v>
      </c>
      <c r="P286" s="1265">
        <v>0</v>
      </c>
      <c r="Q286" s="1265">
        <v>5</v>
      </c>
      <c r="R286" s="1265">
        <v>0</v>
      </c>
      <c r="S286" s="383"/>
      <c r="T286" s="1260"/>
    </row>
    <row r="287" spans="1:20">
      <c r="A287" s="78">
        <v>281</v>
      </c>
      <c r="B287" s="1160">
        <v>50011</v>
      </c>
      <c r="C287" s="1161" t="s">
        <v>4422</v>
      </c>
      <c r="D287" s="1160">
        <v>25</v>
      </c>
      <c r="E287" s="1160" t="s">
        <v>3515</v>
      </c>
      <c r="F287" s="1160" t="s">
        <v>34</v>
      </c>
      <c r="G287" s="1164">
        <v>4</v>
      </c>
      <c r="H287" s="1164">
        <v>6</v>
      </c>
      <c r="I287" s="1164">
        <v>20</v>
      </c>
      <c r="J287" s="1171">
        <v>20</v>
      </c>
      <c r="K287" s="1166">
        <v>0</v>
      </c>
      <c r="L287" s="1244">
        <v>20</v>
      </c>
      <c r="M287" s="1172">
        <v>3000</v>
      </c>
      <c r="N287" s="61">
        <v>60000</v>
      </c>
      <c r="O287" s="1265">
        <v>10</v>
      </c>
      <c r="P287" s="1265">
        <v>0</v>
      </c>
      <c r="Q287" s="1265">
        <v>10</v>
      </c>
      <c r="R287" s="1265">
        <v>0</v>
      </c>
      <c r="S287" s="383"/>
      <c r="T287" s="1260"/>
    </row>
    <row r="288" spans="1:20">
      <c r="A288" s="78">
        <v>282</v>
      </c>
      <c r="B288" s="1160">
        <v>50012</v>
      </c>
      <c r="C288" s="1161" t="s">
        <v>4423</v>
      </c>
      <c r="D288" s="1160" t="s">
        <v>3581</v>
      </c>
      <c r="E288" s="1160" t="s">
        <v>3515</v>
      </c>
      <c r="F288" s="1160" t="s">
        <v>34</v>
      </c>
      <c r="G288" s="1164">
        <v>9</v>
      </c>
      <c r="H288" s="1164">
        <v>20</v>
      </c>
      <c r="I288" s="1164">
        <v>32</v>
      </c>
      <c r="J288" s="1171">
        <v>40</v>
      </c>
      <c r="K288" s="1166">
        <v>0</v>
      </c>
      <c r="L288" s="1244">
        <v>40</v>
      </c>
      <c r="M288" s="1172">
        <v>3200</v>
      </c>
      <c r="N288" s="61">
        <v>128000</v>
      </c>
      <c r="O288" s="1265">
        <v>20</v>
      </c>
      <c r="P288" s="1265">
        <v>0</v>
      </c>
      <c r="Q288" s="1265">
        <v>20</v>
      </c>
      <c r="R288" s="1265">
        <v>0</v>
      </c>
      <c r="S288" s="383"/>
      <c r="T288" s="1260"/>
    </row>
    <row r="289" spans="1:20">
      <c r="A289" s="78">
        <v>283</v>
      </c>
      <c r="B289" s="1160">
        <v>50013</v>
      </c>
      <c r="C289" s="1161" t="s">
        <v>4424</v>
      </c>
      <c r="D289" s="1160" t="s">
        <v>3551</v>
      </c>
      <c r="E289" s="1160" t="s">
        <v>3515</v>
      </c>
      <c r="F289" s="1160" t="s">
        <v>34</v>
      </c>
      <c r="G289" s="1164">
        <v>5</v>
      </c>
      <c r="H289" s="1164">
        <v>4</v>
      </c>
      <c r="I289" s="1164">
        <v>5</v>
      </c>
      <c r="J289" s="1171">
        <v>5</v>
      </c>
      <c r="K289" s="1166">
        <v>0</v>
      </c>
      <c r="L289" s="1244">
        <v>5</v>
      </c>
      <c r="M289" s="1172">
        <v>10000</v>
      </c>
      <c r="N289" s="61">
        <v>50000</v>
      </c>
      <c r="O289" s="1265">
        <v>5</v>
      </c>
      <c r="P289" s="1265">
        <v>0</v>
      </c>
      <c r="Q289" s="1265" t="s">
        <v>907</v>
      </c>
      <c r="R289" s="1265">
        <v>0</v>
      </c>
      <c r="S289" s="383"/>
      <c r="T289" s="1260"/>
    </row>
    <row r="290" spans="1:20">
      <c r="A290" s="78">
        <v>284</v>
      </c>
      <c r="B290" s="1160">
        <v>50014</v>
      </c>
      <c r="C290" s="1161" t="s">
        <v>4425</v>
      </c>
      <c r="D290" s="1160">
        <v>96</v>
      </c>
      <c r="E290" s="1160" t="s">
        <v>43</v>
      </c>
      <c r="F290" s="1160" t="s">
        <v>34</v>
      </c>
      <c r="G290" s="1164">
        <v>8</v>
      </c>
      <c r="H290" s="1164">
        <v>6</v>
      </c>
      <c r="I290" s="1164">
        <v>5</v>
      </c>
      <c r="J290" s="1171">
        <v>20</v>
      </c>
      <c r="K290" s="1166">
        <v>0</v>
      </c>
      <c r="L290" s="1244">
        <v>20</v>
      </c>
      <c r="M290" s="1172">
        <v>12038</v>
      </c>
      <c r="N290" s="61">
        <v>240760</v>
      </c>
      <c r="O290" s="1265">
        <v>10</v>
      </c>
      <c r="P290" s="1265">
        <v>0</v>
      </c>
      <c r="Q290" s="1265">
        <v>10</v>
      </c>
      <c r="R290" s="1265">
        <v>0</v>
      </c>
      <c r="S290" s="383"/>
      <c r="T290" s="1260"/>
    </row>
    <row r="291" spans="1:20">
      <c r="A291" s="78">
        <v>285</v>
      </c>
      <c r="B291" s="1160">
        <v>50015</v>
      </c>
      <c r="C291" s="1161" t="s">
        <v>4426</v>
      </c>
      <c r="D291" s="1160">
        <v>1</v>
      </c>
      <c r="E291" s="1160" t="s">
        <v>43</v>
      </c>
      <c r="F291" s="1160" t="s">
        <v>43</v>
      </c>
      <c r="G291" s="1164">
        <v>0</v>
      </c>
      <c r="H291" s="1164">
        <v>0</v>
      </c>
      <c r="I291" s="1164">
        <v>0</v>
      </c>
      <c r="J291" s="1171">
        <v>2</v>
      </c>
      <c r="K291" s="1166">
        <v>0</v>
      </c>
      <c r="L291" s="1244">
        <v>2</v>
      </c>
      <c r="M291" s="1172">
        <v>12772</v>
      </c>
      <c r="N291" s="61">
        <v>25544</v>
      </c>
      <c r="O291" s="1265">
        <v>2</v>
      </c>
      <c r="P291" s="1265">
        <v>0</v>
      </c>
      <c r="Q291" s="1265">
        <v>0</v>
      </c>
      <c r="R291" s="1265">
        <v>0</v>
      </c>
      <c r="S291" s="383"/>
      <c r="T291" s="1260"/>
    </row>
    <row r="292" spans="1:20">
      <c r="A292" s="78">
        <v>286</v>
      </c>
      <c r="B292" s="1160">
        <v>50016</v>
      </c>
      <c r="C292" s="1169" t="s">
        <v>3541</v>
      </c>
      <c r="D292" s="1160">
        <v>1</v>
      </c>
      <c r="E292" s="1160" t="s">
        <v>43</v>
      </c>
      <c r="F292" s="1160" t="s">
        <v>43</v>
      </c>
      <c r="G292" s="1164">
        <v>0</v>
      </c>
      <c r="H292" s="1164">
        <v>0</v>
      </c>
      <c r="I292" s="1164">
        <v>0</v>
      </c>
      <c r="J292" s="1171">
        <v>2</v>
      </c>
      <c r="K292" s="1166">
        <v>0</v>
      </c>
      <c r="L292" s="1244">
        <v>2</v>
      </c>
      <c r="M292" s="1172">
        <v>5000</v>
      </c>
      <c r="N292" s="61">
        <v>10000</v>
      </c>
      <c r="O292" s="1265">
        <v>2</v>
      </c>
      <c r="P292" s="1265">
        <v>0</v>
      </c>
      <c r="Q292" s="1265">
        <v>0</v>
      </c>
      <c r="R292" s="1265">
        <v>0</v>
      </c>
      <c r="S292" s="383"/>
      <c r="T292" s="1260"/>
    </row>
    <row r="293" spans="1:20">
      <c r="A293" s="78">
        <v>287</v>
      </c>
      <c r="B293" s="1160">
        <v>50017</v>
      </c>
      <c r="C293" s="1169" t="s">
        <v>3542</v>
      </c>
      <c r="D293" s="1160">
        <v>1</v>
      </c>
      <c r="E293" s="1160" t="s">
        <v>43</v>
      </c>
      <c r="F293" s="1160" t="s">
        <v>43</v>
      </c>
      <c r="G293" s="1164">
        <v>0</v>
      </c>
      <c r="H293" s="1164">
        <v>0</v>
      </c>
      <c r="I293" s="1164">
        <v>0</v>
      </c>
      <c r="J293" s="1171">
        <v>2</v>
      </c>
      <c r="K293" s="1166">
        <v>0</v>
      </c>
      <c r="L293" s="1244">
        <v>2</v>
      </c>
      <c r="M293" s="1172">
        <v>5000</v>
      </c>
      <c r="N293" s="61">
        <v>10000</v>
      </c>
      <c r="O293" s="1265">
        <v>2</v>
      </c>
      <c r="P293" s="1265">
        <v>0</v>
      </c>
      <c r="Q293" s="1265">
        <v>0</v>
      </c>
      <c r="R293" s="1265">
        <v>0</v>
      </c>
      <c r="S293" s="383"/>
      <c r="T293" s="1260"/>
    </row>
    <row r="294" spans="1:20">
      <c r="A294" s="78">
        <v>288</v>
      </c>
      <c r="B294" s="1160">
        <v>50018</v>
      </c>
      <c r="C294" s="1169" t="s">
        <v>3543</v>
      </c>
      <c r="D294" s="1160">
        <v>1</v>
      </c>
      <c r="E294" s="1160" t="s">
        <v>43</v>
      </c>
      <c r="F294" s="1160" t="s">
        <v>43</v>
      </c>
      <c r="G294" s="1164">
        <v>0</v>
      </c>
      <c r="H294" s="1164">
        <v>0</v>
      </c>
      <c r="I294" s="1164">
        <v>0</v>
      </c>
      <c r="J294" s="1171">
        <v>1</v>
      </c>
      <c r="K294" s="1166">
        <v>0</v>
      </c>
      <c r="L294" s="1244">
        <v>1</v>
      </c>
      <c r="M294" s="1172">
        <v>5000</v>
      </c>
      <c r="N294" s="61">
        <v>5000</v>
      </c>
      <c r="O294" s="1265">
        <v>1</v>
      </c>
      <c r="P294" s="1265">
        <v>0</v>
      </c>
      <c r="Q294" s="1265">
        <v>0</v>
      </c>
      <c r="R294" s="1265">
        <v>0</v>
      </c>
      <c r="S294" s="383"/>
      <c r="T294" s="1260"/>
    </row>
    <row r="295" spans="1:20">
      <c r="A295" s="78">
        <v>289</v>
      </c>
      <c r="B295" s="1160">
        <v>50019</v>
      </c>
      <c r="C295" s="1169" t="s">
        <v>3544</v>
      </c>
      <c r="D295" s="1160">
        <v>1</v>
      </c>
      <c r="E295" s="1160" t="s">
        <v>43</v>
      </c>
      <c r="F295" s="1160" t="s">
        <v>43</v>
      </c>
      <c r="G295" s="1164">
        <v>0</v>
      </c>
      <c r="H295" s="1164">
        <v>0</v>
      </c>
      <c r="I295" s="1164">
        <v>0</v>
      </c>
      <c r="J295" s="1171">
        <v>1</v>
      </c>
      <c r="K295" s="1166">
        <v>0</v>
      </c>
      <c r="L295" s="1244">
        <v>1</v>
      </c>
      <c r="M295" s="1172">
        <v>5000</v>
      </c>
      <c r="N295" s="61">
        <v>5000</v>
      </c>
      <c r="O295" s="1265">
        <v>1</v>
      </c>
      <c r="P295" s="1265">
        <v>0</v>
      </c>
      <c r="Q295" s="1265">
        <v>0</v>
      </c>
      <c r="R295" s="1265">
        <v>0</v>
      </c>
      <c r="S295" s="383"/>
      <c r="T295" s="1260"/>
    </row>
    <row r="296" spans="1:20">
      <c r="A296" s="78">
        <v>290</v>
      </c>
      <c r="B296" s="1160">
        <v>50020</v>
      </c>
      <c r="C296" s="1169" t="s">
        <v>3545</v>
      </c>
      <c r="D296" s="1160">
        <v>1</v>
      </c>
      <c r="E296" s="1160" t="s">
        <v>43</v>
      </c>
      <c r="F296" s="1160" t="s">
        <v>43</v>
      </c>
      <c r="G296" s="1164">
        <v>0</v>
      </c>
      <c r="H296" s="1164">
        <v>0</v>
      </c>
      <c r="I296" s="1164">
        <v>0</v>
      </c>
      <c r="J296" s="1171">
        <v>1</v>
      </c>
      <c r="K296" s="1166">
        <v>0</v>
      </c>
      <c r="L296" s="1244">
        <v>1</v>
      </c>
      <c r="M296" s="1172">
        <v>5000</v>
      </c>
      <c r="N296" s="61">
        <v>5000</v>
      </c>
      <c r="O296" s="1265">
        <v>1</v>
      </c>
      <c r="P296" s="1265">
        <v>0</v>
      </c>
      <c r="Q296" s="1265">
        <v>0</v>
      </c>
      <c r="R296" s="1265">
        <v>0</v>
      </c>
      <c r="S296" s="383"/>
      <c r="T296" s="1260"/>
    </row>
    <row r="297" spans="1:20">
      <c r="A297" s="78">
        <v>291</v>
      </c>
      <c r="B297" s="1160">
        <v>50021</v>
      </c>
      <c r="C297" s="1169" t="s">
        <v>3546</v>
      </c>
      <c r="D297" s="1160">
        <v>1</v>
      </c>
      <c r="E297" s="1160" t="s">
        <v>43</v>
      </c>
      <c r="F297" s="1160" t="s">
        <v>43</v>
      </c>
      <c r="G297" s="1164">
        <v>0</v>
      </c>
      <c r="H297" s="1164">
        <v>0</v>
      </c>
      <c r="I297" s="1164">
        <v>0</v>
      </c>
      <c r="J297" s="1171">
        <v>1</v>
      </c>
      <c r="K297" s="1166">
        <v>0</v>
      </c>
      <c r="L297" s="1244">
        <v>1</v>
      </c>
      <c r="M297" s="1172">
        <v>5000</v>
      </c>
      <c r="N297" s="61">
        <v>5000</v>
      </c>
      <c r="O297" s="1265">
        <v>1</v>
      </c>
      <c r="P297" s="1265">
        <v>0</v>
      </c>
      <c r="Q297" s="1265">
        <v>0</v>
      </c>
      <c r="R297" s="1265">
        <v>0</v>
      </c>
      <c r="S297" s="383"/>
      <c r="T297" s="1260"/>
    </row>
    <row r="298" spans="1:20">
      <c r="A298" s="78">
        <v>292</v>
      </c>
      <c r="B298" s="1160">
        <v>50022</v>
      </c>
      <c r="C298" s="1169" t="s">
        <v>3547</v>
      </c>
      <c r="D298" s="1160">
        <v>1</v>
      </c>
      <c r="E298" s="1160" t="s">
        <v>43</v>
      </c>
      <c r="F298" s="1160" t="s">
        <v>43</v>
      </c>
      <c r="G298" s="1164">
        <v>0</v>
      </c>
      <c r="H298" s="1164">
        <v>0</v>
      </c>
      <c r="I298" s="1164">
        <v>0</v>
      </c>
      <c r="J298" s="1171">
        <v>1</v>
      </c>
      <c r="K298" s="1166">
        <v>0</v>
      </c>
      <c r="L298" s="1244">
        <v>1</v>
      </c>
      <c r="M298" s="1172">
        <v>5000</v>
      </c>
      <c r="N298" s="61">
        <v>5000</v>
      </c>
      <c r="O298" s="1265">
        <v>1</v>
      </c>
      <c r="P298" s="1265">
        <v>0</v>
      </c>
      <c r="Q298" s="1265">
        <v>0</v>
      </c>
      <c r="R298" s="1265">
        <v>0</v>
      </c>
      <c r="S298" s="383"/>
      <c r="T298" s="1260"/>
    </row>
    <row r="299" spans="1:20">
      <c r="A299" s="78">
        <v>293</v>
      </c>
      <c r="B299" s="1160">
        <v>50023</v>
      </c>
      <c r="C299" s="1161" t="s">
        <v>4427</v>
      </c>
      <c r="D299" s="1160">
        <v>30</v>
      </c>
      <c r="E299" s="1160" t="s">
        <v>3518</v>
      </c>
      <c r="F299" s="1160" t="s">
        <v>214</v>
      </c>
      <c r="G299" s="1164">
        <v>0</v>
      </c>
      <c r="H299" s="1164">
        <v>2</v>
      </c>
      <c r="I299" s="1164">
        <v>0</v>
      </c>
      <c r="J299" s="1171">
        <v>4</v>
      </c>
      <c r="K299" s="1166">
        <v>0</v>
      </c>
      <c r="L299" s="1244">
        <v>4</v>
      </c>
      <c r="M299" s="1172">
        <v>980</v>
      </c>
      <c r="N299" s="61">
        <v>3920</v>
      </c>
      <c r="O299" s="1265">
        <v>4</v>
      </c>
      <c r="P299" s="1265">
        <v>0</v>
      </c>
      <c r="Q299" s="1265">
        <v>0</v>
      </c>
      <c r="R299" s="1265">
        <v>0</v>
      </c>
      <c r="S299" s="383"/>
      <c r="T299" s="1260"/>
    </row>
    <row r="300" spans="1:20">
      <c r="A300" s="78">
        <v>294</v>
      </c>
      <c r="B300" s="1160">
        <v>50024</v>
      </c>
      <c r="C300" s="1161" t="s">
        <v>4428</v>
      </c>
      <c r="D300" s="1160">
        <v>10</v>
      </c>
      <c r="E300" s="1160" t="s">
        <v>4429</v>
      </c>
      <c r="F300" s="1160" t="s">
        <v>34</v>
      </c>
      <c r="G300" s="1164">
        <v>0</v>
      </c>
      <c r="H300" s="1164">
        <v>0</v>
      </c>
      <c r="I300" s="1164">
        <v>0</v>
      </c>
      <c r="J300" s="1170">
        <v>15</v>
      </c>
      <c r="K300" s="1166">
        <v>0</v>
      </c>
      <c r="L300" s="1244">
        <v>15</v>
      </c>
      <c r="M300" s="1172">
        <v>1500</v>
      </c>
      <c r="N300" s="61">
        <v>22500</v>
      </c>
      <c r="O300" s="1265">
        <v>10</v>
      </c>
      <c r="P300" s="1265">
        <v>0</v>
      </c>
      <c r="Q300" s="1265">
        <v>5</v>
      </c>
      <c r="R300" s="1265">
        <v>0</v>
      </c>
      <c r="S300" s="383"/>
      <c r="T300" s="1260"/>
    </row>
    <row r="301" spans="1:20">
      <c r="A301" s="78">
        <v>295</v>
      </c>
      <c r="B301" s="1160">
        <v>50025</v>
      </c>
      <c r="C301" s="1161" t="s">
        <v>4430</v>
      </c>
      <c r="D301" s="1160">
        <v>10</v>
      </c>
      <c r="E301" s="1160" t="s">
        <v>4429</v>
      </c>
      <c r="F301" s="1160" t="s">
        <v>34</v>
      </c>
      <c r="G301" s="1164">
        <v>0</v>
      </c>
      <c r="H301" s="1164">
        <v>0</v>
      </c>
      <c r="I301" s="1164">
        <v>0</v>
      </c>
      <c r="J301" s="1170">
        <v>12</v>
      </c>
      <c r="K301" s="1166">
        <v>0</v>
      </c>
      <c r="L301" s="1244">
        <v>12</v>
      </c>
      <c r="M301" s="1172">
        <v>1500</v>
      </c>
      <c r="N301" s="61">
        <v>18000</v>
      </c>
      <c r="O301" s="1265">
        <v>7</v>
      </c>
      <c r="P301" s="1265">
        <v>0</v>
      </c>
      <c r="Q301" s="1265">
        <v>5</v>
      </c>
      <c r="R301" s="1265">
        <v>0</v>
      </c>
      <c r="S301" s="383"/>
      <c r="T301" s="1260"/>
    </row>
    <row r="302" spans="1:20">
      <c r="A302" s="78">
        <v>296</v>
      </c>
      <c r="B302" s="1160">
        <v>50026</v>
      </c>
      <c r="C302" s="1161" t="s">
        <v>4431</v>
      </c>
      <c r="D302" s="1160">
        <v>30</v>
      </c>
      <c r="E302" s="1160" t="s">
        <v>4429</v>
      </c>
      <c r="F302" s="1160" t="s">
        <v>34</v>
      </c>
      <c r="G302" s="1164">
        <v>0</v>
      </c>
      <c r="H302" s="1164">
        <v>0</v>
      </c>
      <c r="I302" s="1164">
        <v>0</v>
      </c>
      <c r="J302" s="1170">
        <v>12</v>
      </c>
      <c r="K302" s="1166">
        <v>0</v>
      </c>
      <c r="L302" s="1244">
        <v>12</v>
      </c>
      <c r="M302" s="1172">
        <v>3300</v>
      </c>
      <c r="N302" s="61">
        <v>39600</v>
      </c>
      <c r="O302" s="1265">
        <v>7</v>
      </c>
      <c r="P302" s="1265">
        <v>0</v>
      </c>
      <c r="Q302" s="1265">
        <v>5</v>
      </c>
      <c r="R302" s="1265">
        <v>0</v>
      </c>
      <c r="S302" s="383"/>
      <c r="T302" s="1260"/>
    </row>
    <row r="303" spans="1:20">
      <c r="A303" s="78">
        <v>297</v>
      </c>
      <c r="B303" s="1160">
        <v>50027</v>
      </c>
      <c r="C303" s="1161" t="s">
        <v>4432</v>
      </c>
      <c r="D303" s="1160">
        <v>10</v>
      </c>
      <c r="E303" s="1160" t="s">
        <v>4429</v>
      </c>
      <c r="F303" s="1160" t="s">
        <v>34</v>
      </c>
      <c r="G303" s="1164">
        <v>0</v>
      </c>
      <c r="H303" s="1164">
        <v>0</v>
      </c>
      <c r="I303" s="1164">
        <v>0</v>
      </c>
      <c r="J303" s="1170">
        <v>15</v>
      </c>
      <c r="K303" s="1166">
        <v>0</v>
      </c>
      <c r="L303" s="1244">
        <v>15</v>
      </c>
      <c r="M303" s="1172">
        <v>2000</v>
      </c>
      <c r="N303" s="61">
        <v>30000</v>
      </c>
      <c r="O303" s="1265">
        <v>7</v>
      </c>
      <c r="P303" s="1265">
        <v>0</v>
      </c>
      <c r="Q303" s="1265">
        <v>8</v>
      </c>
      <c r="R303" s="1265">
        <v>0</v>
      </c>
      <c r="S303" s="383"/>
      <c r="T303" s="1260"/>
    </row>
    <row r="304" spans="1:20">
      <c r="A304" s="78">
        <v>298</v>
      </c>
      <c r="B304" s="1160">
        <v>50028</v>
      </c>
      <c r="C304" s="1161" t="s">
        <v>4433</v>
      </c>
      <c r="D304" s="1160">
        <v>10</v>
      </c>
      <c r="E304" s="1160" t="s">
        <v>4429</v>
      </c>
      <c r="F304" s="1160" t="s">
        <v>34</v>
      </c>
      <c r="G304" s="1164">
        <v>0</v>
      </c>
      <c r="H304" s="1164">
        <v>0</v>
      </c>
      <c r="I304" s="1164">
        <v>0</v>
      </c>
      <c r="J304" s="1170">
        <v>2</v>
      </c>
      <c r="K304" s="1166">
        <v>0</v>
      </c>
      <c r="L304" s="1244">
        <v>2</v>
      </c>
      <c r="M304" s="1172">
        <v>1500</v>
      </c>
      <c r="N304" s="61">
        <v>3000</v>
      </c>
      <c r="O304" s="1265">
        <v>2</v>
      </c>
      <c r="P304" s="1265">
        <v>0</v>
      </c>
      <c r="Q304" s="1265">
        <v>0</v>
      </c>
      <c r="R304" s="1265">
        <v>0</v>
      </c>
      <c r="S304" s="383"/>
      <c r="T304" s="1260"/>
    </row>
    <row r="305" spans="1:20">
      <c r="A305" s="78">
        <v>299</v>
      </c>
      <c r="B305" s="1160">
        <v>50029</v>
      </c>
      <c r="C305" s="1192" t="s">
        <v>4434</v>
      </c>
      <c r="D305" s="1171">
        <v>5</v>
      </c>
      <c r="E305" s="1171" t="s">
        <v>3514</v>
      </c>
      <c r="F305" s="1171" t="s">
        <v>214</v>
      </c>
      <c r="G305" s="1170">
        <v>1</v>
      </c>
      <c r="H305" s="1170">
        <v>0</v>
      </c>
      <c r="I305" s="1170">
        <v>0</v>
      </c>
      <c r="J305" s="1171">
        <v>1</v>
      </c>
      <c r="K305" s="1166">
        <v>0</v>
      </c>
      <c r="L305" s="1244">
        <v>1</v>
      </c>
      <c r="M305" s="1193">
        <v>5200</v>
      </c>
      <c r="N305" s="61">
        <v>5200</v>
      </c>
      <c r="O305" s="1265">
        <v>1</v>
      </c>
      <c r="P305" s="1265">
        <v>0</v>
      </c>
      <c r="Q305" s="1265">
        <v>0</v>
      </c>
      <c r="R305" s="1265">
        <v>0</v>
      </c>
      <c r="S305" s="383"/>
      <c r="T305" s="1260"/>
    </row>
    <row r="306" spans="1:20">
      <c r="A306" s="78">
        <v>300</v>
      </c>
      <c r="B306" s="1160">
        <v>50030</v>
      </c>
      <c r="C306" s="1192" t="s">
        <v>4435</v>
      </c>
      <c r="D306" s="1171">
        <v>10</v>
      </c>
      <c r="E306" s="1171" t="s">
        <v>3514</v>
      </c>
      <c r="F306" s="1171" t="s">
        <v>214</v>
      </c>
      <c r="G306" s="1170">
        <v>0</v>
      </c>
      <c r="H306" s="1170">
        <v>0</v>
      </c>
      <c r="I306" s="1170">
        <v>0</v>
      </c>
      <c r="J306" s="1171">
        <v>1</v>
      </c>
      <c r="K306" s="1166">
        <v>0</v>
      </c>
      <c r="L306" s="1244">
        <v>1</v>
      </c>
      <c r="M306" s="1193">
        <v>5700</v>
      </c>
      <c r="N306" s="61">
        <v>5700</v>
      </c>
      <c r="O306" s="1265">
        <v>1</v>
      </c>
      <c r="P306" s="1265">
        <v>0</v>
      </c>
      <c r="Q306" s="1265">
        <v>0</v>
      </c>
      <c r="R306" s="1265">
        <v>0</v>
      </c>
      <c r="S306" s="383"/>
      <c r="T306" s="1260"/>
    </row>
    <row r="307" spans="1:20">
      <c r="A307" s="78">
        <v>301</v>
      </c>
      <c r="B307" s="1160">
        <v>50031</v>
      </c>
      <c r="C307" s="1161" t="s">
        <v>4436</v>
      </c>
      <c r="D307" s="1160">
        <v>2</v>
      </c>
      <c r="E307" s="1160" t="s">
        <v>1065</v>
      </c>
      <c r="F307" s="1160" t="s">
        <v>214</v>
      </c>
      <c r="G307" s="1164">
        <v>0</v>
      </c>
      <c r="H307" s="1164">
        <v>0</v>
      </c>
      <c r="I307" s="1164">
        <v>0</v>
      </c>
      <c r="J307" s="1171">
        <v>2</v>
      </c>
      <c r="K307" s="1166">
        <v>0</v>
      </c>
      <c r="L307" s="1244">
        <v>2</v>
      </c>
      <c r="M307" s="1172">
        <v>1500</v>
      </c>
      <c r="N307" s="61">
        <v>3000</v>
      </c>
      <c r="O307" s="1265">
        <v>2</v>
      </c>
      <c r="P307" s="1265">
        <v>0</v>
      </c>
      <c r="Q307" s="1265">
        <v>0</v>
      </c>
      <c r="R307" s="1265">
        <v>0</v>
      </c>
      <c r="S307" s="383"/>
      <c r="T307" s="1260"/>
    </row>
    <row r="308" spans="1:20">
      <c r="A308" s="78">
        <v>302</v>
      </c>
      <c r="B308" s="1160">
        <v>50032</v>
      </c>
      <c r="C308" s="1161" t="s">
        <v>4437</v>
      </c>
      <c r="D308" s="1160">
        <v>25</v>
      </c>
      <c r="E308" s="1160" t="s">
        <v>4438</v>
      </c>
      <c r="F308" s="1160" t="s">
        <v>214</v>
      </c>
      <c r="G308" s="1164">
        <v>0</v>
      </c>
      <c r="H308" s="1164">
        <v>0</v>
      </c>
      <c r="I308" s="1164">
        <v>0</v>
      </c>
      <c r="J308" s="1170">
        <v>2</v>
      </c>
      <c r="K308" s="1166">
        <v>0</v>
      </c>
      <c r="L308" s="1244">
        <v>2</v>
      </c>
      <c r="M308" s="1172">
        <v>7000</v>
      </c>
      <c r="N308" s="61">
        <v>14000</v>
      </c>
      <c r="O308" s="1265">
        <v>2</v>
      </c>
      <c r="P308" s="1265">
        <v>0</v>
      </c>
      <c r="Q308" s="1265">
        <v>0</v>
      </c>
      <c r="R308" s="1265">
        <v>0</v>
      </c>
      <c r="S308" s="383"/>
      <c r="T308" s="1260"/>
    </row>
    <row r="309" spans="1:20">
      <c r="A309" s="78">
        <v>303</v>
      </c>
      <c r="B309" s="1160">
        <v>50033</v>
      </c>
      <c r="C309" s="1161" t="s">
        <v>4439</v>
      </c>
      <c r="D309" s="1160">
        <v>10</v>
      </c>
      <c r="E309" s="1160" t="s">
        <v>3518</v>
      </c>
      <c r="F309" s="1160" t="s">
        <v>214</v>
      </c>
      <c r="G309" s="1164">
        <v>0</v>
      </c>
      <c r="H309" s="1164">
        <v>0</v>
      </c>
      <c r="I309" s="1164">
        <v>0</v>
      </c>
      <c r="J309" s="1171">
        <v>1</v>
      </c>
      <c r="K309" s="1166">
        <v>0</v>
      </c>
      <c r="L309" s="1244">
        <v>1</v>
      </c>
      <c r="M309" s="1172">
        <v>2500</v>
      </c>
      <c r="N309" s="61">
        <v>2500</v>
      </c>
      <c r="O309" s="1265">
        <v>1</v>
      </c>
      <c r="P309" s="1265">
        <v>0</v>
      </c>
      <c r="Q309" s="1265">
        <v>0</v>
      </c>
      <c r="R309" s="1265">
        <v>0</v>
      </c>
      <c r="S309" s="383"/>
      <c r="T309" s="1260"/>
    </row>
    <row r="310" spans="1:20">
      <c r="A310" s="78">
        <v>304</v>
      </c>
      <c r="B310" s="1160">
        <v>50034</v>
      </c>
      <c r="C310" s="1161" t="s">
        <v>4440</v>
      </c>
      <c r="D310" s="1160">
        <v>200</v>
      </c>
      <c r="E310" s="1160" t="s">
        <v>3513</v>
      </c>
      <c r="F310" s="1160" t="s">
        <v>43</v>
      </c>
      <c r="G310" s="1164">
        <v>0</v>
      </c>
      <c r="H310" s="1164">
        <v>0</v>
      </c>
      <c r="I310" s="1164">
        <v>0</v>
      </c>
      <c r="J310" s="1171">
        <v>2</v>
      </c>
      <c r="K310" s="1166">
        <v>0</v>
      </c>
      <c r="L310" s="1244">
        <v>2</v>
      </c>
      <c r="M310" s="1172">
        <v>2500</v>
      </c>
      <c r="N310" s="61">
        <v>5000</v>
      </c>
      <c r="O310" s="1265">
        <v>2</v>
      </c>
      <c r="P310" s="1265">
        <v>0</v>
      </c>
      <c r="Q310" s="1265">
        <v>0</v>
      </c>
      <c r="R310" s="1265">
        <v>0</v>
      </c>
      <c r="S310" s="383"/>
      <c r="T310" s="1260"/>
    </row>
    <row r="311" spans="1:20">
      <c r="A311" s="78">
        <v>305</v>
      </c>
      <c r="B311" s="1160">
        <v>50035</v>
      </c>
      <c r="C311" s="1161" t="s">
        <v>4441</v>
      </c>
      <c r="D311" s="1160">
        <v>100</v>
      </c>
      <c r="E311" s="1160" t="s">
        <v>3602</v>
      </c>
      <c r="F311" s="1160" t="s">
        <v>43</v>
      </c>
      <c r="G311" s="1164">
        <v>0</v>
      </c>
      <c r="H311" s="1164">
        <v>0</v>
      </c>
      <c r="I311" s="1164">
        <v>0</v>
      </c>
      <c r="J311" s="1171">
        <v>2</v>
      </c>
      <c r="K311" s="1166">
        <v>0</v>
      </c>
      <c r="L311" s="1244">
        <v>2</v>
      </c>
      <c r="M311" s="1172">
        <v>2500</v>
      </c>
      <c r="N311" s="61">
        <v>5000</v>
      </c>
      <c r="O311" s="1265">
        <v>2</v>
      </c>
      <c r="P311" s="1265">
        <v>0</v>
      </c>
      <c r="Q311" s="1265">
        <v>0</v>
      </c>
      <c r="R311" s="1265">
        <v>0</v>
      </c>
      <c r="S311" s="383"/>
      <c r="T311" s="1260"/>
    </row>
    <row r="312" spans="1:20">
      <c r="A312" s="78">
        <v>306</v>
      </c>
      <c r="B312" s="1160">
        <v>50036</v>
      </c>
      <c r="C312" s="1161" t="s">
        <v>4442</v>
      </c>
      <c r="D312" s="1160">
        <v>1000</v>
      </c>
      <c r="E312" s="1160" t="s">
        <v>4443</v>
      </c>
      <c r="F312" s="1160" t="s">
        <v>214</v>
      </c>
      <c r="G312" s="1164">
        <v>4</v>
      </c>
      <c r="H312" s="1164">
        <v>8</v>
      </c>
      <c r="I312" s="1164">
        <v>10</v>
      </c>
      <c r="J312" s="1170">
        <v>16</v>
      </c>
      <c r="K312" s="1166">
        <v>0</v>
      </c>
      <c r="L312" s="1244">
        <v>16</v>
      </c>
      <c r="M312" s="1172">
        <v>2300</v>
      </c>
      <c r="N312" s="61">
        <v>36800</v>
      </c>
      <c r="O312" s="1265">
        <v>16</v>
      </c>
      <c r="P312" s="1265">
        <v>0</v>
      </c>
      <c r="Q312" s="1265">
        <v>0</v>
      </c>
      <c r="R312" s="1265">
        <v>0</v>
      </c>
      <c r="S312" s="383"/>
      <c r="T312" s="1260"/>
    </row>
    <row r="313" spans="1:20">
      <c r="A313" s="78">
        <v>307</v>
      </c>
      <c r="B313" s="1160">
        <v>50037</v>
      </c>
      <c r="C313" s="1161" t="s">
        <v>4444</v>
      </c>
      <c r="D313" s="1160">
        <v>1</v>
      </c>
      <c r="E313" s="1160" t="s">
        <v>211</v>
      </c>
      <c r="F313" s="1160" t="s">
        <v>211</v>
      </c>
      <c r="G313" s="1164">
        <v>0</v>
      </c>
      <c r="H313" s="1164">
        <v>0</v>
      </c>
      <c r="I313" s="1164">
        <v>0</v>
      </c>
      <c r="J313" s="1170">
        <v>2</v>
      </c>
      <c r="K313" s="1166">
        <v>0</v>
      </c>
      <c r="L313" s="1244">
        <v>2</v>
      </c>
      <c r="M313" s="1172">
        <v>15000</v>
      </c>
      <c r="N313" s="61">
        <v>30000</v>
      </c>
      <c r="O313" s="1265">
        <v>2</v>
      </c>
      <c r="P313" s="1265">
        <v>0</v>
      </c>
      <c r="Q313" s="1265">
        <v>0</v>
      </c>
      <c r="R313" s="1265">
        <v>0</v>
      </c>
      <c r="S313" s="383"/>
      <c r="T313" s="1260"/>
    </row>
    <row r="314" spans="1:20">
      <c r="A314" s="78">
        <v>308</v>
      </c>
      <c r="B314" s="1160">
        <v>50038</v>
      </c>
      <c r="C314" s="1169" t="s">
        <v>3562</v>
      </c>
      <c r="D314" s="1160">
        <v>100</v>
      </c>
      <c r="E314" s="1160" t="s">
        <v>3514</v>
      </c>
      <c r="F314" s="1160" t="s">
        <v>214</v>
      </c>
      <c r="G314" s="1164">
        <v>0</v>
      </c>
      <c r="H314" s="1164">
        <v>2</v>
      </c>
      <c r="I314" s="1164">
        <v>0</v>
      </c>
      <c r="J314" s="1171">
        <v>4</v>
      </c>
      <c r="K314" s="1166">
        <v>0</v>
      </c>
      <c r="L314" s="1244">
        <v>4</v>
      </c>
      <c r="M314" s="1172">
        <v>5350</v>
      </c>
      <c r="N314" s="61">
        <v>21400</v>
      </c>
      <c r="O314" s="1265">
        <v>4</v>
      </c>
      <c r="P314" s="1265">
        <v>0</v>
      </c>
      <c r="Q314" s="1265">
        <v>0</v>
      </c>
      <c r="R314" s="1265">
        <v>0</v>
      </c>
      <c r="S314" s="383"/>
      <c r="T314" s="1260"/>
    </row>
    <row r="315" spans="1:20">
      <c r="A315" s="78">
        <v>309</v>
      </c>
      <c r="B315" s="1160">
        <v>50039</v>
      </c>
      <c r="C315" s="1161" t="s">
        <v>4445</v>
      </c>
      <c r="D315" s="1160" t="s">
        <v>3512</v>
      </c>
      <c r="E315" s="1160" t="s">
        <v>188</v>
      </c>
      <c r="F315" s="1160" t="s">
        <v>34</v>
      </c>
      <c r="G315" s="1164">
        <v>3</v>
      </c>
      <c r="H315" s="1164">
        <v>0</v>
      </c>
      <c r="I315" s="1164">
        <v>2</v>
      </c>
      <c r="J315" s="1171">
        <v>4</v>
      </c>
      <c r="K315" s="1166">
        <v>0</v>
      </c>
      <c r="L315" s="1244">
        <v>4</v>
      </c>
      <c r="M315" s="1172">
        <v>2782</v>
      </c>
      <c r="N315" s="61">
        <v>11128</v>
      </c>
      <c r="O315" s="1265">
        <v>4</v>
      </c>
      <c r="P315" s="1265">
        <v>0</v>
      </c>
      <c r="Q315" s="1265">
        <v>0</v>
      </c>
      <c r="R315" s="1265">
        <v>0</v>
      </c>
      <c r="S315" s="383"/>
      <c r="T315" s="1260"/>
    </row>
    <row r="316" spans="1:20">
      <c r="A316" s="78">
        <v>310</v>
      </c>
      <c r="B316" s="1160">
        <v>50040</v>
      </c>
      <c r="C316" s="1161" t="s">
        <v>4446</v>
      </c>
      <c r="D316" s="1160" t="s">
        <v>3511</v>
      </c>
      <c r="E316" s="1160" t="s">
        <v>188</v>
      </c>
      <c r="F316" s="1160" t="s">
        <v>34</v>
      </c>
      <c r="G316" s="1164">
        <v>3</v>
      </c>
      <c r="H316" s="1164">
        <v>0</v>
      </c>
      <c r="I316" s="1164">
        <v>2</v>
      </c>
      <c r="J316" s="1171">
        <v>4</v>
      </c>
      <c r="K316" s="1166">
        <v>0</v>
      </c>
      <c r="L316" s="1244">
        <v>4</v>
      </c>
      <c r="M316" s="1172">
        <v>3060</v>
      </c>
      <c r="N316" s="61">
        <v>12240</v>
      </c>
      <c r="O316" s="1265">
        <v>4</v>
      </c>
      <c r="P316" s="1265">
        <v>0</v>
      </c>
      <c r="Q316" s="1265">
        <v>0</v>
      </c>
      <c r="R316" s="1265">
        <v>0</v>
      </c>
      <c r="S316" s="383"/>
      <c r="T316" s="1260"/>
    </row>
    <row r="317" spans="1:20">
      <c r="A317" s="78">
        <v>311</v>
      </c>
      <c r="B317" s="1160">
        <v>50041</v>
      </c>
      <c r="C317" s="1161" t="s">
        <v>4447</v>
      </c>
      <c r="D317" s="1160" t="s">
        <v>3512</v>
      </c>
      <c r="E317" s="1160" t="s">
        <v>188</v>
      </c>
      <c r="F317" s="1160" t="s">
        <v>34</v>
      </c>
      <c r="G317" s="1164">
        <v>3</v>
      </c>
      <c r="H317" s="1164">
        <v>5</v>
      </c>
      <c r="I317" s="1164">
        <v>2</v>
      </c>
      <c r="J317" s="1171">
        <v>10</v>
      </c>
      <c r="K317" s="1166">
        <v>0</v>
      </c>
      <c r="L317" s="1244">
        <v>10</v>
      </c>
      <c r="M317" s="1172">
        <v>2782</v>
      </c>
      <c r="N317" s="61">
        <v>27820</v>
      </c>
      <c r="O317" s="1265">
        <v>10</v>
      </c>
      <c r="P317" s="1265">
        <v>0</v>
      </c>
      <c r="Q317" s="1265">
        <v>0</v>
      </c>
      <c r="R317" s="1265">
        <v>0</v>
      </c>
      <c r="S317" s="383"/>
      <c r="T317" s="1260"/>
    </row>
    <row r="318" spans="1:20">
      <c r="A318" s="78">
        <v>312</v>
      </c>
      <c r="B318" s="1160">
        <v>50042</v>
      </c>
      <c r="C318" s="1161" t="s">
        <v>4448</v>
      </c>
      <c r="D318" s="1160">
        <v>1</v>
      </c>
      <c r="E318" s="1160" t="s">
        <v>43</v>
      </c>
      <c r="F318" s="1160" t="s">
        <v>43</v>
      </c>
      <c r="G318" s="1164">
        <v>2</v>
      </c>
      <c r="H318" s="1164">
        <v>5</v>
      </c>
      <c r="I318" s="1164">
        <v>0</v>
      </c>
      <c r="J318" s="1171">
        <v>10</v>
      </c>
      <c r="K318" s="1166">
        <v>0</v>
      </c>
      <c r="L318" s="1244">
        <v>10</v>
      </c>
      <c r="M318" s="1172">
        <v>8100</v>
      </c>
      <c r="N318" s="61">
        <v>81000</v>
      </c>
      <c r="O318" s="1265">
        <v>10</v>
      </c>
      <c r="P318" s="1265">
        <v>0</v>
      </c>
      <c r="Q318" s="1265">
        <v>0</v>
      </c>
      <c r="R318" s="1265">
        <v>0</v>
      </c>
      <c r="S318" s="383"/>
      <c r="T318" s="1260"/>
    </row>
    <row r="319" spans="1:20">
      <c r="A319" s="78">
        <v>313</v>
      </c>
      <c r="B319" s="1160">
        <v>50043</v>
      </c>
      <c r="C319" s="1161" t="s">
        <v>4449</v>
      </c>
      <c r="D319" s="1160">
        <v>1</v>
      </c>
      <c r="E319" s="1160" t="s">
        <v>214</v>
      </c>
      <c r="F319" s="1160" t="s">
        <v>214</v>
      </c>
      <c r="G319" s="1164">
        <v>0</v>
      </c>
      <c r="H319" s="1164">
        <v>0</v>
      </c>
      <c r="I319" s="1164">
        <v>0</v>
      </c>
      <c r="J319" s="1170">
        <v>2</v>
      </c>
      <c r="K319" s="1166">
        <v>0</v>
      </c>
      <c r="L319" s="1244">
        <v>2</v>
      </c>
      <c r="M319" s="1172">
        <v>5000</v>
      </c>
      <c r="N319" s="61">
        <v>10000</v>
      </c>
      <c r="O319" s="1265">
        <v>2</v>
      </c>
      <c r="P319" s="1265">
        <v>0</v>
      </c>
      <c r="Q319" s="1265">
        <v>0</v>
      </c>
      <c r="R319" s="1265">
        <v>0</v>
      </c>
      <c r="S319" s="383"/>
      <c r="T319" s="1260"/>
    </row>
    <row r="320" spans="1:20">
      <c r="A320" s="78">
        <v>314</v>
      </c>
      <c r="B320" s="1160">
        <v>50044</v>
      </c>
      <c r="C320" s="1161" t="s">
        <v>4450</v>
      </c>
      <c r="D320" s="1160">
        <v>1000</v>
      </c>
      <c r="E320" s="1160" t="s">
        <v>211</v>
      </c>
      <c r="F320" s="1160" t="s">
        <v>34</v>
      </c>
      <c r="G320" s="1164">
        <v>0</v>
      </c>
      <c r="H320" s="1164">
        <v>0</v>
      </c>
      <c r="I320" s="1164">
        <v>0</v>
      </c>
      <c r="J320" s="1170">
        <v>6</v>
      </c>
      <c r="K320" s="1166">
        <v>0</v>
      </c>
      <c r="L320" s="1244">
        <v>6</v>
      </c>
      <c r="M320" s="1172">
        <v>1200</v>
      </c>
      <c r="N320" s="61">
        <v>7200</v>
      </c>
      <c r="O320" s="1265">
        <v>6</v>
      </c>
      <c r="P320" s="1265">
        <v>0</v>
      </c>
      <c r="Q320" s="1265">
        <v>0</v>
      </c>
      <c r="R320" s="1265">
        <v>0</v>
      </c>
      <c r="S320" s="383"/>
      <c r="T320" s="1260"/>
    </row>
    <row r="321" spans="1:20">
      <c r="A321" s="78">
        <v>315</v>
      </c>
      <c r="B321" s="1160">
        <v>50045</v>
      </c>
      <c r="C321" s="1169" t="s">
        <v>3670</v>
      </c>
      <c r="D321" s="1160">
        <v>1</v>
      </c>
      <c r="E321" s="1160" t="s">
        <v>211</v>
      </c>
      <c r="F321" s="1160" t="s">
        <v>211</v>
      </c>
      <c r="G321" s="1164">
        <v>0</v>
      </c>
      <c r="H321" s="1164">
        <v>1000</v>
      </c>
      <c r="I321" s="1164">
        <v>1000</v>
      </c>
      <c r="J321" s="1171">
        <v>1000</v>
      </c>
      <c r="K321" s="1166">
        <v>0</v>
      </c>
      <c r="L321" s="1244">
        <v>1000</v>
      </c>
      <c r="M321" s="1172">
        <v>20</v>
      </c>
      <c r="N321" s="61">
        <v>20000</v>
      </c>
      <c r="O321" s="1265">
        <v>250</v>
      </c>
      <c r="P321" s="1265">
        <v>250</v>
      </c>
      <c r="Q321" s="1265">
        <v>250</v>
      </c>
      <c r="R321" s="1265">
        <v>250</v>
      </c>
      <c r="S321" s="383"/>
      <c r="T321" s="1260"/>
    </row>
    <row r="322" spans="1:20">
      <c r="A322" s="78">
        <v>316</v>
      </c>
      <c r="B322" s="1205">
        <v>60001</v>
      </c>
      <c r="C322" s="1206" t="s">
        <v>4451</v>
      </c>
      <c r="D322" s="1205">
        <v>100</v>
      </c>
      <c r="E322" s="1205" t="s">
        <v>725</v>
      </c>
      <c r="F322" s="1205" t="s">
        <v>34</v>
      </c>
      <c r="G322" s="1207">
        <v>12</v>
      </c>
      <c r="H322" s="1207">
        <v>14</v>
      </c>
      <c r="I322" s="1207">
        <v>50</v>
      </c>
      <c r="J322" s="1208">
        <v>60</v>
      </c>
      <c r="K322" s="1166">
        <v>10</v>
      </c>
      <c r="L322" s="1244">
        <v>50</v>
      </c>
      <c r="M322" s="1209">
        <v>481.5</v>
      </c>
      <c r="N322" s="61">
        <v>24075</v>
      </c>
      <c r="O322" s="1265">
        <v>25</v>
      </c>
      <c r="P322" s="1265">
        <v>0</v>
      </c>
      <c r="Q322" s="1265">
        <v>25</v>
      </c>
      <c r="R322" s="1265">
        <v>0</v>
      </c>
      <c r="S322" s="383"/>
      <c r="T322" s="1260"/>
    </row>
    <row r="323" spans="1:20">
      <c r="A323" s="78">
        <v>317</v>
      </c>
      <c r="B323" s="1160">
        <v>60002</v>
      </c>
      <c r="C323" s="1161" t="s">
        <v>4452</v>
      </c>
      <c r="D323" s="1160">
        <v>720</v>
      </c>
      <c r="E323" s="1160" t="s">
        <v>3515</v>
      </c>
      <c r="F323" s="1160" t="s">
        <v>34</v>
      </c>
      <c r="G323" s="1164">
        <v>0</v>
      </c>
      <c r="H323" s="1164">
        <v>0</v>
      </c>
      <c r="I323" s="1164">
        <v>0</v>
      </c>
      <c r="J323" s="1165">
        <v>2160</v>
      </c>
      <c r="K323" s="1166">
        <v>0</v>
      </c>
      <c r="L323" s="1244">
        <v>2160</v>
      </c>
      <c r="M323" s="1172">
        <v>100</v>
      </c>
      <c r="N323" s="61">
        <v>216000</v>
      </c>
      <c r="O323" s="1265">
        <v>540</v>
      </c>
      <c r="P323" s="1265">
        <v>540</v>
      </c>
      <c r="Q323" s="1265">
        <v>540</v>
      </c>
      <c r="R323" s="1265">
        <v>540</v>
      </c>
      <c r="S323" s="383"/>
      <c r="T323" s="1260"/>
    </row>
    <row r="324" spans="1:20">
      <c r="A324" s="78">
        <v>318</v>
      </c>
      <c r="B324" s="1205">
        <v>60003</v>
      </c>
      <c r="C324" s="1161" t="s">
        <v>4453</v>
      </c>
      <c r="D324" s="1160">
        <v>720</v>
      </c>
      <c r="E324" s="1160" t="s">
        <v>3515</v>
      </c>
      <c r="F324" s="1160" t="s">
        <v>34</v>
      </c>
      <c r="G324" s="1164">
        <v>0</v>
      </c>
      <c r="H324" s="1164">
        <v>0</v>
      </c>
      <c r="I324" s="1164">
        <v>0</v>
      </c>
      <c r="J324" s="1165">
        <v>1440</v>
      </c>
      <c r="K324" s="1166">
        <v>0</v>
      </c>
      <c r="L324" s="1244">
        <v>1440</v>
      </c>
      <c r="M324" s="1172">
        <v>60</v>
      </c>
      <c r="N324" s="61">
        <v>86400</v>
      </c>
      <c r="O324" s="1265">
        <v>360</v>
      </c>
      <c r="P324" s="1265">
        <v>360</v>
      </c>
      <c r="Q324" s="1265">
        <v>360</v>
      </c>
      <c r="R324" s="1265">
        <v>360</v>
      </c>
      <c r="S324" s="383"/>
      <c r="T324" s="1260"/>
    </row>
    <row r="325" spans="1:20">
      <c r="A325" s="78">
        <v>319</v>
      </c>
      <c r="B325" s="1160">
        <v>60004</v>
      </c>
      <c r="C325" s="1161" t="s">
        <v>4454</v>
      </c>
      <c r="D325" s="1160">
        <v>720</v>
      </c>
      <c r="E325" s="1160" t="s">
        <v>3515</v>
      </c>
      <c r="F325" s="1160" t="s">
        <v>34</v>
      </c>
      <c r="G325" s="1164">
        <v>0</v>
      </c>
      <c r="H325" s="1164">
        <v>0</v>
      </c>
      <c r="I325" s="1164">
        <v>0</v>
      </c>
      <c r="J325" s="1165">
        <v>2160</v>
      </c>
      <c r="K325" s="1166">
        <v>0</v>
      </c>
      <c r="L325" s="1244">
        <v>2160</v>
      </c>
      <c r="M325" s="1172">
        <v>60</v>
      </c>
      <c r="N325" s="61">
        <v>129600</v>
      </c>
      <c r="O325" s="1265">
        <v>540</v>
      </c>
      <c r="P325" s="1265">
        <v>540</v>
      </c>
      <c r="Q325" s="1265">
        <v>540</v>
      </c>
      <c r="R325" s="1265">
        <v>540</v>
      </c>
      <c r="S325" s="383"/>
      <c r="T325" s="1260"/>
    </row>
    <row r="326" spans="1:20">
      <c r="A326" s="78">
        <v>320</v>
      </c>
      <c r="B326" s="1205">
        <v>60005</v>
      </c>
      <c r="C326" s="1161" t="s">
        <v>4455</v>
      </c>
      <c r="D326" s="1160">
        <v>144</v>
      </c>
      <c r="E326" s="1160" t="s">
        <v>3515</v>
      </c>
      <c r="F326" s="1160" t="s">
        <v>34</v>
      </c>
      <c r="G326" s="1164">
        <v>0</v>
      </c>
      <c r="H326" s="1164">
        <v>0</v>
      </c>
      <c r="I326" s="1164">
        <v>0</v>
      </c>
      <c r="J326" s="1165">
        <v>288</v>
      </c>
      <c r="K326" s="1166">
        <v>0</v>
      </c>
      <c r="L326" s="1244">
        <v>288</v>
      </c>
      <c r="M326" s="1172">
        <v>200</v>
      </c>
      <c r="N326" s="61">
        <v>57600</v>
      </c>
      <c r="O326" s="1265">
        <v>100</v>
      </c>
      <c r="P326" s="1265">
        <v>100</v>
      </c>
      <c r="Q326" s="1265">
        <v>88</v>
      </c>
      <c r="R326" s="1265" t="s">
        <v>907</v>
      </c>
      <c r="S326" s="383"/>
      <c r="T326" s="1260"/>
    </row>
    <row r="327" spans="1:20">
      <c r="A327" s="78">
        <v>321</v>
      </c>
      <c r="B327" s="1160">
        <v>60006</v>
      </c>
      <c r="C327" s="1161" t="s">
        <v>4456</v>
      </c>
      <c r="D327" s="1160">
        <v>144</v>
      </c>
      <c r="E327" s="1160" t="s">
        <v>3515</v>
      </c>
      <c r="F327" s="1160" t="s">
        <v>34</v>
      </c>
      <c r="G327" s="1164">
        <v>0</v>
      </c>
      <c r="H327" s="1164">
        <v>0</v>
      </c>
      <c r="I327" s="1164">
        <v>0</v>
      </c>
      <c r="J327" s="1165">
        <v>432</v>
      </c>
      <c r="K327" s="1166">
        <v>0</v>
      </c>
      <c r="L327" s="1244">
        <v>432</v>
      </c>
      <c r="M327" s="1172">
        <v>200</v>
      </c>
      <c r="N327" s="61">
        <v>86400</v>
      </c>
      <c r="O327" s="1265">
        <v>132</v>
      </c>
      <c r="P327" s="1265">
        <v>100</v>
      </c>
      <c r="Q327" s="1265">
        <v>100</v>
      </c>
      <c r="R327" s="1265">
        <v>100</v>
      </c>
      <c r="S327" s="383"/>
      <c r="T327" s="1260"/>
    </row>
    <row r="328" spans="1:20">
      <c r="A328" s="78">
        <v>322</v>
      </c>
      <c r="B328" s="1205">
        <v>60007</v>
      </c>
      <c r="C328" s="1161" t="s">
        <v>4457</v>
      </c>
      <c r="D328" s="1160">
        <v>100</v>
      </c>
      <c r="E328" s="1160" t="s">
        <v>3515</v>
      </c>
      <c r="F328" s="1160" t="s">
        <v>34</v>
      </c>
      <c r="G328" s="1164">
        <v>0</v>
      </c>
      <c r="H328" s="1164">
        <v>0</v>
      </c>
      <c r="I328" s="1164">
        <v>0</v>
      </c>
      <c r="J328" s="1165">
        <v>200</v>
      </c>
      <c r="K328" s="1166">
        <v>0</v>
      </c>
      <c r="L328" s="1244">
        <v>200</v>
      </c>
      <c r="M328" s="1172">
        <v>200</v>
      </c>
      <c r="N328" s="61">
        <v>40000</v>
      </c>
      <c r="O328" s="1265">
        <v>50</v>
      </c>
      <c r="P328" s="1265">
        <v>50</v>
      </c>
      <c r="Q328" s="1265">
        <v>50</v>
      </c>
      <c r="R328" s="1265">
        <v>50</v>
      </c>
      <c r="S328" s="383"/>
      <c r="T328" s="1260"/>
    </row>
    <row r="329" spans="1:20">
      <c r="A329" s="78">
        <v>323</v>
      </c>
      <c r="B329" s="1160">
        <v>60008</v>
      </c>
      <c r="C329" s="1161" t="s">
        <v>4458</v>
      </c>
      <c r="D329" s="1160">
        <v>50</v>
      </c>
      <c r="E329" s="1160" t="s">
        <v>725</v>
      </c>
      <c r="F329" s="1160" t="s">
        <v>34</v>
      </c>
      <c r="G329" s="1164">
        <v>10</v>
      </c>
      <c r="H329" s="1164">
        <v>12</v>
      </c>
      <c r="I329" s="1164">
        <v>10</v>
      </c>
      <c r="J329" s="1165">
        <v>12</v>
      </c>
      <c r="K329" s="1166">
        <v>5</v>
      </c>
      <c r="L329" s="1244">
        <v>7</v>
      </c>
      <c r="M329" s="1172">
        <v>7000</v>
      </c>
      <c r="N329" s="61">
        <v>49000</v>
      </c>
      <c r="O329" s="1265">
        <v>7</v>
      </c>
      <c r="P329" s="1265">
        <v>0</v>
      </c>
      <c r="Q329" s="1265">
        <v>0</v>
      </c>
      <c r="R329" s="1265">
        <v>0</v>
      </c>
      <c r="S329" s="383"/>
      <c r="T329" s="1260"/>
    </row>
    <row r="330" spans="1:20">
      <c r="A330" s="78">
        <v>324</v>
      </c>
      <c r="B330" s="1205">
        <v>60009</v>
      </c>
      <c r="C330" s="1161" t="s">
        <v>4459</v>
      </c>
      <c r="D330" s="1160">
        <v>25</v>
      </c>
      <c r="E330" s="1160" t="s">
        <v>725</v>
      </c>
      <c r="F330" s="1160" t="s">
        <v>34</v>
      </c>
      <c r="G330" s="1164">
        <v>10</v>
      </c>
      <c r="H330" s="1164">
        <v>12</v>
      </c>
      <c r="I330" s="1164">
        <v>12</v>
      </c>
      <c r="J330" s="1165">
        <v>12</v>
      </c>
      <c r="K330" s="1166">
        <v>8</v>
      </c>
      <c r="L330" s="1244">
        <v>4</v>
      </c>
      <c r="M330" s="1172">
        <v>4800</v>
      </c>
      <c r="N330" s="61">
        <v>19200</v>
      </c>
      <c r="O330" s="1265">
        <v>4</v>
      </c>
      <c r="P330" s="1265">
        <v>0</v>
      </c>
      <c r="Q330" s="1265">
        <v>0</v>
      </c>
      <c r="R330" s="1265">
        <v>0</v>
      </c>
      <c r="S330" s="383"/>
      <c r="T330" s="1260"/>
    </row>
    <row r="331" spans="1:20">
      <c r="A331" s="78">
        <v>325</v>
      </c>
      <c r="B331" s="1160">
        <v>60010</v>
      </c>
      <c r="C331" s="1161" t="s">
        <v>4460</v>
      </c>
      <c r="D331" s="1160">
        <v>1</v>
      </c>
      <c r="E331" s="1160" t="s">
        <v>3514</v>
      </c>
      <c r="F331" s="1160" t="s">
        <v>214</v>
      </c>
      <c r="G331" s="1164">
        <v>3</v>
      </c>
      <c r="H331" s="1164">
        <v>3</v>
      </c>
      <c r="I331" s="1164">
        <v>2</v>
      </c>
      <c r="J331" s="1165">
        <v>2</v>
      </c>
      <c r="K331" s="1166">
        <v>1</v>
      </c>
      <c r="L331" s="1244">
        <v>1</v>
      </c>
      <c r="M331" s="1172">
        <v>21000</v>
      </c>
      <c r="N331" s="61">
        <v>21000</v>
      </c>
      <c r="O331" s="1265">
        <v>1</v>
      </c>
      <c r="P331" s="1265">
        <v>0</v>
      </c>
      <c r="Q331" s="1265">
        <v>0</v>
      </c>
      <c r="R331" s="1265">
        <v>0</v>
      </c>
      <c r="S331" s="383"/>
      <c r="T331" s="1260"/>
    </row>
    <row r="332" spans="1:20">
      <c r="A332" s="78">
        <v>326</v>
      </c>
      <c r="B332" s="1205">
        <v>60011</v>
      </c>
      <c r="C332" s="1161" t="s">
        <v>4461</v>
      </c>
      <c r="D332" s="1160">
        <v>2.5</v>
      </c>
      <c r="E332" s="1160" t="s">
        <v>1065</v>
      </c>
      <c r="F332" s="1160" t="s">
        <v>214</v>
      </c>
      <c r="G332" s="1164">
        <v>2</v>
      </c>
      <c r="H332" s="1164">
        <v>5</v>
      </c>
      <c r="I332" s="1164">
        <v>2</v>
      </c>
      <c r="J332" s="1165">
        <v>2</v>
      </c>
      <c r="K332" s="1166">
        <v>2</v>
      </c>
      <c r="L332" s="1244">
        <v>0</v>
      </c>
      <c r="M332" s="1172">
        <v>600</v>
      </c>
      <c r="N332" s="61">
        <v>0</v>
      </c>
      <c r="O332" s="1265">
        <v>0</v>
      </c>
      <c r="P332" s="1265">
        <v>0</v>
      </c>
      <c r="Q332" s="1265">
        <v>0</v>
      </c>
      <c r="R332" s="1265">
        <v>0</v>
      </c>
      <c r="S332" s="383"/>
      <c r="T332" s="1260"/>
    </row>
    <row r="333" spans="1:20">
      <c r="A333" s="78">
        <v>327</v>
      </c>
      <c r="B333" s="1160">
        <v>60012</v>
      </c>
      <c r="C333" s="1161" t="s">
        <v>4462</v>
      </c>
      <c r="D333" s="1160">
        <v>2.5</v>
      </c>
      <c r="E333" s="1160" t="s">
        <v>1065</v>
      </c>
      <c r="F333" s="1160" t="s">
        <v>214</v>
      </c>
      <c r="G333" s="1164">
        <v>2</v>
      </c>
      <c r="H333" s="1164">
        <v>2</v>
      </c>
      <c r="I333" s="1164">
        <v>2</v>
      </c>
      <c r="J333" s="1165">
        <v>2</v>
      </c>
      <c r="K333" s="1166">
        <v>0</v>
      </c>
      <c r="L333" s="1244">
        <v>2</v>
      </c>
      <c r="M333" s="1172">
        <v>800</v>
      </c>
      <c r="N333" s="61">
        <v>1600</v>
      </c>
      <c r="O333" s="1265">
        <v>2</v>
      </c>
      <c r="P333" s="1265">
        <v>0</v>
      </c>
      <c r="Q333" s="1265">
        <v>0</v>
      </c>
      <c r="R333" s="1265">
        <v>0</v>
      </c>
      <c r="S333" s="383"/>
      <c r="T333" s="1260"/>
    </row>
    <row r="334" spans="1:20">
      <c r="A334" s="78">
        <v>328</v>
      </c>
      <c r="B334" s="1205">
        <v>60013</v>
      </c>
      <c r="C334" s="1161" t="s">
        <v>4463</v>
      </c>
      <c r="D334" s="1160">
        <v>2.5</v>
      </c>
      <c r="E334" s="1160" t="s">
        <v>1065</v>
      </c>
      <c r="F334" s="1160" t="s">
        <v>214</v>
      </c>
      <c r="G334" s="1164">
        <v>12</v>
      </c>
      <c r="H334" s="1164">
        <v>15</v>
      </c>
      <c r="I334" s="1164">
        <v>15</v>
      </c>
      <c r="J334" s="1165">
        <v>10</v>
      </c>
      <c r="K334" s="1166">
        <v>10</v>
      </c>
      <c r="L334" s="1244">
        <v>0</v>
      </c>
      <c r="M334" s="1172">
        <v>700</v>
      </c>
      <c r="N334" s="61">
        <v>0</v>
      </c>
      <c r="O334" s="1265">
        <v>0</v>
      </c>
      <c r="P334" s="1265">
        <v>0</v>
      </c>
      <c r="Q334" s="1265">
        <v>0</v>
      </c>
      <c r="R334" s="1265">
        <v>0</v>
      </c>
      <c r="S334" s="383"/>
      <c r="T334" s="1260"/>
    </row>
    <row r="335" spans="1:20">
      <c r="A335" s="78">
        <v>329</v>
      </c>
      <c r="B335" s="1160">
        <v>60014</v>
      </c>
      <c r="C335" s="1161" t="s">
        <v>4464</v>
      </c>
      <c r="D335" s="1160">
        <v>2.5</v>
      </c>
      <c r="E335" s="1160" t="s">
        <v>1065</v>
      </c>
      <c r="F335" s="1160" t="s">
        <v>214</v>
      </c>
      <c r="G335" s="1164">
        <v>12</v>
      </c>
      <c r="H335" s="1164">
        <v>15</v>
      </c>
      <c r="I335" s="1164">
        <v>15</v>
      </c>
      <c r="J335" s="1165">
        <v>10</v>
      </c>
      <c r="K335" s="1166">
        <v>2</v>
      </c>
      <c r="L335" s="1244">
        <v>8</v>
      </c>
      <c r="M335" s="1172">
        <v>800</v>
      </c>
      <c r="N335" s="61">
        <v>6400</v>
      </c>
      <c r="O335" s="1265">
        <v>8</v>
      </c>
      <c r="P335" s="1265">
        <v>0</v>
      </c>
      <c r="Q335" s="1265">
        <v>0</v>
      </c>
      <c r="R335" s="1265">
        <v>0</v>
      </c>
      <c r="S335" s="383"/>
      <c r="T335" s="1260"/>
    </row>
    <row r="336" spans="1:20">
      <c r="A336" s="78">
        <v>330</v>
      </c>
      <c r="B336" s="1205">
        <v>60015</v>
      </c>
      <c r="C336" s="1161" t="s">
        <v>4465</v>
      </c>
      <c r="D336" s="1160">
        <v>25</v>
      </c>
      <c r="E336" s="1160" t="s">
        <v>3597</v>
      </c>
      <c r="F336" s="1160" t="s">
        <v>214</v>
      </c>
      <c r="G336" s="1164">
        <v>2</v>
      </c>
      <c r="H336" s="1164">
        <v>2</v>
      </c>
      <c r="I336" s="1164">
        <v>2</v>
      </c>
      <c r="J336" s="1165">
        <v>2</v>
      </c>
      <c r="K336" s="1166">
        <v>0</v>
      </c>
      <c r="L336" s="1244">
        <v>2</v>
      </c>
      <c r="M336" s="1172">
        <v>2000</v>
      </c>
      <c r="N336" s="61">
        <v>4000</v>
      </c>
      <c r="O336" s="1265">
        <v>2</v>
      </c>
      <c r="P336" s="1265">
        <v>0</v>
      </c>
      <c r="Q336" s="1265">
        <v>0</v>
      </c>
      <c r="R336" s="1265">
        <v>0</v>
      </c>
      <c r="S336" s="383"/>
      <c r="T336" s="1260"/>
    </row>
    <row r="337" spans="1:20">
      <c r="A337" s="78">
        <v>331</v>
      </c>
      <c r="B337" s="1160">
        <v>60016</v>
      </c>
      <c r="C337" s="1204" t="s">
        <v>4466</v>
      </c>
      <c r="D337" s="1198">
        <v>500</v>
      </c>
      <c r="E337" s="1198" t="s">
        <v>3514</v>
      </c>
      <c r="F337" s="1198" t="s">
        <v>214</v>
      </c>
      <c r="G337" s="1199">
        <v>3</v>
      </c>
      <c r="H337" s="1199">
        <v>5</v>
      </c>
      <c r="I337" s="1164">
        <v>0</v>
      </c>
      <c r="J337" s="1198">
        <v>5</v>
      </c>
      <c r="K337" s="1166">
        <v>0</v>
      </c>
      <c r="L337" s="1244">
        <v>5</v>
      </c>
      <c r="M337" s="1200">
        <v>650</v>
      </c>
      <c r="N337" s="61">
        <v>3250</v>
      </c>
      <c r="O337" s="1265">
        <v>5</v>
      </c>
      <c r="P337" s="1265">
        <v>0</v>
      </c>
      <c r="Q337" s="1265">
        <v>0</v>
      </c>
      <c r="R337" s="1265">
        <v>0</v>
      </c>
      <c r="S337" s="383"/>
      <c r="T337" s="1260"/>
    </row>
    <row r="338" spans="1:20">
      <c r="A338" s="78">
        <v>332</v>
      </c>
      <c r="B338" s="1198">
        <v>70001</v>
      </c>
      <c r="C338" s="1210" t="s">
        <v>3524</v>
      </c>
      <c r="D338" s="1198" t="s">
        <v>3525</v>
      </c>
      <c r="E338" s="1198" t="s">
        <v>214</v>
      </c>
      <c r="F338" s="1198" t="s">
        <v>188</v>
      </c>
      <c r="G338" s="1199">
        <v>0</v>
      </c>
      <c r="H338" s="1199">
        <v>0</v>
      </c>
      <c r="I338" s="1199">
        <v>0</v>
      </c>
      <c r="J338" s="1170">
        <v>60</v>
      </c>
      <c r="K338" s="1166">
        <v>60</v>
      </c>
      <c r="L338" s="1244">
        <v>0</v>
      </c>
      <c r="M338" s="1200">
        <v>100</v>
      </c>
      <c r="N338" s="61">
        <v>0</v>
      </c>
      <c r="O338" s="1265">
        <v>0</v>
      </c>
      <c r="P338" s="1265">
        <v>0</v>
      </c>
      <c r="Q338" s="1265">
        <v>0</v>
      </c>
      <c r="R338" s="1265">
        <v>0</v>
      </c>
      <c r="S338" s="383"/>
      <c r="T338" s="1260"/>
    </row>
    <row r="339" spans="1:20">
      <c r="A339" s="78">
        <v>333</v>
      </c>
      <c r="B339" s="1160">
        <v>70002</v>
      </c>
      <c r="C339" s="1169" t="s">
        <v>3528</v>
      </c>
      <c r="D339" s="1160">
        <v>30</v>
      </c>
      <c r="E339" s="1160" t="s">
        <v>188</v>
      </c>
      <c r="F339" s="1160" t="s">
        <v>34</v>
      </c>
      <c r="G339" s="1164">
        <v>0</v>
      </c>
      <c r="H339" s="1164">
        <v>0</v>
      </c>
      <c r="I339" s="1164">
        <v>1000</v>
      </c>
      <c r="J339" s="1170">
        <v>1200</v>
      </c>
      <c r="K339" s="1166">
        <v>0</v>
      </c>
      <c r="L339" s="1244">
        <v>1200</v>
      </c>
      <c r="M339" s="1172">
        <v>80.25</v>
      </c>
      <c r="N339" s="61">
        <v>96300</v>
      </c>
      <c r="O339" s="1265">
        <v>300</v>
      </c>
      <c r="P339" s="1265">
        <v>300</v>
      </c>
      <c r="Q339" s="1265">
        <v>300</v>
      </c>
      <c r="R339" s="1265">
        <v>300</v>
      </c>
      <c r="S339" s="383"/>
      <c r="T339" s="1260"/>
    </row>
    <row r="340" spans="1:20">
      <c r="A340" s="78">
        <v>334</v>
      </c>
      <c r="B340" s="1198">
        <v>70003</v>
      </c>
      <c r="C340" s="1169" t="s">
        <v>3530</v>
      </c>
      <c r="D340" s="1160" t="s">
        <v>3525</v>
      </c>
      <c r="E340" s="1160" t="s">
        <v>43</v>
      </c>
      <c r="F340" s="1160" t="s">
        <v>43</v>
      </c>
      <c r="G340" s="1164">
        <v>270</v>
      </c>
      <c r="H340" s="1164">
        <v>300</v>
      </c>
      <c r="I340" s="1164">
        <v>400</v>
      </c>
      <c r="J340" s="1170">
        <v>400</v>
      </c>
      <c r="K340" s="1166">
        <v>0</v>
      </c>
      <c r="L340" s="1244">
        <v>400</v>
      </c>
      <c r="M340" s="1172">
        <v>5564</v>
      </c>
      <c r="N340" s="61">
        <v>2225600</v>
      </c>
      <c r="O340" s="1265">
        <v>100</v>
      </c>
      <c r="P340" s="1265">
        <v>100</v>
      </c>
      <c r="Q340" s="1265">
        <v>100</v>
      </c>
      <c r="R340" s="1265">
        <v>100</v>
      </c>
      <c r="S340" s="383"/>
      <c r="T340" s="1260"/>
    </row>
    <row r="341" spans="1:20">
      <c r="A341" s="78">
        <v>335</v>
      </c>
      <c r="B341" s="1160">
        <v>70004</v>
      </c>
      <c r="C341" s="1169" t="s">
        <v>3531</v>
      </c>
      <c r="D341" s="1160">
        <v>100</v>
      </c>
      <c r="E341" s="1160" t="s">
        <v>3532</v>
      </c>
      <c r="F341" s="1160" t="s">
        <v>3533</v>
      </c>
      <c r="G341" s="1164">
        <v>0</v>
      </c>
      <c r="H341" s="1164">
        <v>240</v>
      </c>
      <c r="I341" s="1164">
        <v>400</v>
      </c>
      <c r="J341" s="1170">
        <v>370</v>
      </c>
      <c r="K341" s="1166">
        <v>0</v>
      </c>
      <c r="L341" s="1244">
        <v>370</v>
      </c>
      <c r="M341" s="1172">
        <v>1043</v>
      </c>
      <c r="N341" s="61">
        <v>385910</v>
      </c>
      <c r="O341" s="1265">
        <v>100</v>
      </c>
      <c r="P341" s="1265">
        <v>100</v>
      </c>
      <c r="Q341" s="1265">
        <v>100</v>
      </c>
      <c r="R341" s="1265">
        <v>70</v>
      </c>
      <c r="S341" s="383"/>
      <c r="T341" s="1260"/>
    </row>
    <row r="342" spans="1:20">
      <c r="A342" s="78">
        <v>336</v>
      </c>
      <c r="B342" s="1198">
        <v>70005</v>
      </c>
      <c r="C342" s="1169" t="s">
        <v>4467</v>
      </c>
      <c r="D342" s="1160" t="s">
        <v>3525</v>
      </c>
      <c r="E342" s="1160" t="s">
        <v>156</v>
      </c>
      <c r="F342" s="1160" t="s">
        <v>43</v>
      </c>
      <c r="G342" s="1164">
        <v>8000</v>
      </c>
      <c r="H342" s="1164">
        <v>8000</v>
      </c>
      <c r="I342" s="1164">
        <v>3000</v>
      </c>
      <c r="J342" s="1170">
        <v>6000</v>
      </c>
      <c r="K342" s="1166">
        <v>1050</v>
      </c>
      <c r="L342" s="1244">
        <v>4950</v>
      </c>
      <c r="M342" s="1172">
        <v>149.80000000000001</v>
      </c>
      <c r="N342" s="61">
        <v>741510</v>
      </c>
      <c r="O342" s="1265">
        <v>1250</v>
      </c>
      <c r="P342" s="1265">
        <v>1240</v>
      </c>
      <c r="Q342" s="1265">
        <v>1230</v>
      </c>
      <c r="R342" s="1265">
        <v>1230</v>
      </c>
      <c r="S342" s="383"/>
      <c r="T342" s="1260"/>
    </row>
    <row r="343" spans="1:20">
      <c r="A343" s="78">
        <v>337</v>
      </c>
      <c r="B343" s="1160">
        <v>70006</v>
      </c>
      <c r="C343" s="1169" t="s">
        <v>4468</v>
      </c>
      <c r="D343" s="1160" t="s">
        <v>3525</v>
      </c>
      <c r="E343" s="1160" t="s">
        <v>156</v>
      </c>
      <c r="F343" s="1160" t="s">
        <v>43</v>
      </c>
      <c r="G343" s="1164">
        <v>8000</v>
      </c>
      <c r="H343" s="1164">
        <v>8000</v>
      </c>
      <c r="I343" s="1164">
        <v>1000</v>
      </c>
      <c r="J343" s="1170">
        <v>6000</v>
      </c>
      <c r="K343" s="1166">
        <v>1050</v>
      </c>
      <c r="L343" s="1244">
        <v>4950</v>
      </c>
      <c r="M343" s="1172">
        <v>149.80000000000001</v>
      </c>
      <c r="N343" s="61">
        <v>741510</v>
      </c>
      <c r="O343" s="1265">
        <v>1250</v>
      </c>
      <c r="P343" s="1265">
        <v>1240</v>
      </c>
      <c r="Q343" s="1265">
        <v>1230</v>
      </c>
      <c r="R343" s="1265">
        <v>1230</v>
      </c>
      <c r="S343" s="383"/>
      <c r="T343" s="1260"/>
    </row>
    <row r="344" spans="1:20">
      <c r="A344" s="78">
        <v>338</v>
      </c>
      <c r="B344" s="1198">
        <v>70007</v>
      </c>
      <c r="C344" s="1169" t="s">
        <v>4469</v>
      </c>
      <c r="D344" s="1160" t="s">
        <v>3525</v>
      </c>
      <c r="E344" s="1160" t="s">
        <v>156</v>
      </c>
      <c r="F344" s="1160" t="s">
        <v>43</v>
      </c>
      <c r="G344" s="1164">
        <v>14000</v>
      </c>
      <c r="H344" s="1164">
        <v>14000</v>
      </c>
      <c r="I344" s="1164">
        <v>12200</v>
      </c>
      <c r="J344" s="1170">
        <v>14000</v>
      </c>
      <c r="K344" s="1166">
        <v>3000</v>
      </c>
      <c r="L344" s="1244">
        <v>11000</v>
      </c>
      <c r="M344" s="1172">
        <v>197.95</v>
      </c>
      <c r="N344" s="61">
        <v>2177450</v>
      </c>
      <c r="O344" s="1265">
        <v>2750</v>
      </c>
      <c r="P344" s="1265">
        <v>2750</v>
      </c>
      <c r="Q344" s="1265">
        <v>2750</v>
      </c>
      <c r="R344" s="1265">
        <v>2750</v>
      </c>
      <c r="S344" s="383"/>
      <c r="T344" s="1260"/>
    </row>
    <row r="345" spans="1:20">
      <c r="A345" s="78">
        <v>339</v>
      </c>
      <c r="B345" s="1160">
        <v>70008</v>
      </c>
      <c r="C345" s="1169" t="s">
        <v>4470</v>
      </c>
      <c r="D345" s="1160" t="s">
        <v>3525</v>
      </c>
      <c r="E345" s="1160" t="s">
        <v>43</v>
      </c>
      <c r="F345" s="1160" t="s">
        <v>43</v>
      </c>
      <c r="G345" s="1164">
        <v>3000</v>
      </c>
      <c r="H345" s="1164">
        <v>3000</v>
      </c>
      <c r="I345" s="1164">
        <v>1000</v>
      </c>
      <c r="J345" s="1170">
        <v>1000</v>
      </c>
      <c r="K345" s="1166">
        <v>0</v>
      </c>
      <c r="L345" s="1244">
        <v>1000</v>
      </c>
      <c r="M345" s="1172">
        <v>395.9</v>
      </c>
      <c r="N345" s="61">
        <v>395900</v>
      </c>
      <c r="O345" s="1265">
        <v>250</v>
      </c>
      <c r="P345" s="1265">
        <v>250</v>
      </c>
      <c r="Q345" s="1265">
        <v>250</v>
      </c>
      <c r="R345" s="1265">
        <v>250</v>
      </c>
      <c r="S345" s="383"/>
      <c r="T345" s="1260"/>
    </row>
    <row r="346" spans="1:20">
      <c r="A346" s="78">
        <v>340</v>
      </c>
      <c r="B346" s="1198">
        <v>70009</v>
      </c>
      <c r="C346" s="1169" t="s">
        <v>3558</v>
      </c>
      <c r="D346" s="1160" t="s">
        <v>3525</v>
      </c>
      <c r="E346" s="1160" t="s">
        <v>3515</v>
      </c>
      <c r="F346" s="1160" t="s">
        <v>3515</v>
      </c>
      <c r="G346" s="1164">
        <v>150000</v>
      </c>
      <c r="H346" s="1164">
        <v>130000</v>
      </c>
      <c r="I346" s="1164">
        <v>143500</v>
      </c>
      <c r="J346" s="1170">
        <v>140000</v>
      </c>
      <c r="K346" s="1166">
        <v>0</v>
      </c>
      <c r="L346" s="1244">
        <v>140000</v>
      </c>
      <c r="M346" s="1172">
        <v>19</v>
      </c>
      <c r="N346" s="61">
        <v>2660000</v>
      </c>
      <c r="O346" s="1265">
        <v>35000</v>
      </c>
      <c r="P346" s="1265">
        <v>35000</v>
      </c>
      <c r="Q346" s="1265">
        <v>35000</v>
      </c>
      <c r="R346" s="1265">
        <v>35000</v>
      </c>
      <c r="S346" s="383"/>
      <c r="T346" s="1260"/>
    </row>
    <row r="347" spans="1:20">
      <c r="A347" s="78">
        <v>341</v>
      </c>
      <c r="B347" s="1160">
        <v>70010</v>
      </c>
      <c r="C347" s="1211" t="s">
        <v>4471</v>
      </c>
      <c r="D347" s="1212">
        <v>1</v>
      </c>
      <c r="E347" s="1212" t="s">
        <v>1020</v>
      </c>
      <c r="F347" s="1212" t="s">
        <v>1020</v>
      </c>
      <c r="G347" s="1213"/>
      <c r="H347" s="1213"/>
      <c r="I347" s="1213"/>
      <c r="J347" s="1170">
        <v>120000</v>
      </c>
      <c r="K347" s="1166">
        <v>0</v>
      </c>
      <c r="L347" s="1244">
        <v>120000</v>
      </c>
      <c r="M347" s="1168">
        <v>0.2</v>
      </c>
      <c r="N347" s="61">
        <v>24000</v>
      </c>
      <c r="O347" s="1265">
        <v>30000</v>
      </c>
      <c r="P347" s="1265">
        <v>30000</v>
      </c>
      <c r="Q347" s="1265">
        <v>30000</v>
      </c>
      <c r="R347" s="1265">
        <v>30000</v>
      </c>
      <c r="S347" s="383"/>
      <c r="T347" s="1260"/>
    </row>
    <row r="348" spans="1:20">
      <c r="A348" s="78">
        <v>342</v>
      </c>
      <c r="B348" s="1198">
        <v>70011</v>
      </c>
      <c r="C348" s="1214" t="s">
        <v>4472</v>
      </c>
      <c r="D348" s="1160">
        <v>1</v>
      </c>
      <c r="E348" s="1160" t="s">
        <v>43</v>
      </c>
      <c r="F348" s="1160" t="s">
        <v>43</v>
      </c>
      <c r="G348" s="1164">
        <v>6</v>
      </c>
      <c r="H348" s="1164">
        <v>6</v>
      </c>
      <c r="I348" s="1164">
        <v>6</v>
      </c>
      <c r="J348" s="1170">
        <v>6</v>
      </c>
      <c r="K348" s="1166">
        <v>0</v>
      </c>
      <c r="L348" s="1244">
        <v>6</v>
      </c>
      <c r="M348" s="1172">
        <v>500</v>
      </c>
      <c r="N348" s="61">
        <v>3000</v>
      </c>
      <c r="O348" s="1265">
        <v>6</v>
      </c>
      <c r="P348" s="1265">
        <v>0</v>
      </c>
      <c r="Q348" s="1265">
        <v>0</v>
      </c>
      <c r="R348" s="1265">
        <v>0</v>
      </c>
      <c r="S348" s="383"/>
      <c r="T348" s="1260"/>
    </row>
    <row r="349" spans="1:20">
      <c r="A349" s="78">
        <v>343</v>
      </c>
      <c r="B349" s="1160">
        <v>70012</v>
      </c>
      <c r="C349" s="1169" t="s">
        <v>3561</v>
      </c>
      <c r="D349" s="1160">
        <v>1</v>
      </c>
      <c r="E349" s="1160" t="s">
        <v>1058</v>
      </c>
      <c r="F349" s="1160" t="s">
        <v>43</v>
      </c>
      <c r="G349" s="1164">
        <v>12000</v>
      </c>
      <c r="H349" s="1164">
        <v>5000</v>
      </c>
      <c r="I349" s="1164">
        <v>2000</v>
      </c>
      <c r="J349" s="1170">
        <v>500</v>
      </c>
      <c r="K349" s="1166">
        <v>5000</v>
      </c>
      <c r="L349" s="1244">
        <v>0</v>
      </c>
      <c r="M349" s="1172">
        <v>148.72999999999999</v>
      </c>
      <c r="N349" s="61">
        <v>0</v>
      </c>
      <c r="O349" s="1265">
        <v>0</v>
      </c>
      <c r="P349" s="1265">
        <v>0</v>
      </c>
      <c r="Q349" s="1265">
        <v>0</v>
      </c>
      <c r="R349" s="1265">
        <v>0</v>
      </c>
      <c r="S349" s="383"/>
      <c r="T349" s="1260"/>
    </row>
    <row r="350" spans="1:20">
      <c r="A350" s="78">
        <v>344</v>
      </c>
      <c r="B350" s="1198">
        <v>70013</v>
      </c>
      <c r="C350" s="1169" t="s">
        <v>3563</v>
      </c>
      <c r="D350" s="1160">
        <v>400</v>
      </c>
      <c r="E350" s="1160" t="s">
        <v>3518</v>
      </c>
      <c r="F350" s="1160" t="s">
        <v>214</v>
      </c>
      <c r="G350" s="1164">
        <v>2</v>
      </c>
      <c r="H350" s="1164">
        <v>2</v>
      </c>
      <c r="I350" s="1164">
        <v>4</v>
      </c>
      <c r="J350" s="1170">
        <v>5</v>
      </c>
      <c r="K350" s="1166">
        <v>0</v>
      </c>
      <c r="L350" s="1244">
        <v>5</v>
      </c>
      <c r="M350" s="1172">
        <v>200</v>
      </c>
      <c r="N350" s="61">
        <v>1000</v>
      </c>
      <c r="O350" s="1265">
        <v>5</v>
      </c>
      <c r="P350" s="1265">
        <v>0</v>
      </c>
      <c r="Q350" s="1265">
        <v>0</v>
      </c>
      <c r="R350" s="1265">
        <v>0</v>
      </c>
      <c r="S350" s="383"/>
      <c r="T350" s="1260"/>
    </row>
    <row r="351" spans="1:20">
      <c r="A351" s="78">
        <v>345</v>
      </c>
      <c r="B351" s="1160">
        <v>70014</v>
      </c>
      <c r="C351" s="1169" t="s">
        <v>3564</v>
      </c>
      <c r="D351" s="1160">
        <v>10</v>
      </c>
      <c r="E351" s="1160" t="s">
        <v>3518</v>
      </c>
      <c r="F351" s="1160" t="s">
        <v>214</v>
      </c>
      <c r="G351" s="1164">
        <v>1140</v>
      </c>
      <c r="H351" s="1164">
        <v>1370</v>
      </c>
      <c r="I351" s="1164">
        <v>1500</v>
      </c>
      <c r="J351" s="1170">
        <v>1300</v>
      </c>
      <c r="K351" s="1166">
        <v>350</v>
      </c>
      <c r="L351" s="1244">
        <v>950</v>
      </c>
      <c r="M351" s="1172">
        <v>80</v>
      </c>
      <c r="N351" s="61">
        <v>76000</v>
      </c>
      <c r="O351" s="1265">
        <v>350</v>
      </c>
      <c r="P351" s="1265">
        <v>200</v>
      </c>
      <c r="Q351" s="1265">
        <v>200</v>
      </c>
      <c r="R351" s="1265">
        <v>200</v>
      </c>
      <c r="S351" s="383"/>
      <c r="T351" s="1260"/>
    </row>
    <row r="352" spans="1:20">
      <c r="A352" s="78">
        <v>346</v>
      </c>
      <c r="B352" s="1198">
        <v>70015</v>
      </c>
      <c r="C352" s="1169" t="s">
        <v>3565</v>
      </c>
      <c r="D352" s="1160">
        <v>10</v>
      </c>
      <c r="E352" s="1160" t="s">
        <v>3518</v>
      </c>
      <c r="F352" s="1160" t="s">
        <v>214</v>
      </c>
      <c r="G352" s="1164">
        <v>2</v>
      </c>
      <c r="H352" s="1164">
        <v>5</v>
      </c>
      <c r="I352" s="1164">
        <v>2</v>
      </c>
      <c r="J352" s="1170">
        <v>3</v>
      </c>
      <c r="K352" s="1166">
        <v>1</v>
      </c>
      <c r="L352" s="1244">
        <v>2</v>
      </c>
      <c r="M352" s="1172">
        <v>200</v>
      </c>
      <c r="N352" s="61">
        <v>400</v>
      </c>
      <c r="O352" s="1265">
        <v>2</v>
      </c>
      <c r="P352" s="1265">
        <v>0</v>
      </c>
      <c r="Q352" s="1265">
        <v>0</v>
      </c>
      <c r="R352" s="1265">
        <v>0</v>
      </c>
      <c r="S352" s="383"/>
      <c r="T352" s="1260"/>
    </row>
    <row r="353" spans="1:20">
      <c r="A353" s="78">
        <v>347</v>
      </c>
      <c r="B353" s="1160">
        <v>70016</v>
      </c>
      <c r="C353" s="1169" t="s">
        <v>3566</v>
      </c>
      <c r="D353" s="1160">
        <v>10</v>
      </c>
      <c r="E353" s="1160" t="s">
        <v>3518</v>
      </c>
      <c r="F353" s="1160" t="s">
        <v>214</v>
      </c>
      <c r="G353" s="1164">
        <v>830</v>
      </c>
      <c r="H353" s="1164">
        <v>720</v>
      </c>
      <c r="I353" s="1164">
        <v>1000</v>
      </c>
      <c r="J353" s="1170">
        <v>1000</v>
      </c>
      <c r="K353" s="1166">
        <v>100</v>
      </c>
      <c r="L353" s="1244">
        <v>900</v>
      </c>
      <c r="M353" s="1172">
        <v>80</v>
      </c>
      <c r="N353" s="61">
        <v>72000</v>
      </c>
      <c r="O353" s="1265">
        <v>225</v>
      </c>
      <c r="P353" s="1265">
        <v>225</v>
      </c>
      <c r="Q353" s="1265">
        <v>225</v>
      </c>
      <c r="R353" s="1265">
        <v>225</v>
      </c>
      <c r="S353" s="383"/>
      <c r="T353" s="1260"/>
    </row>
    <row r="354" spans="1:20">
      <c r="A354" s="78">
        <v>348</v>
      </c>
      <c r="B354" s="1198">
        <v>70017</v>
      </c>
      <c r="C354" s="1169" t="s">
        <v>3567</v>
      </c>
      <c r="D354" s="1160">
        <v>10</v>
      </c>
      <c r="E354" s="1160" t="s">
        <v>3518</v>
      </c>
      <c r="F354" s="1160" t="s">
        <v>214</v>
      </c>
      <c r="G354" s="1164">
        <v>1320</v>
      </c>
      <c r="H354" s="1164">
        <v>1200</v>
      </c>
      <c r="I354" s="1164">
        <v>1500</v>
      </c>
      <c r="J354" s="1170">
        <v>1300</v>
      </c>
      <c r="K354" s="1166">
        <v>250</v>
      </c>
      <c r="L354" s="1244">
        <v>1050</v>
      </c>
      <c r="M354" s="1172">
        <v>80</v>
      </c>
      <c r="N354" s="61">
        <v>84000</v>
      </c>
      <c r="O354" s="1265">
        <v>270</v>
      </c>
      <c r="P354" s="1265">
        <v>270</v>
      </c>
      <c r="Q354" s="1265">
        <v>260</v>
      </c>
      <c r="R354" s="1265">
        <v>250</v>
      </c>
      <c r="S354" s="383"/>
      <c r="T354" s="1260"/>
    </row>
    <row r="355" spans="1:20">
      <c r="A355" s="78">
        <v>349</v>
      </c>
      <c r="B355" s="1160">
        <v>70018</v>
      </c>
      <c r="C355" s="1169" t="s">
        <v>4473</v>
      </c>
      <c r="D355" s="1160">
        <v>5</v>
      </c>
      <c r="E355" s="1160" t="s">
        <v>3518</v>
      </c>
      <c r="F355" s="1160" t="s">
        <v>214</v>
      </c>
      <c r="G355" s="1164">
        <v>5</v>
      </c>
      <c r="H355" s="1164">
        <v>5</v>
      </c>
      <c r="I355" s="1164">
        <v>5</v>
      </c>
      <c r="J355" s="1170">
        <v>16</v>
      </c>
      <c r="K355" s="1166">
        <v>0</v>
      </c>
      <c r="L355" s="1244">
        <v>16</v>
      </c>
      <c r="M355" s="1172">
        <v>500</v>
      </c>
      <c r="N355" s="61">
        <v>8000</v>
      </c>
      <c r="O355" s="1265">
        <v>8</v>
      </c>
      <c r="P355" s="1265">
        <v>8</v>
      </c>
      <c r="Q355" s="1265" t="s">
        <v>907</v>
      </c>
      <c r="R355" s="1265" t="s">
        <v>907</v>
      </c>
      <c r="S355" s="383"/>
      <c r="T355" s="1260"/>
    </row>
    <row r="356" spans="1:20">
      <c r="A356" s="78">
        <v>350</v>
      </c>
      <c r="B356" s="1198">
        <v>70019</v>
      </c>
      <c r="C356" s="1169" t="s">
        <v>4474</v>
      </c>
      <c r="D356" s="1160">
        <v>5</v>
      </c>
      <c r="E356" s="1160" t="s">
        <v>3518</v>
      </c>
      <c r="F356" s="1160" t="s">
        <v>214</v>
      </c>
      <c r="G356" s="1164">
        <v>0</v>
      </c>
      <c r="H356" s="1164">
        <v>2</v>
      </c>
      <c r="I356" s="1164">
        <v>2</v>
      </c>
      <c r="J356" s="1170">
        <v>2</v>
      </c>
      <c r="K356" s="1166">
        <v>0</v>
      </c>
      <c r="L356" s="1244">
        <v>2</v>
      </c>
      <c r="M356" s="1172">
        <v>3565</v>
      </c>
      <c r="N356" s="61">
        <v>7130</v>
      </c>
      <c r="O356" s="1265">
        <v>2</v>
      </c>
      <c r="P356" s="1265">
        <v>0</v>
      </c>
      <c r="Q356" s="1265">
        <v>0</v>
      </c>
      <c r="R356" s="1265">
        <v>0</v>
      </c>
      <c r="S356" s="383"/>
      <c r="T356" s="1260"/>
    </row>
    <row r="357" spans="1:20">
      <c r="A357" s="78">
        <v>351</v>
      </c>
      <c r="B357" s="1160">
        <v>70020</v>
      </c>
      <c r="C357" s="1169" t="s">
        <v>3568</v>
      </c>
      <c r="D357" s="1160">
        <v>10</v>
      </c>
      <c r="E357" s="1160" t="s">
        <v>3518</v>
      </c>
      <c r="F357" s="1160" t="s">
        <v>214</v>
      </c>
      <c r="G357" s="1164">
        <v>830</v>
      </c>
      <c r="H357" s="1164">
        <v>900</v>
      </c>
      <c r="I357" s="1164">
        <v>1000</v>
      </c>
      <c r="J357" s="1170">
        <v>1000</v>
      </c>
      <c r="K357" s="1166">
        <v>150</v>
      </c>
      <c r="L357" s="1244">
        <v>850</v>
      </c>
      <c r="M357" s="1172">
        <v>200</v>
      </c>
      <c r="N357" s="61">
        <v>170000</v>
      </c>
      <c r="O357" s="1265">
        <v>250</v>
      </c>
      <c r="P357" s="1265">
        <v>200</v>
      </c>
      <c r="Q357" s="1265">
        <v>200</v>
      </c>
      <c r="R357" s="1265">
        <v>200</v>
      </c>
      <c r="S357" s="383"/>
      <c r="T357" s="1260"/>
    </row>
    <row r="358" spans="1:20">
      <c r="A358" s="78">
        <v>352</v>
      </c>
      <c r="B358" s="1198">
        <v>70021</v>
      </c>
      <c r="C358" s="1169" t="s">
        <v>4475</v>
      </c>
      <c r="D358" s="1160">
        <v>5</v>
      </c>
      <c r="E358" s="1160" t="s">
        <v>3518</v>
      </c>
      <c r="F358" s="1160" t="s">
        <v>214</v>
      </c>
      <c r="G358" s="1164">
        <v>0</v>
      </c>
      <c r="H358" s="1164">
        <v>2</v>
      </c>
      <c r="I358" s="1164">
        <v>2</v>
      </c>
      <c r="J358" s="1170">
        <v>2</v>
      </c>
      <c r="K358" s="1166">
        <v>0</v>
      </c>
      <c r="L358" s="1244">
        <v>2</v>
      </c>
      <c r="M358" s="1172">
        <v>4025</v>
      </c>
      <c r="N358" s="61">
        <v>8050</v>
      </c>
      <c r="O358" s="1265">
        <v>2</v>
      </c>
      <c r="P358" s="1265">
        <v>0</v>
      </c>
      <c r="Q358" s="1265">
        <v>0</v>
      </c>
      <c r="R358" s="1265">
        <v>0</v>
      </c>
      <c r="S358" s="383"/>
      <c r="T358" s="1260"/>
    </row>
    <row r="359" spans="1:20">
      <c r="A359" s="78">
        <v>353</v>
      </c>
      <c r="B359" s="1160">
        <v>70022</v>
      </c>
      <c r="C359" s="1169" t="s">
        <v>3569</v>
      </c>
      <c r="D359" s="1160">
        <v>5</v>
      </c>
      <c r="E359" s="1160" t="s">
        <v>3518</v>
      </c>
      <c r="F359" s="1160" t="s">
        <v>214</v>
      </c>
      <c r="G359" s="1164">
        <v>10</v>
      </c>
      <c r="H359" s="1164">
        <v>5</v>
      </c>
      <c r="I359" s="1164">
        <v>5</v>
      </c>
      <c r="J359" s="1170">
        <v>15</v>
      </c>
      <c r="K359" s="1166">
        <v>5</v>
      </c>
      <c r="L359" s="1244">
        <v>10</v>
      </c>
      <c r="M359" s="1172">
        <v>500</v>
      </c>
      <c r="N359" s="61">
        <v>5000</v>
      </c>
      <c r="O359" s="1265">
        <v>10</v>
      </c>
      <c r="P359" s="1265">
        <v>0</v>
      </c>
      <c r="Q359" s="1265" t="s">
        <v>907</v>
      </c>
      <c r="R359" s="1265">
        <v>0</v>
      </c>
      <c r="S359" s="383"/>
      <c r="T359" s="1260"/>
    </row>
    <row r="360" spans="1:20">
      <c r="A360" s="78">
        <v>354</v>
      </c>
      <c r="B360" s="1198">
        <v>70023</v>
      </c>
      <c r="C360" s="1169" t="s">
        <v>4476</v>
      </c>
      <c r="D360" s="1160">
        <v>5</v>
      </c>
      <c r="E360" s="1160" t="s">
        <v>3518</v>
      </c>
      <c r="F360" s="1160" t="s">
        <v>214</v>
      </c>
      <c r="G360" s="1164">
        <v>0</v>
      </c>
      <c r="H360" s="1164">
        <v>0</v>
      </c>
      <c r="I360" s="1164">
        <v>0</v>
      </c>
      <c r="J360" s="1170">
        <v>1</v>
      </c>
      <c r="K360" s="1166">
        <v>0</v>
      </c>
      <c r="L360" s="1244">
        <v>1</v>
      </c>
      <c r="M360" s="1172">
        <v>3950</v>
      </c>
      <c r="N360" s="61">
        <v>3950</v>
      </c>
      <c r="O360" s="1265">
        <v>1</v>
      </c>
      <c r="P360" s="1265">
        <v>0</v>
      </c>
      <c r="Q360" s="1265">
        <v>0</v>
      </c>
      <c r="R360" s="1265">
        <v>0</v>
      </c>
      <c r="S360" s="383"/>
      <c r="T360" s="1260"/>
    </row>
    <row r="361" spans="1:20">
      <c r="A361" s="78">
        <v>355</v>
      </c>
      <c r="B361" s="1160">
        <v>70024</v>
      </c>
      <c r="C361" s="1169" t="s">
        <v>4477</v>
      </c>
      <c r="D361" s="1160">
        <v>5</v>
      </c>
      <c r="E361" s="1160" t="s">
        <v>3518</v>
      </c>
      <c r="F361" s="1160" t="s">
        <v>214</v>
      </c>
      <c r="G361" s="1164">
        <v>0</v>
      </c>
      <c r="H361" s="1164">
        <v>1</v>
      </c>
      <c r="I361" s="1164">
        <v>1</v>
      </c>
      <c r="J361" s="1170">
        <v>4</v>
      </c>
      <c r="K361" s="1166">
        <v>0</v>
      </c>
      <c r="L361" s="1244">
        <v>4</v>
      </c>
      <c r="M361" s="1172">
        <v>5750</v>
      </c>
      <c r="N361" s="61">
        <v>23000</v>
      </c>
      <c r="O361" s="1265">
        <v>4</v>
      </c>
      <c r="P361" s="1265">
        <v>0</v>
      </c>
      <c r="Q361" s="1265">
        <v>0</v>
      </c>
      <c r="R361" s="1265">
        <v>0</v>
      </c>
      <c r="S361" s="383"/>
      <c r="T361" s="1260"/>
    </row>
    <row r="362" spans="1:20">
      <c r="A362" s="78">
        <v>356</v>
      </c>
      <c r="B362" s="1198">
        <v>70025</v>
      </c>
      <c r="C362" s="1169" t="s">
        <v>3570</v>
      </c>
      <c r="D362" s="1160">
        <v>10</v>
      </c>
      <c r="E362" s="1160" t="s">
        <v>3518</v>
      </c>
      <c r="F362" s="1160" t="s">
        <v>214</v>
      </c>
      <c r="G362" s="1164">
        <v>1</v>
      </c>
      <c r="H362" s="1164">
        <v>5</v>
      </c>
      <c r="I362" s="1164">
        <v>2</v>
      </c>
      <c r="J362" s="1170">
        <v>2</v>
      </c>
      <c r="K362" s="1166">
        <v>1</v>
      </c>
      <c r="L362" s="1244">
        <v>1</v>
      </c>
      <c r="M362" s="1172">
        <v>200</v>
      </c>
      <c r="N362" s="61">
        <v>200</v>
      </c>
      <c r="O362" s="1265">
        <v>1</v>
      </c>
      <c r="P362" s="1265">
        <v>0</v>
      </c>
      <c r="Q362" s="1265">
        <v>0</v>
      </c>
      <c r="R362" s="1265">
        <v>0</v>
      </c>
      <c r="S362" s="383"/>
      <c r="T362" s="1260"/>
    </row>
    <row r="363" spans="1:20">
      <c r="A363" s="78">
        <v>357</v>
      </c>
      <c r="B363" s="1160">
        <v>70026</v>
      </c>
      <c r="C363" s="1169" t="s">
        <v>4478</v>
      </c>
      <c r="D363" s="1160">
        <v>10</v>
      </c>
      <c r="E363" s="1160" t="s">
        <v>3518</v>
      </c>
      <c r="F363" s="1160" t="s">
        <v>214</v>
      </c>
      <c r="G363" s="1164">
        <v>400</v>
      </c>
      <c r="H363" s="1164">
        <v>360</v>
      </c>
      <c r="I363" s="1164">
        <v>300</v>
      </c>
      <c r="J363" s="1170">
        <v>150</v>
      </c>
      <c r="K363" s="1166">
        <v>30</v>
      </c>
      <c r="L363" s="1244">
        <v>120</v>
      </c>
      <c r="M363" s="1172">
        <v>100</v>
      </c>
      <c r="N363" s="61">
        <v>12000</v>
      </c>
      <c r="O363" s="1265">
        <v>60</v>
      </c>
      <c r="P363" s="1265" t="s">
        <v>907</v>
      </c>
      <c r="Q363" s="1265">
        <v>60</v>
      </c>
      <c r="R363" s="1265" t="s">
        <v>907</v>
      </c>
      <c r="S363" s="383"/>
      <c r="T363" s="1260"/>
    </row>
    <row r="364" spans="1:20">
      <c r="A364" s="78">
        <v>358</v>
      </c>
      <c r="B364" s="1198">
        <v>70027</v>
      </c>
      <c r="C364" s="1169" t="s">
        <v>4479</v>
      </c>
      <c r="D364" s="1160">
        <v>5</v>
      </c>
      <c r="E364" s="1160" t="s">
        <v>3518</v>
      </c>
      <c r="F364" s="1160" t="s">
        <v>214</v>
      </c>
      <c r="G364" s="1164">
        <v>0</v>
      </c>
      <c r="H364" s="1164">
        <v>1</v>
      </c>
      <c r="I364" s="1164">
        <v>1</v>
      </c>
      <c r="J364" s="1170">
        <v>4</v>
      </c>
      <c r="K364" s="1166">
        <v>0</v>
      </c>
      <c r="L364" s="1244">
        <v>4</v>
      </c>
      <c r="M364" s="1172">
        <v>6670</v>
      </c>
      <c r="N364" s="61">
        <v>26680</v>
      </c>
      <c r="O364" s="1265">
        <v>4</v>
      </c>
      <c r="P364" s="1265">
        <v>0</v>
      </c>
      <c r="Q364" s="1265">
        <v>0</v>
      </c>
      <c r="R364" s="1265">
        <v>0</v>
      </c>
      <c r="S364" s="383"/>
      <c r="T364" s="1260"/>
    </row>
    <row r="365" spans="1:20">
      <c r="A365" s="78">
        <v>359</v>
      </c>
      <c r="B365" s="1160">
        <v>70028</v>
      </c>
      <c r="C365" s="1169" t="s">
        <v>4480</v>
      </c>
      <c r="D365" s="1160">
        <v>5</v>
      </c>
      <c r="E365" s="1160" t="s">
        <v>3518</v>
      </c>
      <c r="F365" s="1160" t="s">
        <v>214</v>
      </c>
      <c r="G365" s="1164">
        <v>0</v>
      </c>
      <c r="H365" s="1164">
        <v>1</v>
      </c>
      <c r="I365" s="1164">
        <v>1</v>
      </c>
      <c r="J365" s="1170">
        <v>4</v>
      </c>
      <c r="K365" s="1166">
        <v>0</v>
      </c>
      <c r="L365" s="1244">
        <v>4</v>
      </c>
      <c r="M365" s="1172">
        <v>6900</v>
      </c>
      <c r="N365" s="61">
        <v>27600</v>
      </c>
      <c r="O365" s="1265">
        <v>4</v>
      </c>
      <c r="P365" s="1265">
        <v>0</v>
      </c>
      <c r="Q365" s="1265">
        <v>0</v>
      </c>
      <c r="R365" s="1265">
        <v>0</v>
      </c>
      <c r="S365" s="383"/>
      <c r="T365" s="1260"/>
    </row>
    <row r="366" spans="1:20">
      <c r="A366" s="78">
        <v>360</v>
      </c>
      <c r="B366" s="1198">
        <v>70029</v>
      </c>
      <c r="C366" s="1169" t="s">
        <v>3571</v>
      </c>
      <c r="D366" s="1160">
        <v>10</v>
      </c>
      <c r="E366" s="1160" t="s">
        <v>3518</v>
      </c>
      <c r="F366" s="1160" t="s">
        <v>214</v>
      </c>
      <c r="G366" s="1164">
        <v>5</v>
      </c>
      <c r="H366" s="1164">
        <v>5</v>
      </c>
      <c r="I366" s="1164">
        <v>17</v>
      </c>
      <c r="J366" s="1170">
        <v>15</v>
      </c>
      <c r="K366" s="1166">
        <v>2</v>
      </c>
      <c r="L366" s="1244">
        <v>13</v>
      </c>
      <c r="M366" s="1172">
        <v>100</v>
      </c>
      <c r="N366" s="61">
        <v>1300</v>
      </c>
      <c r="O366" s="1265">
        <v>7</v>
      </c>
      <c r="P366" s="1265">
        <v>0</v>
      </c>
      <c r="Q366" s="1265">
        <v>6</v>
      </c>
      <c r="R366" s="1265">
        <v>0</v>
      </c>
      <c r="S366" s="383"/>
      <c r="T366" s="1260"/>
    </row>
    <row r="367" spans="1:20">
      <c r="A367" s="78">
        <v>361</v>
      </c>
      <c r="B367" s="1160">
        <v>70030</v>
      </c>
      <c r="C367" s="1169" t="s">
        <v>3572</v>
      </c>
      <c r="D367" s="1160">
        <v>10</v>
      </c>
      <c r="E367" s="1160" t="s">
        <v>3518</v>
      </c>
      <c r="F367" s="1160" t="s">
        <v>214</v>
      </c>
      <c r="G367" s="1164">
        <v>5</v>
      </c>
      <c r="H367" s="1164">
        <v>5</v>
      </c>
      <c r="I367" s="1164">
        <v>17</v>
      </c>
      <c r="J367" s="1170">
        <v>15</v>
      </c>
      <c r="K367" s="1166">
        <v>2</v>
      </c>
      <c r="L367" s="1244">
        <v>13</v>
      </c>
      <c r="M367" s="1172">
        <v>100</v>
      </c>
      <c r="N367" s="61">
        <v>1300</v>
      </c>
      <c r="O367" s="1265">
        <v>7</v>
      </c>
      <c r="P367" s="1265">
        <v>0</v>
      </c>
      <c r="Q367" s="1265">
        <v>6</v>
      </c>
      <c r="R367" s="1265">
        <v>0</v>
      </c>
      <c r="S367" s="383"/>
      <c r="T367" s="1260"/>
    </row>
    <row r="368" spans="1:20">
      <c r="A368" s="78">
        <v>362</v>
      </c>
      <c r="B368" s="1198">
        <v>70031</v>
      </c>
      <c r="C368" s="1169" t="s">
        <v>3573</v>
      </c>
      <c r="D368" s="1160">
        <v>5</v>
      </c>
      <c r="E368" s="1160" t="s">
        <v>3518</v>
      </c>
      <c r="F368" s="1160" t="s">
        <v>214</v>
      </c>
      <c r="G368" s="1164">
        <v>0</v>
      </c>
      <c r="H368" s="1164">
        <v>0</v>
      </c>
      <c r="I368" s="1164">
        <v>0</v>
      </c>
      <c r="J368" s="1170">
        <v>6</v>
      </c>
      <c r="K368" s="1166">
        <v>0</v>
      </c>
      <c r="L368" s="1244">
        <v>6</v>
      </c>
      <c r="M368" s="1172">
        <v>2000</v>
      </c>
      <c r="N368" s="61">
        <v>12000</v>
      </c>
      <c r="O368" s="1265">
        <v>6</v>
      </c>
      <c r="P368" s="1265">
        <v>0</v>
      </c>
      <c r="Q368" s="1265" t="s">
        <v>907</v>
      </c>
      <c r="R368" s="1265">
        <v>0</v>
      </c>
      <c r="S368" s="383"/>
      <c r="T368" s="1260"/>
    </row>
    <row r="369" spans="1:20">
      <c r="A369" s="78">
        <v>363</v>
      </c>
      <c r="B369" s="1160">
        <v>70032</v>
      </c>
      <c r="C369" s="1169" t="s">
        <v>4481</v>
      </c>
      <c r="D369" s="1160">
        <v>5</v>
      </c>
      <c r="E369" s="1160" t="s">
        <v>3518</v>
      </c>
      <c r="F369" s="1160" t="s">
        <v>214</v>
      </c>
      <c r="G369" s="1164">
        <v>0</v>
      </c>
      <c r="H369" s="1164">
        <v>1</v>
      </c>
      <c r="I369" s="1164">
        <v>1</v>
      </c>
      <c r="J369" s="1170">
        <v>1</v>
      </c>
      <c r="K369" s="1166">
        <v>0</v>
      </c>
      <c r="L369" s="1244">
        <v>1</v>
      </c>
      <c r="M369" s="1172">
        <v>5865</v>
      </c>
      <c r="N369" s="61">
        <v>5865</v>
      </c>
      <c r="O369" s="1265">
        <v>1</v>
      </c>
      <c r="P369" s="1265">
        <v>0</v>
      </c>
      <c r="Q369" s="1265">
        <v>0</v>
      </c>
      <c r="R369" s="1265">
        <v>0</v>
      </c>
      <c r="S369" s="383"/>
      <c r="T369" s="1260"/>
    </row>
    <row r="370" spans="1:20">
      <c r="A370" s="78">
        <v>364</v>
      </c>
      <c r="B370" s="1198">
        <v>70033</v>
      </c>
      <c r="C370" s="1169" t="s">
        <v>3576</v>
      </c>
      <c r="D370" s="1160">
        <v>1</v>
      </c>
      <c r="E370" s="1160" t="s">
        <v>156</v>
      </c>
      <c r="F370" s="1160" t="s">
        <v>156</v>
      </c>
      <c r="G370" s="1164">
        <v>0</v>
      </c>
      <c r="H370" s="1164">
        <v>0</v>
      </c>
      <c r="I370" s="1164">
        <v>0</v>
      </c>
      <c r="J370" s="1170">
        <v>100</v>
      </c>
      <c r="K370" s="1166">
        <v>100</v>
      </c>
      <c r="L370" s="1244">
        <v>0</v>
      </c>
      <c r="M370" s="1172">
        <v>450</v>
      </c>
      <c r="N370" s="61">
        <v>0</v>
      </c>
      <c r="O370" s="1265">
        <v>0</v>
      </c>
      <c r="P370" s="1265">
        <v>0</v>
      </c>
      <c r="Q370" s="1265">
        <v>0</v>
      </c>
      <c r="R370" s="1265">
        <v>0</v>
      </c>
      <c r="S370" s="383"/>
      <c r="T370" s="1260"/>
    </row>
    <row r="371" spans="1:20">
      <c r="A371" s="78">
        <v>365</v>
      </c>
      <c r="B371" s="1160">
        <v>70034</v>
      </c>
      <c r="C371" s="1169" t="s">
        <v>3578</v>
      </c>
      <c r="D371" s="1160">
        <v>10</v>
      </c>
      <c r="E371" s="1160" t="s">
        <v>3518</v>
      </c>
      <c r="F371" s="1160" t="s">
        <v>214</v>
      </c>
      <c r="G371" s="1164">
        <v>24</v>
      </c>
      <c r="H371" s="1164">
        <v>26</v>
      </c>
      <c r="I371" s="1164">
        <v>36</v>
      </c>
      <c r="J371" s="1170">
        <v>48</v>
      </c>
      <c r="K371" s="1166">
        <v>9</v>
      </c>
      <c r="L371" s="1244">
        <v>39</v>
      </c>
      <c r="M371" s="1172">
        <v>100</v>
      </c>
      <c r="N371" s="61">
        <v>3900</v>
      </c>
      <c r="O371" s="1265">
        <v>20</v>
      </c>
      <c r="P371" s="1265">
        <v>19</v>
      </c>
      <c r="Q371" s="1265" t="s">
        <v>907</v>
      </c>
      <c r="R371" s="1265" t="s">
        <v>907</v>
      </c>
      <c r="S371" s="383"/>
      <c r="T371" s="1260"/>
    </row>
    <row r="372" spans="1:20">
      <c r="A372" s="78">
        <v>366</v>
      </c>
      <c r="B372" s="1198">
        <v>70035</v>
      </c>
      <c r="C372" s="1169" t="s">
        <v>4482</v>
      </c>
      <c r="D372" s="1160">
        <v>450</v>
      </c>
      <c r="E372" s="1160" t="s">
        <v>3518</v>
      </c>
      <c r="F372" s="1160" t="s">
        <v>214</v>
      </c>
      <c r="G372" s="1164">
        <v>96</v>
      </c>
      <c r="H372" s="1164">
        <v>150</v>
      </c>
      <c r="I372" s="1164">
        <v>150</v>
      </c>
      <c r="J372" s="1170">
        <v>40</v>
      </c>
      <c r="K372" s="1166">
        <v>6</v>
      </c>
      <c r="L372" s="1244">
        <v>34</v>
      </c>
      <c r="M372" s="1172">
        <v>100</v>
      </c>
      <c r="N372" s="61">
        <v>3400</v>
      </c>
      <c r="O372" s="1265">
        <v>20</v>
      </c>
      <c r="P372" s="1265">
        <v>14</v>
      </c>
      <c r="Q372" s="1265" t="s">
        <v>907</v>
      </c>
      <c r="R372" s="1265" t="s">
        <v>907</v>
      </c>
      <c r="S372" s="383"/>
      <c r="T372" s="1260"/>
    </row>
    <row r="373" spans="1:20">
      <c r="A373" s="78">
        <v>367</v>
      </c>
      <c r="B373" s="1160">
        <v>70036</v>
      </c>
      <c r="C373" s="1169" t="s">
        <v>4483</v>
      </c>
      <c r="D373" s="1160">
        <v>450</v>
      </c>
      <c r="E373" s="1160" t="s">
        <v>3518</v>
      </c>
      <c r="F373" s="1160" t="s">
        <v>214</v>
      </c>
      <c r="G373" s="1164">
        <v>96</v>
      </c>
      <c r="H373" s="1164">
        <v>150</v>
      </c>
      <c r="I373" s="1164">
        <v>150</v>
      </c>
      <c r="J373" s="1170">
        <v>40</v>
      </c>
      <c r="K373" s="1166">
        <v>6</v>
      </c>
      <c r="L373" s="1244">
        <v>34</v>
      </c>
      <c r="M373" s="1172">
        <v>100</v>
      </c>
      <c r="N373" s="61">
        <v>3400</v>
      </c>
      <c r="O373" s="1265">
        <v>20</v>
      </c>
      <c r="P373" s="1265">
        <v>14</v>
      </c>
      <c r="Q373" s="1265" t="s">
        <v>907</v>
      </c>
      <c r="R373" s="1265" t="s">
        <v>907</v>
      </c>
      <c r="S373" s="383"/>
      <c r="T373" s="1260"/>
    </row>
    <row r="374" spans="1:20">
      <c r="A374" s="78">
        <v>368</v>
      </c>
      <c r="B374" s="1198">
        <v>70037</v>
      </c>
      <c r="C374" s="1169" t="s">
        <v>3611</v>
      </c>
      <c r="D374" s="1160" t="s">
        <v>3612</v>
      </c>
      <c r="E374" s="1160" t="s">
        <v>3518</v>
      </c>
      <c r="F374" s="1160" t="s">
        <v>214</v>
      </c>
      <c r="G374" s="1164">
        <v>90</v>
      </c>
      <c r="H374" s="1164">
        <v>0</v>
      </c>
      <c r="I374" s="1164">
        <v>50</v>
      </c>
      <c r="J374" s="1170">
        <v>30</v>
      </c>
      <c r="K374" s="1166">
        <v>5</v>
      </c>
      <c r="L374" s="1244">
        <v>25</v>
      </c>
      <c r="M374" s="1172">
        <v>100</v>
      </c>
      <c r="N374" s="61">
        <v>2500</v>
      </c>
      <c r="O374" s="1265">
        <v>10</v>
      </c>
      <c r="P374" s="1265"/>
      <c r="Q374" s="1265">
        <v>15</v>
      </c>
      <c r="R374" s="1265">
        <v>0</v>
      </c>
      <c r="S374" s="383"/>
      <c r="T374" s="1260"/>
    </row>
    <row r="375" spans="1:20">
      <c r="A375" s="78">
        <v>369</v>
      </c>
      <c r="B375" s="1160">
        <v>70038</v>
      </c>
      <c r="C375" s="1210" t="s">
        <v>3628</v>
      </c>
      <c r="D375" s="1198">
        <v>11</v>
      </c>
      <c r="E375" s="1198" t="s">
        <v>3518</v>
      </c>
      <c r="F375" s="1198" t="s">
        <v>214</v>
      </c>
      <c r="G375" s="1199">
        <v>12</v>
      </c>
      <c r="H375" s="1199">
        <v>12</v>
      </c>
      <c r="I375" s="1199">
        <v>12</v>
      </c>
      <c r="J375" s="1170">
        <v>36</v>
      </c>
      <c r="K375" s="1166">
        <v>0</v>
      </c>
      <c r="L375" s="1244">
        <v>36</v>
      </c>
      <c r="M375" s="1200">
        <v>400</v>
      </c>
      <c r="N375" s="61">
        <v>14400</v>
      </c>
      <c r="O375" s="1265">
        <v>12</v>
      </c>
      <c r="P375" s="1265">
        <v>12</v>
      </c>
      <c r="Q375" s="1265">
        <v>12</v>
      </c>
      <c r="R375" s="1265" t="s">
        <v>907</v>
      </c>
      <c r="S375" s="383"/>
      <c r="T375" s="1260"/>
    </row>
    <row r="376" spans="1:20">
      <c r="A376" s="78">
        <v>370</v>
      </c>
      <c r="B376" s="1198">
        <v>70039</v>
      </c>
      <c r="C376" s="1169" t="s">
        <v>3642</v>
      </c>
      <c r="D376" s="1160">
        <v>10</v>
      </c>
      <c r="E376" s="1160" t="s">
        <v>3518</v>
      </c>
      <c r="F376" s="1160" t="s">
        <v>214</v>
      </c>
      <c r="G376" s="1164">
        <v>950</v>
      </c>
      <c r="H376" s="1164">
        <v>360</v>
      </c>
      <c r="I376" s="1164">
        <v>500</v>
      </c>
      <c r="J376" s="1170">
        <v>300</v>
      </c>
      <c r="K376" s="1166">
        <v>0</v>
      </c>
      <c r="L376" s="1244">
        <v>300</v>
      </c>
      <c r="M376" s="1172">
        <v>70</v>
      </c>
      <c r="N376" s="61">
        <v>21000</v>
      </c>
      <c r="O376" s="1265">
        <v>100</v>
      </c>
      <c r="P376" s="1265">
        <v>100</v>
      </c>
      <c r="Q376" s="1265">
        <v>100</v>
      </c>
      <c r="R376" s="1265" t="s">
        <v>907</v>
      </c>
      <c r="S376" s="383"/>
      <c r="T376" s="1260"/>
    </row>
    <row r="377" spans="1:20">
      <c r="A377" s="78">
        <v>371</v>
      </c>
      <c r="B377" s="1160">
        <v>70040</v>
      </c>
      <c r="C377" s="1169" t="s">
        <v>3646</v>
      </c>
      <c r="D377" s="1160">
        <v>1</v>
      </c>
      <c r="E377" s="1160" t="s">
        <v>211</v>
      </c>
      <c r="F377" s="1160" t="s">
        <v>211</v>
      </c>
      <c r="G377" s="1164">
        <v>33200</v>
      </c>
      <c r="H377" s="1164">
        <v>30000</v>
      </c>
      <c r="I377" s="1164">
        <v>30000</v>
      </c>
      <c r="J377" s="1170">
        <v>30000</v>
      </c>
      <c r="K377" s="1166">
        <v>0</v>
      </c>
      <c r="L377" s="1244">
        <v>30000</v>
      </c>
      <c r="M377" s="1172">
        <v>2.25</v>
      </c>
      <c r="N377" s="61">
        <v>67500</v>
      </c>
      <c r="O377" s="1265">
        <v>7500</v>
      </c>
      <c r="P377" s="1265">
        <v>7500</v>
      </c>
      <c r="Q377" s="1265">
        <v>7500</v>
      </c>
      <c r="R377" s="1265">
        <v>7500</v>
      </c>
      <c r="S377" s="383"/>
      <c r="T377" s="1260"/>
    </row>
    <row r="378" spans="1:20">
      <c r="A378" s="78">
        <v>372</v>
      </c>
      <c r="B378" s="1198">
        <v>70041</v>
      </c>
      <c r="C378" s="1210" t="s">
        <v>3658</v>
      </c>
      <c r="D378" s="1198" t="s">
        <v>3525</v>
      </c>
      <c r="E378" s="1198" t="s">
        <v>188</v>
      </c>
      <c r="F378" s="1198" t="s">
        <v>188</v>
      </c>
      <c r="G378" s="1199">
        <v>0</v>
      </c>
      <c r="H378" s="1199">
        <v>0</v>
      </c>
      <c r="I378" s="1199">
        <v>20</v>
      </c>
      <c r="J378" s="1170">
        <v>20</v>
      </c>
      <c r="K378" s="1166">
        <v>0</v>
      </c>
      <c r="L378" s="1244">
        <v>20</v>
      </c>
      <c r="M378" s="1200">
        <v>310</v>
      </c>
      <c r="N378" s="61">
        <v>6200</v>
      </c>
      <c r="O378" s="1265">
        <v>20</v>
      </c>
      <c r="P378" s="1265">
        <v>0</v>
      </c>
      <c r="Q378" s="1265">
        <v>0</v>
      </c>
      <c r="R378" s="1265">
        <v>0</v>
      </c>
      <c r="S378" s="383"/>
      <c r="T378" s="1260"/>
    </row>
    <row r="379" spans="1:20">
      <c r="A379" s="78">
        <v>373</v>
      </c>
      <c r="B379" s="1160">
        <v>70042</v>
      </c>
      <c r="C379" s="1169" t="s">
        <v>3662</v>
      </c>
      <c r="D379" s="1160" t="s">
        <v>3663</v>
      </c>
      <c r="E379" s="1160" t="s">
        <v>211</v>
      </c>
      <c r="F379" s="1160" t="s">
        <v>34</v>
      </c>
      <c r="G379" s="1164">
        <v>150</v>
      </c>
      <c r="H379" s="1164">
        <v>50</v>
      </c>
      <c r="I379" s="1164">
        <v>150</v>
      </c>
      <c r="J379" s="1170">
        <v>150</v>
      </c>
      <c r="K379" s="1166">
        <v>0</v>
      </c>
      <c r="L379" s="1244">
        <v>150</v>
      </c>
      <c r="M379" s="1172">
        <v>700</v>
      </c>
      <c r="N379" s="61">
        <v>105000</v>
      </c>
      <c r="O379" s="1265">
        <v>100</v>
      </c>
      <c r="P379" s="1265">
        <v>0</v>
      </c>
      <c r="Q379" s="1265">
        <v>50</v>
      </c>
      <c r="R379" s="1265">
        <v>0</v>
      </c>
      <c r="S379" s="383"/>
      <c r="T379" s="1260"/>
    </row>
    <row r="380" spans="1:20">
      <c r="A380" s="78">
        <v>374</v>
      </c>
      <c r="B380" s="1198">
        <v>70043</v>
      </c>
      <c r="C380" s="1161" t="s">
        <v>4484</v>
      </c>
      <c r="D380" s="1160" t="s">
        <v>3663</v>
      </c>
      <c r="E380" s="1160" t="s">
        <v>211</v>
      </c>
      <c r="F380" s="1160" t="s">
        <v>34</v>
      </c>
      <c r="G380" s="1164">
        <v>100</v>
      </c>
      <c r="H380" s="1164">
        <v>50</v>
      </c>
      <c r="I380" s="1164">
        <v>100</v>
      </c>
      <c r="J380" s="1170">
        <v>100</v>
      </c>
      <c r="K380" s="1166">
        <v>0</v>
      </c>
      <c r="L380" s="1244">
        <v>100</v>
      </c>
      <c r="M380" s="1172">
        <v>700</v>
      </c>
      <c r="N380" s="61">
        <v>70000</v>
      </c>
      <c r="O380" s="1265">
        <v>100</v>
      </c>
      <c r="P380" s="1265">
        <v>0</v>
      </c>
      <c r="Q380" s="1265">
        <v>0</v>
      </c>
      <c r="R380" s="1265">
        <v>0</v>
      </c>
      <c r="S380" s="383"/>
      <c r="T380" s="1260"/>
    </row>
    <row r="381" spans="1:20">
      <c r="A381" s="78">
        <v>375</v>
      </c>
      <c r="B381" s="1160">
        <v>70044</v>
      </c>
      <c r="C381" s="1169" t="s">
        <v>3668</v>
      </c>
      <c r="D381" s="1160" t="s">
        <v>3525</v>
      </c>
      <c r="E381" s="1160" t="s">
        <v>156</v>
      </c>
      <c r="F381" s="1160" t="s">
        <v>156</v>
      </c>
      <c r="G381" s="1164">
        <v>600</v>
      </c>
      <c r="H381" s="1164">
        <v>700</v>
      </c>
      <c r="I381" s="1164">
        <v>1200</v>
      </c>
      <c r="J381" s="1170">
        <v>500</v>
      </c>
      <c r="K381" s="1166">
        <v>1000</v>
      </c>
      <c r="L381" s="1244">
        <v>0</v>
      </c>
      <c r="M381" s="1172">
        <v>47.08</v>
      </c>
      <c r="N381" s="61">
        <v>0</v>
      </c>
      <c r="O381" s="1265">
        <v>0</v>
      </c>
      <c r="P381" s="1265">
        <v>0</v>
      </c>
      <c r="Q381" s="1265">
        <v>0</v>
      </c>
      <c r="R381" s="1265">
        <v>0</v>
      </c>
      <c r="S381" s="383"/>
      <c r="T381" s="1260"/>
    </row>
    <row r="382" spans="1:20">
      <c r="A382" s="1215"/>
      <c r="B382" s="1215"/>
      <c r="C382" s="1215"/>
      <c r="D382" s="1215"/>
      <c r="E382" s="1215"/>
      <c r="F382" s="1215"/>
      <c r="G382" s="1215"/>
      <c r="H382" s="1215"/>
      <c r="I382" s="1215"/>
      <c r="J382" s="1215"/>
      <c r="K382" s="1215"/>
      <c r="L382" s="1245"/>
      <c r="M382" s="1215"/>
      <c r="N382" s="1252">
        <f>SUM(N7:N381)</f>
        <v>69999949.229999989</v>
      </c>
      <c r="O382" s="1265"/>
      <c r="P382" s="1265"/>
      <c r="Q382" s="1265"/>
      <c r="R382" s="1265"/>
      <c r="S382" s="383"/>
      <c r="T382" s="1260"/>
    </row>
    <row r="383" spans="1:20" s="457" customFormat="1" ht="24" customHeight="1">
      <c r="A383" s="149"/>
      <c r="B383" s="148"/>
      <c r="C383" s="576" t="s">
        <v>3861</v>
      </c>
      <c r="D383" s="129"/>
      <c r="E383" s="129"/>
      <c r="F383" s="129"/>
      <c r="G383" s="129"/>
      <c r="H383" s="129"/>
      <c r="I383" s="129"/>
      <c r="J383" s="468"/>
      <c r="K383" s="129"/>
      <c r="L383" s="1246"/>
      <c r="M383" s="129"/>
      <c r="N383" s="1253"/>
      <c r="O383" s="1266"/>
      <c r="P383" s="1266"/>
      <c r="Q383" s="1266"/>
      <c r="R383" s="1266"/>
      <c r="S383" s="383"/>
      <c r="T383" s="1260"/>
    </row>
    <row r="384" spans="1:20" s="457" customFormat="1" ht="22.5" customHeight="1">
      <c r="A384" s="466">
        <v>376</v>
      </c>
      <c r="B384" s="148"/>
      <c r="C384" s="467" t="s">
        <v>1069</v>
      </c>
      <c r="D384" s="129" t="s">
        <v>34</v>
      </c>
      <c r="E384" s="470">
        <v>50</v>
      </c>
      <c r="F384" s="470" t="s">
        <v>214</v>
      </c>
      <c r="G384" s="129"/>
      <c r="H384" s="129"/>
      <c r="I384" s="129"/>
      <c r="J384" s="468">
        <v>90</v>
      </c>
      <c r="K384" s="129">
        <v>0</v>
      </c>
      <c r="L384" s="1246">
        <v>90</v>
      </c>
      <c r="M384" s="129">
        <v>650</v>
      </c>
      <c r="N384" s="1254">
        <f t="shared" ref="N384:N389" si="0">(L384*M384)</f>
        <v>58500</v>
      </c>
      <c r="O384" s="1266">
        <v>90</v>
      </c>
      <c r="P384" s="1266" t="s">
        <v>907</v>
      </c>
      <c r="Q384" s="1266" t="s">
        <v>907</v>
      </c>
      <c r="R384" s="1266" t="s">
        <v>907</v>
      </c>
      <c r="S384" s="383"/>
      <c r="T384" s="1260"/>
    </row>
    <row r="385" spans="1:21" s="457" customFormat="1" ht="22.5" customHeight="1">
      <c r="A385" s="149">
        <v>377</v>
      </c>
      <c r="B385" s="148"/>
      <c r="C385" s="467" t="s">
        <v>1070</v>
      </c>
      <c r="D385" s="129" t="s">
        <v>34</v>
      </c>
      <c r="E385" s="470">
        <v>20</v>
      </c>
      <c r="F385" s="470" t="s">
        <v>43</v>
      </c>
      <c r="G385" s="129"/>
      <c r="H385" s="129"/>
      <c r="I385" s="129"/>
      <c r="J385" s="468">
        <v>90</v>
      </c>
      <c r="K385" s="129">
        <v>0</v>
      </c>
      <c r="L385" s="1246">
        <v>90</v>
      </c>
      <c r="M385" s="129">
        <v>170</v>
      </c>
      <c r="N385" s="1254">
        <f t="shared" si="0"/>
        <v>15300</v>
      </c>
      <c r="O385" s="1266">
        <v>90</v>
      </c>
      <c r="P385" s="1266" t="s">
        <v>907</v>
      </c>
      <c r="Q385" s="1266" t="s">
        <v>907</v>
      </c>
      <c r="R385" s="1266" t="s">
        <v>907</v>
      </c>
      <c r="S385" s="383"/>
      <c r="T385" s="1260"/>
    </row>
    <row r="386" spans="1:21" s="457" customFormat="1" ht="22.5" customHeight="1">
      <c r="A386" s="466">
        <v>378</v>
      </c>
      <c r="B386" s="148"/>
      <c r="C386" s="467" t="s">
        <v>1071</v>
      </c>
      <c r="D386" s="129" t="s">
        <v>34</v>
      </c>
      <c r="E386" s="470">
        <v>30</v>
      </c>
      <c r="F386" s="470" t="s">
        <v>43</v>
      </c>
      <c r="G386" s="129"/>
      <c r="H386" s="129"/>
      <c r="I386" s="129"/>
      <c r="J386" s="468">
        <v>90</v>
      </c>
      <c r="K386" s="129">
        <v>0</v>
      </c>
      <c r="L386" s="1246">
        <v>90</v>
      </c>
      <c r="M386" s="129">
        <v>50</v>
      </c>
      <c r="N386" s="1254">
        <f t="shared" si="0"/>
        <v>4500</v>
      </c>
      <c r="O386" s="1266">
        <v>90</v>
      </c>
      <c r="P386" s="1266" t="s">
        <v>907</v>
      </c>
      <c r="Q386" s="1266" t="s">
        <v>907</v>
      </c>
      <c r="R386" s="1266" t="s">
        <v>907</v>
      </c>
      <c r="S386" s="383"/>
      <c r="T386" s="1260"/>
    </row>
    <row r="387" spans="1:21" s="457" customFormat="1" ht="22.5" customHeight="1">
      <c r="A387" s="149">
        <v>379</v>
      </c>
      <c r="B387" s="148"/>
      <c r="C387" s="467" t="s">
        <v>1072</v>
      </c>
      <c r="D387" s="129" t="s">
        <v>34</v>
      </c>
      <c r="E387" s="470">
        <v>100</v>
      </c>
      <c r="F387" s="470" t="s">
        <v>43</v>
      </c>
      <c r="G387" s="129"/>
      <c r="H387" s="129"/>
      <c r="I387" s="129"/>
      <c r="J387" s="468">
        <v>90</v>
      </c>
      <c r="K387" s="129">
        <v>0</v>
      </c>
      <c r="L387" s="1246">
        <v>90</v>
      </c>
      <c r="M387" s="129">
        <v>170</v>
      </c>
      <c r="N387" s="1254">
        <f t="shared" si="0"/>
        <v>15300</v>
      </c>
      <c r="O387" s="1266">
        <v>90</v>
      </c>
      <c r="P387" s="1266" t="s">
        <v>907</v>
      </c>
      <c r="Q387" s="1266" t="s">
        <v>907</v>
      </c>
      <c r="R387" s="1266" t="s">
        <v>907</v>
      </c>
      <c r="S387" s="383"/>
      <c r="T387" s="1260"/>
    </row>
    <row r="388" spans="1:21" s="457" customFormat="1" ht="22.5" customHeight="1">
      <c r="A388" s="466">
        <v>380</v>
      </c>
      <c r="B388" s="148"/>
      <c r="C388" s="467" t="s">
        <v>1073</v>
      </c>
      <c r="D388" s="129" t="s">
        <v>34</v>
      </c>
      <c r="E388" s="470">
        <v>50</v>
      </c>
      <c r="F388" s="470" t="s">
        <v>43</v>
      </c>
      <c r="G388" s="129"/>
      <c r="H388" s="129"/>
      <c r="I388" s="129"/>
      <c r="J388" s="468">
        <v>90</v>
      </c>
      <c r="K388" s="129">
        <v>0</v>
      </c>
      <c r="L388" s="1246">
        <v>90</v>
      </c>
      <c r="M388" s="129">
        <v>200</v>
      </c>
      <c r="N388" s="1254">
        <f t="shared" si="0"/>
        <v>18000</v>
      </c>
      <c r="O388" s="1266">
        <v>90</v>
      </c>
      <c r="P388" s="1266" t="s">
        <v>907</v>
      </c>
      <c r="Q388" s="1266" t="s">
        <v>907</v>
      </c>
      <c r="R388" s="1266" t="s">
        <v>907</v>
      </c>
      <c r="S388" s="383"/>
      <c r="T388" s="1260"/>
    </row>
    <row r="389" spans="1:21" s="457" customFormat="1" ht="22.5" customHeight="1">
      <c r="A389" s="149">
        <v>381</v>
      </c>
      <c r="B389" s="148"/>
      <c r="C389" s="467" t="s">
        <v>1074</v>
      </c>
      <c r="D389" s="129" t="s">
        <v>34</v>
      </c>
      <c r="E389" s="470">
        <v>25</v>
      </c>
      <c r="F389" s="470" t="s">
        <v>43</v>
      </c>
      <c r="G389" s="129"/>
      <c r="H389" s="129"/>
      <c r="I389" s="129"/>
      <c r="J389" s="468">
        <v>90</v>
      </c>
      <c r="K389" s="129">
        <v>0</v>
      </c>
      <c r="L389" s="1246">
        <v>90</v>
      </c>
      <c r="M389" s="129">
        <v>800</v>
      </c>
      <c r="N389" s="1254">
        <f t="shared" si="0"/>
        <v>72000</v>
      </c>
      <c r="O389" s="1266">
        <v>90</v>
      </c>
      <c r="P389" s="1266" t="s">
        <v>907</v>
      </c>
      <c r="Q389" s="1266" t="s">
        <v>907</v>
      </c>
      <c r="R389" s="1266" t="s">
        <v>907</v>
      </c>
      <c r="S389" s="383"/>
      <c r="T389" s="1260"/>
    </row>
    <row r="390" spans="1:21" s="573" customFormat="1" ht="22.5" customHeight="1">
      <c r="A390" s="466">
        <v>382</v>
      </c>
      <c r="B390" s="571"/>
      <c r="C390" s="572" t="s">
        <v>3863</v>
      </c>
      <c r="D390" s="466" t="s">
        <v>3514</v>
      </c>
      <c r="E390" s="466">
        <v>100</v>
      </c>
      <c r="F390" s="466" t="s">
        <v>227</v>
      </c>
      <c r="G390" s="466"/>
      <c r="H390" s="466"/>
      <c r="I390" s="466"/>
      <c r="J390" s="574">
        <v>48000</v>
      </c>
      <c r="K390" s="466">
        <v>0</v>
      </c>
      <c r="L390" s="1247">
        <v>48000</v>
      </c>
      <c r="M390" s="574">
        <v>25</v>
      </c>
      <c r="N390" s="1255">
        <v>1200000</v>
      </c>
      <c r="O390" s="1267" t="s">
        <v>907</v>
      </c>
      <c r="P390" s="1267">
        <v>48000</v>
      </c>
      <c r="Q390" s="1267" t="s">
        <v>907</v>
      </c>
      <c r="R390" s="1267" t="s">
        <v>907</v>
      </c>
      <c r="S390" s="383"/>
      <c r="T390" s="1260"/>
    </row>
    <row r="391" spans="1:21" s="573" customFormat="1" ht="22.5" customHeight="1">
      <c r="A391" s="149">
        <v>383</v>
      </c>
      <c r="B391" s="571"/>
      <c r="C391" s="572" t="s">
        <v>1064</v>
      </c>
      <c r="D391" s="466" t="s">
        <v>1065</v>
      </c>
      <c r="E391" s="466">
        <v>1</v>
      </c>
      <c r="F391" s="466" t="s">
        <v>214</v>
      </c>
      <c r="G391" s="466">
        <v>200</v>
      </c>
      <c r="H391" s="466">
        <v>100</v>
      </c>
      <c r="I391" s="466">
        <v>200</v>
      </c>
      <c r="J391" s="466">
        <v>200</v>
      </c>
      <c r="K391" s="466">
        <v>0</v>
      </c>
      <c r="L391" s="866">
        <v>200</v>
      </c>
      <c r="M391" s="574">
        <v>1500</v>
      </c>
      <c r="N391" s="1255">
        <v>300000</v>
      </c>
      <c r="O391" s="1267" t="s">
        <v>907</v>
      </c>
      <c r="P391" s="1267">
        <v>200</v>
      </c>
      <c r="Q391" s="1267" t="s">
        <v>907</v>
      </c>
      <c r="R391" s="1267" t="s">
        <v>907</v>
      </c>
      <c r="S391" s="383"/>
      <c r="T391" s="1260"/>
    </row>
    <row r="392" spans="1:21" s="573" customFormat="1" ht="22.5" customHeight="1">
      <c r="A392" s="466">
        <v>384</v>
      </c>
      <c r="B392" s="571"/>
      <c r="C392" s="572" t="s">
        <v>1066</v>
      </c>
      <c r="D392" s="466" t="s">
        <v>1067</v>
      </c>
      <c r="E392" s="466">
        <v>300</v>
      </c>
      <c r="F392" s="466" t="s">
        <v>698</v>
      </c>
      <c r="G392" s="574">
        <v>5000</v>
      </c>
      <c r="H392" s="574">
        <v>2500</v>
      </c>
      <c r="I392" s="574">
        <v>2500</v>
      </c>
      <c r="J392" s="574">
        <v>3000</v>
      </c>
      <c r="K392" s="466">
        <v>0</v>
      </c>
      <c r="L392" s="1247">
        <v>3000</v>
      </c>
      <c r="M392" s="466">
        <v>85</v>
      </c>
      <c r="N392" s="1255">
        <v>255000</v>
      </c>
      <c r="O392" s="1267" t="s">
        <v>907</v>
      </c>
      <c r="P392" s="1267">
        <v>3000</v>
      </c>
      <c r="Q392" s="1267" t="s">
        <v>907</v>
      </c>
      <c r="R392" s="1267" t="s">
        <v>907</v>
      </c>
      <c r="S392" s="383"/>
      <c r="T392" s="1260"/>
    </row>
    <row r="393" spans="1:21" s="573" customFormat="1" ht="22.5" customHeight="1">
      <c r="A393" s="1271">
        <v>385</v>
      </c>
      <c r="B393" s="1272"/>
      <c r="C393" s="1273" t="s">
        <v>1068</v>
      </c>
      <c r="D393" s="1274" t="s">
        <v>1067</v>
      </c>
      <c r="E393" s="1274">
        <v>8</v>
      </c>
      <c r="F393" s="1274" t="s">
        <v>227</v>
      </c>
      <c r="G393" s="1274">
        <v>0</v>
      </c>
      <c r="H393" s="1275">
        <v>3000</v>
      </c>
      <c r="I393" s="1275">
        <v>3000</v>
      </c>
      <c r="J393" s="1275">
        <v>5000</v>
      </c>
      <c r="K393" s="1274">
        <v>0</v>
      </c>
      <c r="L393" s="1276">
        <v>5000</v>
      </c>
      <c r="M393" s="1274">
        <v>5</v>
      </c>
      <c r="N393" s="1277">
        <v>25000</v>
      </c>
      <c r="O393" s="1278" t="s">
        <v>907</v>
      </c>
      <c r="P393" s="1278">
        <v>5000</v>
      </c>
      <c r="Q393" s="1278" t="s">
        <v>907</v>
      </c>
      <c r="R393" s="1278" t="s">
        <v>907</v>
      </c>
      <c r="S393" s="1279"/>
      <c r="T393" s="1280"/>
    </row>
    <row r="394" spans="1:21" s="573" customFormat="1" ht="25.5" customHeight="1">
      <c r="A394" s="1281"/>
      <c r="B394" s="1282"/>
      <c r="C394" s="1283"/>
      <c r="D394" s="1284"/>
      <c r="E394" s="1284"/>
      <c r="F394" s="1284"/>
      <c r="G394" s="1284"/>
      <c r="H394" s="1284"/>
      <c r="I394" s="1284"/>
      <c r="J394" s="1285"/>
      <c r="K394" s="1284"/>
      <c r="L394" s="1286">
        <f>SUM(L7:L393)</f>
        <v>3253933</v>
      </c>
      <c r="M394" s="1284"/>
      <c r="N394" s="1287">
        <f>SUM(N384:N393)</f>
        <v>1963600</v>
      </c>
      <c r="O394" s="1288"/>
      <c r="P394" s="1288"/>
      <c r="Q394" s="1288"/>
      <c r="R394" s="1288"/>
      <c r="S394" s="1289"/>
      <c r="T394" s="1290"/>
      <c r="U394" s="1240"/>
    </row>
    <row r="395" spans="1:21">
      <c r="C395" s="926"/>
      <c r="T395" s="1242"/>
    </row>
    <row r="399" spans="1:21">
      <c r="O399" s="1269">
        <v>69999949.230000004</v>
      </c>
    </row>
    <row r="400" spans="1:21">
      <c r="O400" s="1270">
        <v>1963600</v>
      </c>
    </row>
    <row r="401" spans="15:15">
      <c r="O401" s="1268">
        <f>SUM(O399:O400)</f>
        <v>71963549.230000004</v>
      </c>
    </row>
  </sheetData>
  <mergeCells count="13">
    <mergeCell ref="G5:G6"/>
    <mergeCell ref="H5:H6"/>
    <mergeCell ref="I5:I6"/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51181102362204722" right="0.27559055118110237" top="0.43307086614173229" bottom="0.51181102362204722" header="0.31496062992125984" footer="0.31496062992125984"/>
  <pageSetup paperSize="9" scale="65" firstPageNumber="122" orientation="landscape" useFirstPageNumber="1" horizontalDpi="300" verticalDpi="300" r:id="rId1"/>
  <headerFooter>
    <oddHeader>&amp;R&amp;P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T395"/>
  <sheetViews>
    <sheetView zoomScale="80" zoomScaleNormal="80" workbookViewId="0">
      <pane xSplit="2" ySplit="6" topLeftCell="C296" activePane="bottomRight" state="frozen"/>
      <selection pane="topRight" activeCell="C1" sqref="C1"/>
      <selection pane="bottomLeft" activeCell="A7" sqref="A7"/>
      <selection pane="bottomRight" activeCell="I382" sqref="I382"/>
    </sheetView>
  </sheetViews>
  <sheetFormatPr defaultColWidth="9" defaultRowHeight="21.75"/>
  <cols>
    <col min="1" max="1" width="3.875" style="808" bestFit="1" customWidth="1"/>
    <col min="2" max="2" width="6" style="808" bestFit="1" customWidth="1"/>
    <col min="3" max="3" width="47.5" style="915" customWidth="1"/>
    <col min="4" max="4" width="6.125" style="915" customWidth="1"/>
    <col min="5" max="6" width="8.125" style="915" bestFit="1" customWidth="1"/>
    <col min="7" max="8" width="7.75" style="915" customWidth="1"/>
    <col min="9" max="9" width="7.75" style="808" customWidth="1"/>
    <col min="10" max="10" width="8.125" style="915" customWidth="1"/>
    <col min="11" max="11" width="8" style="915" customWidth="1"/>
    <col min="12" max="12" width="8.75" style="915" customWidth="1"/>
    <col min="13" max="13" width="9.375" style="915" customWidth="1"/>
    <col min="14" max="14" width="11.625" style="921" customWidth="1"/>
    <col min="15" max="15" width="8.75" style="915" customWidth="1"/>
    <col min="16" max="16" width="9" style="915"/>
    <col min="17" max="17" width="8.375" style="915" customWidth="1"/>
    <col min="18" max="18" width="9" style="915"/>
    <col min="19" max="19" width="7.25" style="915" customWidth="1"/>
    <col min="20" max="20" width="9" style="915" customWidth="1"/>
    <col min="21" max="16384" width="9" style="915"/>
  </cols>
  <sheetData>
    <row r="1" spans="1:20">
      <c r="A1" s="1525" t="s">
        <v>4485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1525"/>
      <c r="Q1" s="1525"/>
      <c r="R1" s="1525"/>
      <c r="S1" s="1525"/>
      <c r="T1" s="1525"/>
    </row>
    <row r="2" spans="1:20">
      <c r="A2" s="1595" t="s">
        <v>4565</v>
      </c>
      <c r="B2" s="1595"/>
      <c r="C2" s="1595"/>
      <c r="D2" s="1595"/>
      <c r="E2" s="1595"/>
      <c r="F2" s="1595"/>
      <c r="G2" s="1595"/>
      <c r="H2" s="1595"/>
      <c r="I2" s="1595"/>
      <c r="J2" s="1595"/>
      <c r="K2" s="1595"/>
      <c r="L2" s="1595"/>
      <c r="M2" s="1595"/>
      <c r="N2" s="1595"/>
      <c r="O2" s="1595"/>
      <c r="P2" s="1595"/>
      <c r="Q2" s="1595"/>
      <c r="R2" s="1595"/>
      <c r="S2" s="1595"/>
      <c r="T2" s="1595"/>
    </row>
    <row r="3" spans="1:20">
      <c r="A3" s="1596" t="s">
        <v>989</v>
      </c>
      <c r="B3" s="1596"/>
      <c r="C3" s="1596"/>
      <c r="D3" s="1596"/>
      <c r="E3" s="1596"/>
      <c r="F3" s="1596"/>
      <c r="G3" s="1596"/>
      <c r="H3" s="1596"/>
      <c r="I3" s="1596"/>
      <c r="J3" s="1596"/>
      <c r="K3" s="1596"/>
      <c r="L3" s="1596"/>
      <c r="M3" s="1596"/>
      <c r="N3" s="1596"/>
      <c r="O3" s="1596"/>
      <c r="P3" s="1596"/>
      <c r="Q3" s="1596"/>
      <c r="R3" s="1596"/>
      <c r="S3" s="1596"/>
      <c r="T3" s="1596"/>
    </row>
    <row r="4" spans="1:20" ht="18" customHeight="1">
      <c r="A4" s="1597" t="s">
        <v>0</v>
      </c>
      <c r="B4" s="809"/>
      <c r="C4" s="1620" t="s">
        <v>1</v>
      </c>
      <c r="D4" s="1583" t="s">
        <v>3</v>
      </c>
      <c r="E4" s="1583" t="s">
        <v>4</v>
      </c>
      <c r="F4" s="1583" t="s">
        <v>2</v>
      </c>
      <c r="G4" s="1604" t="s">
        <v>5</v>
      </c>
      <c r="H4" s="1604"/>
      <c r="I4" s="1604"/>
      <c r="J4" s="809" t="s">
        <v>6</v>
      </c>
      <c r="K4" s="809" t="s">
        <v>7</v>
      </c>
      <c r="L4" s="809" t="s">
        <v>6</v>
      </c>
      <c r="M4" s="809" t="s">
        <v>8</v>
      </c>
      <c r="N4" s="922" t="s">
        <v>9</v>
      </c>
      <c r="O4" s="809" t="s">
        <v>10</v>
      </c>
      <c r="P4" s="809" t="s">
        <v>11</v>
      </c>
      <c r="Q4" s="809" t="s">
        <v>12</v>
      </c>
      <c r="R4" s="809" t="s">
        <v>13</v>
      </c>
      <c r="S4" s="1604" t="s">
        <v>990</v>
      </c>
      <c r="T4" s="1604"/>
    </row>
    <row r="5" spans="1:20">
      <c r="A5" s="1598"/>
      <c r="B5" s="461" t="s">
        <v>15</v>
      </c>
      <c r="C5" s="1620"/>
      <c r="D5" s="1583"/>
      <c r="E5" s="1583"/>
      <c r="F5" s="1583"/>
      <c r="G5" s="1600" t="s">
        <v>16</v>
      </c>
      <c r="H5" s="1600" t="s">
        <v>17</v>
      </c>
      <c r="I5" s="1600" t="s">
        <v>981</v>
      </c>
      <c r="J5" s="461" t="s">
        <v>18</v>
      </c>
      <c r="K5" s="461" t="s">
        <v>19</v>
      </c>
      <c r="L5" s="461" t="s">
        <v>20</v>
      </c>
      <c r="M5" s="461" t="s">
        <v>21</v>
      </c>
      <c r="N5" s="925" t="s">
        <v>983</v>
      </c>
      <c r="O5" s="461" t="s">
        <v>991</v>
      </c>
      <c r="P5" s="461" t="s">
        <v>992</v>
      </c>
      <c r="Q5" s="461" t="s">
        <v>993</v>
      </c>
      <c r="R5" s="461" t="s">
        <v>994</v>
      </c>
      <c r="S5" s="809" t="s">
        <v>26</v>
      </c>
      <c r="T5" s="809" t="s">
        <v>995</v>
      </c>
    </row>
    <row r="6" spans="1:20">
      <c r="A6" s="1599"/>
      <c r="B6" s="463"/>
      <c r="C6" s="1620"/>
      <c r="D6" s="1583"/>
      <c r="E6" s="1583"/>
      <c r="F6" s="1583"/>
      <c r="G6" s="1602"/>
      <c r="H6" s="1602"/>
      <c r="I6" s="1602"/>
      <c r="J6" s="463" t="s">
        <v>982</v>
      </c>
      <c r="K6" s="463" t="s">
        <v>28</v>
      </c>
      <c r="L6" s="463" t="s">
        <v>982</v>
      </c>
      <c r="M6" s="463" t="s">
        <v>30</v>
      </c>
      <c r="N6" s="923" t="s">
        <v>30</v>
      </c>
      <c r="O6" s="463"/>
      <c r="P6" s="463"/>
      <c r="Q6" s="463"/>
      <c r="R6" s="463"/>
      <c r="S6" s="924"/>
      <c r="T6" s="924"/>
    </row>
    <row r="7" spans="1:20">
      <c r="A7" s="551">
        <v>1</v>
      </c>
      <c r="B7" s="1150">
        <v>10001</v>
      </c>
      <c r="C7" s="1151" t="s">
        <v>4249</v>
      </c>
      <c r="D7" s="1150">
        <v>1</v>
      </c>
      <c r="E7" s="1152" t="s">
        <v>3515</v>
      </c>
      <c r="F7" s="1153" t="s">
        <v>3515</v>
      </c>
      <c r="G7" s="1154">
        <v>0</v>
      </c>
      <c r="H7" s="1154">
        <v>0</v>
      </c>
      <c r="I7" s="1154">
        <v>176000</v>
      </c>
      <c r="J7" s="1155">
        <v>190000</v>
      </c>
      <c r="K7" s="1156">
        <v>53000</v>
      </c>
      <c r="L7" s="1157">
        <v>137000</v>
      </c>
      <c r="M7" s="1158">
        <v>23.8</v>
      </c>
      <c r="N7" s="1159">
        <v>3260600</v>
      </c>
      <c r="O7" s="552">
        <v>34250</v>
      </c>
      <c r="P7" s="552">
        <v>34250</v>
      </c>
      <c r="Q7" s="552">
        <v>34250</v>
      </c>
      <c r="R7" s="552">
        <v>34250</v>
      </c>
      <c r="S7" s="552"/>
      <c r="T7" s="552"/>
    </row>
    <row r="8" spans="1:20">
      <c r="A8" s="78">
        <v>2</v>
      </c>
      <c r="B8" s="1160">
        <v>10002</v>
      </c>
      <c r="C8" s="1161" t="s">
        <v>4250</v>
      </c>
      <c r="D8" s="1160">
        <v>1</v>
      </c>
      <c r="E8" s="1162" t="s">
        <v>3515</v>
      </c>
      <c r="F8" s="1163" t="s">
        <v>3515</v>
      </c>
      <c r="G8" s="1164">
        <v>38157</v>
      </c>
      <c r="H8" s="1164">
        <v>32018</v>
      </c>
      <c r="I8" s="1164">
        <v>34305</v>
      </c>
      <c r="J8" s="1165">
        <v>39620</v>
      </c>
      <c r="K8" s="1166">
        <v>0</v>
      </c>
      <c r="L8" s="1167">
        <v>39620</v>
      </c>
      <c r="M8" s="1168">
        <v>14.9</v>
      </c>
      <c r="N8" s="382">
        <v>590338</v>
      </c>
      <c r="O8" s="76">
        <v>9905</v>
      </c>
      <c r="P8" s="76">
        <v>9905</v>
      </c>
      <c r="Q8" s="76">
        <v>9905</v>
      </c>
      <c r="R8" s="76">
        <v>9905</v>
      </c>
      <c r="S8" s="76"/>
      <c r="T8" s="76"/>
    </row>
    <row r="9" spans="1:20">
      <c r="A9" s="78">
        <v>3</v>
      </c>
      <c r="B9" s="1160">
        <v>10003</v>
      </c>
      <c r="C9" s="1161" t="s">
        <v>4251</v>
      </c>
      <c r="D9" s="1160">
        <v>1</v>
      </c>
      <c r="E9" s="1162" t="s">
        <v>3515</v>
      </c>
      <c r="F9" s="1163" t="s">
        <v>3515</v>
      </c>
      <c r="G9" s="1164">
        <v>45264</v>
      </c>
      <c r="H9" s="1164">
        <v>37981</v>
      </c>
      <c r="I9" s="1164">
        <v>40694</v>
      </c>
      <c r="J9" s="1165">
        <v>46999</v>
      </c>
      <c r="K9" s="1166">
        <v>0</v>
      </c>
      <c r="L9" s="1167">
        <v>46999</v>
      </c>
      <c r="M9" s="1168">
        <v>14.9</v>
      </c>
      <c r="N9" s="382">
        <v>700288</v>
      </c>
      <c r="O9" s="76">
        <v>11750</v>
      </c>
      <c r="P9" s="76">
        <v>11750</v>
      </c>
      <c r="Q9" s="76">
        <v>11750</v>
      </c>
      <c r="R9" s="76">
        <v>11749</v>
      </c>
      <c r="S9" s="76"/>
      <c r="T9" s="76"/>
    </row>
    <row r="10" spans="1:20">
      <c r="A10" s="78">
        <v>4</v>
      </c>
      <c r="B10" s="1160">
        <v>10004</v>
      </c>
      <c r="C10" s="1169" t="s">
        <v>3684</v>
      </c>
      <c r="D10" s="1160">
        <v>1</v>
      </c>
      <c r="E10" s="1163" t="s">
        <v>3515</v>
      </c>
      <c r="F10" s="1163" t="s">
        <v>3515</v>
      </c>
      <c r="G10" s="1164">
        <v>0</v>
      </c>
      <c r="H10" s="1164">
        <v>0</v>
      </c>
      <c r="I10" s="1164">
        <v>0</v>
      </c>
      <c r="J10" s="1170">
        <v>58088</v>
      </c>
      <c r="K10" s="1166">
        <v>0</v>
      </c>
      <c r="L10" s="1167">
        <v>58088</v>
      </c>
      <c r="M10" s="1168">
        <v>27</v>
      </c>
      <c r="N10" s="382">
        <v>1568376</v>
      </c>
      <c r="O10" s="76">
        <v>14522</v>
      </c>
      <c r="P10" s="76">
        <v>14522</v>
      </c>
      <c r="Q10" s="76">
        <v>14522</v>
      </c>
      <c r="R10" s="76">
        <v>14522</v>
      </c>
      <c r="S10" s="76"/>
      <c r="T10" s="76"/>
    </row>
    <row r="11" spans="1:20">
      <c r="A11" s="78">
        <v>5</v>
      </c>
      <c r="B11" s="1160">
        <v>10005</v>
      </c>
      <c r="C11" s="1169" t="s">
        <v>3550</v>
      </c>
      <c r="D11" s="1160">
        <v>100</v>
      </c>
      <c r="E11" s="1163" t="s">
        <v>3549</v>
      </c>
      <c r="F11" s="1163" t="s">
        <v>214</v>
      </c>
      <c r="G11" s="1164">
        <v>573</v>
      </c>
      <c r="H11" s="1164">
        <v>800</v>
      </c>
      <c r="I11" s="1164">
        <v>860</v>
      </c>
      <c r="J11" s="1171">
        <v>800</v>
      </c>
      <c r="K11" s="1166">
        <v>760</v>
      </c>
      <c r="L11" s="1167">
        <v>40</v>
      </c>
      <c r="M11" s="1172">
        <v>500</v>
      </c>
      <c r="N11" s="382">
        <v>20000</v>
      </c>
      <c r="O11" s="76">
        <v>10</v>
      </c>
      <c r="P11" s="76">
        <v>10</v>
      </c>
      <c r="Q11" s="76">
        <v>10</v>
      </c>
      <c r="R11" s="76">
        <v>10</v>
      </c>
      <c r="S11" s="76"/>
      <c r="T11" s="76"/>
    </row>
    <row r="12" spans="1:20">
      <c r="A12" s="78">
        <v>6</v>
      </c>
      <c r="B12" s="1160">
        <v>10006</v>
      </c>
      <c r="C12" s="1169" t="s">
        <v>3529</v>
      </c>
      <c r="D12" s="1160">
        <v>1</v>
      </c>
      <c r="E12" s="1163" t="s">
        <v>3515</v>
      </c>
      <c r="F12" s="1163" t="s">
        <v>3515</v>
      </c>
      <c r="G12" s="1164">
        <v>0</v>
      </c>
      <c r="H12" s="1164">
        <v>0</v>
      </c>
      <c r="I12" s="1164">
        <v>0</v>
      </c>
      <c r="J12" s="1170">
        <v>1000</v>
      </c>
      <c r="K12" s="1166">
        <v>0</v>
      </c>
      <c r="L12" s="1167">
        <v>1000</v>
      </c>
      <c r="M12" s="1168">
        <v>125</v>
      </c>
      <c r="N12" s="382">
        <v>125000</v>
      </c>
      <c r="O12" s="76">
        <v>250</v>
      </c>
      <c r="P12" s="76">
        <v>250</v>
      </c>
      <c r="Q12" s="76">
        <v>250</v>
      </c>
      <c r="R12" s="76">
        <v>250</v>
      </c>
      <c r="S12" s="76"/>
      <c r="T12" s="76"/>
    </row>
    <row r="13" spans="1:20">
      <c r="A13" s="78">
        <v>7</v>
      </c>
      <c r="B13" s="1160">
        <v>10007</v>
      </c>
      <c r="C13" s="1169" t="s">
        <v>3686</v>
      </c>
      <c r="D13" s="1160">
        <v>1</v>
      </c>
      <c r="E13" s="1163" t="s">
        <v>3515</v>
      </c>
      <c r="F13" s="1163" t="s">
        <v>3515</v>
      </c>
      <c r="G13" s="1164">
        <v>0</v>
      </c>
      <c r="H13" s="1164">
        <v>0</v>
      </c>
      <c r="I13" s="1164">
        <v>0</v>
      </c>
      <c r="J13" s="1170">
        <v>500</v>
      </c>
      <c r="K13" s="1166">
        <v>0</v>
      </c>
      <c r="L13" s="1167">
        <v>500</v>
      </c>
      <c r="M13" s="1168">
        <v>200</v>
      </c>
      <c r="N13" s="382">
        <v>100000</v>
      </c>
      <c r="O13" s="76">
        <v>125</v>
      </c>
      <c r="P13" s="76">
        <v>125</v>
      </c>
      <c r="Q13" s="76">
        <v>125</v>
      </c>
      <c r="R13" s="76">
        <v>125</v>
      </c>
      <c r="S13" s="76"/>
      <c r="T13" s="76"/>
    </row>
    <row r="14" spans="1:20">
      <c r="A14" s="78">
        <v>8</v>
      </c>
      <c r="B14" s="1160">
        <v>10008</v>
      </c>
      <c r="C14" s="1169" t="s">
        <v>3539</v>
      </c>
      <c r="D14" s="1164">
        <v>1</v>
      </c>
      <c r="E14" s="1162" t="s">
        <v>3515</v>
      </c>
      <c r="F14" s="1163" t="s">
        <v>3515</v>
      </c>
      <c r="G14" s="1164">
        <v>8000</v>
      </c>
      <c r="H14" s="1164">
        <v>8000</v>
      </c>
      <c r="I14" s="1164">
        <v>9000</v>
      </c>
      <c r="J14" s="1170">
        <v>3000</v>
      </c>
      <c r="K14" s="1166">
        <v>0</v>
      </c>
      <c r="L14" s="1167">
        <v>5000</v>
      </c>
      <c r="M14" s="1168">
        <v>80</v>
      </c>
      <c r="N14" s="382">
        <v>400000</v>
      </c>
      <c r="O14" s="76">
        <v>1250</v>
      </c>
      <c r="P14" s="76">
        <v>1250</v>
      </c>
      <c r="Q14" s="76">
        <v>1250</v>
      </c>
      <c r="R14" s="76">
        <v>1250</v>
      </c>
      <c r="S14" s="76"/>
      <c r="T14" s="76"/>
    </row>
    <row r="15" spans="1:20">
      <c r="A15" s="78">
        <v>9</v>
      </c>
      <c r="B15" s="1160">
        <v>10009</v>
      </c>
      <c r="C15" s="1169" t="s">
        <v>4252</v>
      </c>
      <c r="D15" s="1164">
        <v>1</v>
      </c>
      <c r="E15" s="1162" t="s">
        <v>3515</v>
      </c>
      <c r="F15" s="1163" t="s">
        <v>3515</v>
      </c>
      <c r="G15" s="1164">
        <v>25900</v>
      </c>
      <c r="H15" s="1164">
        <v>25900</v>
      </c>
      <c r="I15" s="1164">
        <v>29370</v>
      </c>
      <c r="J15" s="1170">
        <v>30000</v>
      </c>
      <c r="K15" s="1166">
        <v>0</v>
      </c>
      <c r="L15" s="1167">
        <v>30000</v>
      </c>
      <c r="M15" s="1168">
        <v>5.5</v>
      </c>
      <c r="N15" s="382">
        <v>165000</v>
      </c>
      <c r="O15" s="76">
        <v>7500</v>
      </c>
      <c r="P15" s="76">
        <v>7500</v>
      </c>
      <c r="Q15" s="76">
        <v>7500</v>
      </c>
      <c r="R15" s="76">
        <v>7500</v>
      </c>
      <c r="S15" s="76"/>
      <c r="T15" s="76"/>
    </row>
    <row r="16" spans="1:20">
      <c r="A16" s="78">
        <v>10</v>
      </c>
      <c r="B16" s="1160">
        <v>10010</v>
      </c>
      <c r="C16" s="1169" t="s">
        <v>4253</v>
      </c>
      <c r="D16" s="1164">
        <v>1</v>
      </c>
      <c r="E16" s="1162" t="s">
        <v>3515</v>
      </c>
      <c r="F16" s="1163" t="s">
        <v>3515</v>
      </c>
      <c r="G16" s="1164">
        <v>2100</v>
      </c>
      <c r="H16" s="1164">
        <v>1700</v>
      </c>
      <c r="I16" s="1164">
        <v>2300</v>
      </c>
      <c r="J16" s="1170">
        <v>3100</v>
      </c>
      <c r="K16" s="1166">
        <v>0</v>
      </c>
      <c r="L16" s="1167">
        <v>3100</v>
      </c>
      <c r="M16" s="1168">
        <v>64</v>
      </c>
      <c r="N16" s="382">
        <v>198400</v>
      </c>
      <c r="O16" s="76">
        <v>775</v>
      </c>
      <c r="P16" s="76">
        <v>775</v>
      </c>
      <c r="Q16" s="76">
        <v>775</v>
      </c>
      <c r="R16" s="76">
        <v>775</v>
      </c>
      <c r="S16" s="76"/>
      <c r="T16" s="76"/>
    </row>
    <row r="17" spans="1:20">
      <c r="A17" s="78">
        <v>11</v>
      </c>
      <c r="B17" s="1160">
        <v>10011</v>
      </c>
      <c r="C17" s="1173" t="s">
        <v>3689</v>
      </c>
      <c r="D17" s="1174">
        <v>1</v>
      </c>
      <c r="E17" s="1175" t="s">
        <v>3515</v>
      </c>
      <c r="F17" s="1176" t="s">
        <v>3515</v>
      </c>
      <c r="G17" s="1174"/>
      <c r="H17" s="1174"/>
      <c r="I17" s="1174">
        <v>136169</v>
      </c>
      <c r="J17" s="1177">
        <v>140000</v>
      </c>
      <c r="K17" s="1166">
        <v>0</v>
      </c>
      <c r="L17" s="1167">
        <v>140000</v>
      </c>
      <c r="M17" s="1168">
        <v>27</v>
      </c>
      <c r="N17" s="382">
        <v>3780000</v>
      </c>
      <c r="O17" s="76">
        <v>35000</v>
      </c>
      <c r="P17" s="76">
        <v>35000</v>
      </c>
      <c r="Q17" s="76">
        <v>35000</v>
      </c>
      <c r="R17" s="76">
        <v>35000</v>
      </c>
      <c r="S17" s="76"/>
      <c r="T17" s="76"/>
    </row>
    <row r="18" spans="1:20">
      <c r="A18" s="78">
        <v>12</v>
      </c>
      <c r="B18" s="1160">
        <v>10012</v>
      </c>
      <c r="C18" s="1169" t="s">
        <v>4254</v>
      </c>
      <c r="D18" s="1160">
        <v>1</v>
      </c>
      <c r="E18" s="1162" t="s">
        <v>3515</v>
      </c>
      <c r="F18" s="1163" t="s">
        <v>3515</v>
      </c>
      <c r="G18" s="1164">
        <v>1000</v>
      </c>
      <c r="H18" s="1164">
        <v>1000</v>
      </c>
      <c r="I18" s="1164">
        <v>1400</v>
      </c>
      <c r="J18" s="1170">
        <v>1600</v>
      </c>
      <c r="K18" s="1166">
        <v>0</v>
      </c>
      <c r="L18" s="1167">
        <v>1600</v>
      </c>
      <c r="M18" s="1168">
        <v>147</v>
      </c>
      <c r="N18" s="382">
        <v>235200</v>
      </c>
      <c r="O18" s="76">
        <v>400</v>
      </c>
      <c r="P18" s="76">
        <v>400</v>
      </c>
      <c r="Q18" s="76">
        <v>400</v>
      </c>
      <c r="R18" s="76">
        <v>400</v>
      </c>
      <c r="S18" s="76"/>
      <c r="T18" s="76"/>
    </row>
    <row r="19" spans="1:20">
      <c r="A19" s="78">
        <v>13</v>
      </c>
      <c r="B19" s="1160">
        <v>10013</v>
      </c>
      <c r="C19" s="1169" t="s">
        <v>4255</v>
      </c>
      <c r="D19" s="1178">
        <v>300</v>
      </c>
      <c r="E19" s="1179" t="s">
        <v>979</v>
      </c>
      <c r="F19" s="1180" t="s">
        <v>4256</v>
      </c>
      <c r="G19" s="1181">
        <v>900</v>
      </c>
      <c r="H19" s="1181">
        <v>600</v>
      </c>
      <c r="I19" s="1181">
        <v>900</v>
      </c>
      <c r="J19" s="1181">
        <v>900</v>
      </c>
      <c r="K19" s="1166">
        <v>0</v>
      </c>
      <c r="L19" s="1167">
        <v>900</v>
      </c>
      <c r="M19" s="1182">
        <v>83.33</v>
      </c>
      <c r="N19" s="382">
        <v>74997</v>
      </c>
      <c r="O19" s="76">
        <v>225</v>
      </c>
      <c r="P19" s="76">
        <v>225</v>
      </c>
      <c r="Q19" s="76">
        <v>225</v>
      </c>
      <c r="R19" s="76">
        <v>225</v>
      </c>
      <c r="S19" s="76"/>
      <c r="T19" s="76"/>
    </row>
    <row r="20" spans="1:20">
      <c r="A20" s="78">
        <v>14</v>
      </c>
      <c r="B20" s="1160">
        <v>10014</v>
      </c>
      <c r="C20" s="1169" t="s">
        <v>4257</v>
      </c>
      <c r="D20" s="1164">
        <v>1</v>
      </c>
      <c r="E20" s="1162" t="s">
        <v>3515</v>
      </c>
      <c r="F20" s="1163" t="s">
        <v>3515</v>
      </c>
      <c r="G20" s="1164">
        <v>2967</v>
      </c>
      <c r="H20" s="1164">
        <v>3607</v>
      </c>
      <c r="I20" s="1164">
        <v>4816</v>
      </c>
      <c r="J20" s="1170">
        <v>5779</v>
      </c>
      <c r="K20" s="1166">
        <v>2600</v>
      </c>
      <c r="L20" s="1167">
        <v>3179</v>
      </c>
      <c r="M20" s="1168">
        <v>99</v>
      </c>
      <c r="N20" s="382">
        <v>314741</v>
      </c>
      <c r="O20" s="76">
        <v>794.75</v>
      </c>
      <c r="P20" s="76">
        <v>795</v>
      </c>
      <c r="Q20" s="76">
        <v>795</v>
      </c>
      <c r="R20" s="76">
        <v>794</v>
      </c>
      <c r="S20" s="76"/>
      <c r="T20" s="76"/>
    </row>
    <row r="21" spans="1:20">
      <c r="A21" s="78">
        <v>15</v>
      </c>
      <c r="B21" s="1160">
        <v>10015</v>
      </c>
      <c r="C21" s="1169" t="s">
        <v>4258</v>
      </c>
      <c r="D21" s="1164">
        <v>1</v>
      </c>
      <c r="E21" s="1162" t="s">
        <v>3515</v>
      </c>
      <c r="F21" s="1163" t="s">
        <v>3515</v>
      </c>
      <c r="G21" s="1164">
        <v>46060</v>
      </c>
      <c r="H21" s="1164">
        <v>80360</v>
      </c>
      <c r="I21" s="1164">
        <v>80360</v>
      </c>
      <c r="J21" s="1170">
        <v>91778</v>
      </c>
      <c r="K21" s="1166">
        <v>3920</v>
      </c>
      <c r="L21" s="1167">
        <v>87858</v>
      </c>
      <c r="M21" s="1168">
        <v>10.199999999999999</v>
      </c>
      <c r="N21" s="382">
        <v>896156</v>
      </c>
      <c r="O21" s="76">
        <v>21964.5</v>
      </c>
      <c r="P21" s="76">
        <v>21964.5</v>
      </c>
      <c r="Q21" s="76">
        <v>21964.5</v>
      </c>
      <c r="R21" s="76">
        <v>21964.5</v>
      </c>
      <c r="S21" s="76"/>
      <c r="T21" s="76"/>
    </row>
    <row r="22" spans="1:20">
      <c r="A22" s="78">
        <v>16</v>
      </c>
      <c r="B22" s="1160">
        <v>10016</v>
      </c>
      <c r="C22" s="1169" t="s">
        <v>4259</v>
      </c>
      <c r="D22" s="1164">
        <v>1</v>
      </c>
      <c r="E22" s="1162" t="s">
        <v>3515</v>
      </c>
      <c r="F22" s="1163" t="s">
        <v>3515</v>
      </c>
      <c r="G22" s="1164">
        <v>71300</v>
      </c>
      <c r="H22" s="1164">
        <v>73780</v>
      </c>
      <c r="I22" s="1164">
        <v>77740</v>
      </c>
      <c r="J22" s="1170">
        <v>89280</v>
      </c>
      <c r="K22" s="1166">
        <v>12400</v>
      </c>
      <c r="L22" s="1167">
        <v>76880</v>
      </c>
      <c r="M22" s="1168">
        <v>4.5</v>
      </c>
      <c r="N22" s="382">
        <v>345960</v>
      </c>
      <c r="O22" s="76">
        <v>19220</v>
      </c>
      <c r="P22" s="76">
        <v>19220</v>
      </c>
      <c r="Q22" s="76">
        <v>19220</v>
      </c>
      <c r="R22" s="76">
        <v>19220</v>
      </c>
      <c r="S22" s="76"/>
      <c r="T22" s="76"/>
    </row>
    <row r="23" spans="1:20">
      <c r="A23" s="78">
        <v>17</v>
      </c>
      <c r="B23" s="1160">
        <v>10017</v>
      </c>
      <c r="C23" s="1169" t="s">
        <v>4260</v>
      </c>
      <c r="D23" s="1164">
        <v>1</v>
      </c>
      <c r="E23" s="1162" t="s">
        <v>3515</v>
      </c>
      <c r="F23" s="1163" t="s">
        <v>3515</v>
      </c>
      <c r="G23" s="1164">
        <v>46190</v>
      </c>
      <c r="H23" s="1164">
        <v>62000</v>
      </c>
      <c r="I23" s="1164">
        <v>59600</v>
      </c>
      <c r="J23" s="1170">
        <v>85166</v>
      </c>
      <c r="K23" s="1166">
        <v>23924</v>
      </c>
      <c r="L23" s="1167">
        <v>61242</v>
      </c>
      <c r="M23" s="1168">
        <v>8.5</v>
      </c>
      <c r="N23" s="382">
        <v>520560</v>
      </c>
      <c r="O23" s="76">
        <v>15310.5</v>
      </c>
      <c r="P23" s="76">
        <v>15311</v>
      </c>
      <c r="Q23" s="76">
        <v>15310</v>
      </c>
      <c r="R23" s="76">
        <v>15310</v>
      </c>
      <c r="S23" s="76"/>
      <c r="T23" s="76"/>
    </row>
    <row r="24" spans="1:20">
      <c r="A24" s="78">
        <v>18</v>
      </c>
      <c r="B24" s="1160">
        <v>10018</v>
      </c>
      <c r="C24" s="1169" t="s">
        <v>4261</v>
      </c>
      <c r="D24" s="1164">
        <v>1</v>
      </c>
      <c r="E24" s="1162" t="s">
        <v>3515</v>
      </c>
      <c r="F24" s="1163" t="s">
        <v>3515</v>
      </c>
      <c r="G24" s="1164">
        <v>3000</v>
      </c>
      <c r="H24" s="1164">
        <v>3000</v>
      </c>
      <c r="I24" s="1164">
        <v>4080</v>
      </c>
      <c r="J24" s="1170">
        <v>4600</v>
      </c>
      <c r="K24" s="1166">
        <v>120</v>
      </c>
      <c r="L24" s="1167">
        <v>4480</v>
      </c>
      <c r="M24" s="1168">
        <v>18</v>
      </c>
      <c r="N24" s="382">
        <v>80640</v>
      </c>
      <c r="O24" s="76">
        <v>1120</v>
      </c>
      <c r="P24" s="76">
        <v>1120</v>
      </c>
      <c r="Q24" s="76">
        <v>1120</v>
      </c>
      <c r="R24" s="76">
        <v>1120</v>
      </c>
      <c r="S24" s="76"/>
      <c r="T24" s="76"/>
    </row>
    <row r="25" spans="1:20">
      <c r="A25" s="78">
        <v>19</v>
      </c>
      <c r="B25" s="1160">
        <v>10019</v>
      </c>
      <c r="C25" s="1169" t="s">
        <v>4262</v>
      </c>
      <c r="D25" s="1164">
        <v>1</v>
      </c>
      <c r="E25" s="1162" t="s">
        <v>3515</v>
      </c>
      <c r="F25" s="1163" t="s">
        <v>3515</v>
      </c>
      <c r="G25" s="1164">
        <v>46060</v>
      </c>
      <c r="H25" s="1164">
        <v>80360</v>
      </c>
      <c r="I25" s="1164">
        <v>80580</v>
      </c>
      <c r="J25" s="1170">
        <v>91588</v>
      </c>
      <c r="K25" s="1166">
        <v>13720</v>
      </c>
      <c r="L25" s="1167">
        <v>77868</v>
      </c>
      <c r="M25" s="1168">
        <v>10</v>
      </c>
      <c r="N25" s="382">
        <v>778676</v>
      </c>
      <c r="O25" s="76">
        <v>19467</v>
      </c>
      <c r="P25" s="76">
        <v>19467</v>
      </c>
      <c r="Q25" s="76">
        <v>19467</v>
      </c>
      <c r="R25" s="76">
        <v>19467</v>
      </c>
      <c r="S25" s="76"/>
      <c r="T25" s="76"/>
    </row>
    <row r="26" spans="1:20">
      <c r="A26" s="78">
        <v>20</v>
      </c>
      <c r="B26" s="1160">
        <v>10020</v>
      </c>
      <c r="C26" s="1169" t="s">
        <v>4263</v>
      </c>
      <c r="D26" s="1164">
        <v>1</v>
      </c>
      <c r="E26" s="1162" t="s">
        <v>3515</v>
      </c>
      <c r="F26" s="1163" t="s">
        <v>3515</v>
      </c>
      <c r="G26" s="1164">
        <v>149420</v>
      </c>
      <c r="H26" s="1164">
        <v>123393</v>
      </c>
      <c r="I26" s="1164">
        <v>113575</v>
      </c>
      <c r="J26" s="1170">
        <v>146615</v>
      </c>
      <c r="K26" s="1166">
        <v>15500</v>
      </c>
      <c r="L26" s="1167">
        <v>131115</v>
      </c>
      <c r="M26" s="1168">
        <v>6</v>
      </c>
      <c r="N26" s="382">
        <v>786691</v>
      </c>
      <c r="O26" s="76">
        <v>32778.75</v>
      </c>
      <c r="P26" s="76">
        <v>32779</v>
      </c>
      <c r="Q26" s="76">
        <v>32779</v>
      </c>
      <c r="R26" s="76">
        <v>32778</v>
      </c>
      <c r="S26" s="76"/>
      <c r="T26" s="76"/>
    </row>
    <row r="27" spans="1:20">
      <c r="A27" s="78">
        <v>21</v>
      </c>
      <c r="B27" s="1160">
        <v>10021</v>
      </c>
      <c r="C27" s="1169" t="s">
        <v>4264</v>
      </c>
      <c r="D27" s="1164">
        <v>1</v>
      </c>
      <c r="E27" s="1162" t="s">
        <v>3515</v>
      </c>
      <c r="F27" s="1163" t="s">
        <v>3515</v>
      </c>
      <c r="G27" s="1164">
        <v>1500</v>
      </c>
      <c r="H27" s="1164">
        <v>1250</v>
      </c>
      <c r="I27" s="1164">
        <v>1500</v>
      </c>
      <c r="J27" s="1170">
        <v>1600</v>
      </c>
      <c r="K27" s="1166">
        <v>0</v>
      </c>
      <c r="L27" s="1167">
        <v>1600</v>
      </c>
      <c r="M27" s="1168">
        <v>169</v>
      </c>
      <c r="N27" s="382">
        <v>270400</v>
      </c>
      <c r="O27" s="76">
        <v>400</v>
      </c>
      <c r="P27" s="76">
        <v>400</v>
      </c>
      <c r="Q27" s="76">
        <v>400</v>
      </c>
      <c r="R27" s="76">
        <v>400</v>
      </c>
      <c r="S27" s="76"/>
      <c r="T27" s="76"/>
    </row>
    <row r="28" spans="1:20">
      <c r="A28" s="78">
        <v>22</v>
      </c>
      <c r="B28" s="1160">
        <v>10022</v>
      </c>
      <c r="C28" s="1169" t="s">
        <v>4265</v>
      </c>
      <c r="D28" s="1160">
        <v>1</v>
      </c>
      <c r="E28" s="1162" t="s">
        <v>3515</v>
      </c>
      <c r="F28" s="1163" t="s">
        <v>3515</v>
      </c>
      <c r="G28" s="1164">
        <v>300</v>
      </c>
      <c r="H28" s="1164">
        <v>500</v>
      </c>
      <c r="I28" s="1164">
        <v>600</v>
      </c>
      <c r="J28" s="1170">
        <v>800</v>
      </c>
      <c r="K28" s="1166">
        <v>0</v>
      </c>
      <c r="L28" s="1167">
        <v>800</v>
      </c>
      <c r="M28" s="1168">
        <v>169</v>
      </c>
      <c r="N28" s="382">
        <v>135200</v>
      </c>
      <c r="O28" s="76">
        <v>200</v>
      </c>
      <c r="P28" s="76">
        <v>200</v>
      </c>
      <c r="Q28" s="76">
        <v>200</v>
      </c>
      <c r="R28" s="76">
        <v>200</v>
      </c>
      <c r="S28" s="76"/>
      <c r="T28" s="76"/>
    </row>
    <row r="29" spans="1:20">
      <c r="A29" s="78">
        <v>23</v>
      </c>
      <c r="B29" s="1160">
        <v>10023</v>
      </c>
      <c r="C29" s="1169" t="s">
        <v>4266</v>
      </c>
      <c r="D29" s="1164">
        <v>1</v>
      </c>
      <c r="E29" s="1162" t="s">
        <v>3515</v>
      </c>
      <c r="F29" s="1163" t="s">
        <v>3515</v>
      </c>
      <c r="G29" s="1164">
        <v>2798</v>
      </c>
      <c r="H29" s="1164">
        <v>2987</v>
      </c>
      <c r="I29" s="1164">
        <v>3000</v>
      </c>
      <c r="J29" s="1170">
        <v>3389</v>
      </c>
      <c r="K29" s="1166">
        <v>800</v>
      </c>
      <c r="L29" s="1167">
        <v>2589</v>
      </c>
      <c r="M29" s="1168">
        <v>169</v>
      </c>
      <c r="N29" s="382">
        <v>437507</v>
      </c>
      <c r="O29" s="76">
        <v>647.25</v>
      </c>
      <c r="P29" s="76">
        <v>647</v>
      </c>
      <c r="Q29" s="76">
        <v>647</v>
      </c>
      <c r="R29" s="76">
        <v>648</v>
      </c>
      <c r="S29" s="76"/>
      <c r="T29" s="76"/>
    </row>
    <row r="30" spans="1:20">
      <c r="A30" s="78">
        <v>24</v>
      </c>
      <c r="B30" s="1160">
        <v>10024</v>
      </c>
      <c r="C30" s="1169" t="s">
        <v>4267</v>
      </c>
      <c r="D30" s="1164">
        <v>1</v>
      </c>
      <c r="E30" s="1162" t="s">
        <v>3515</v>
      </c>
      <c r="F30" s="1163" t="s">
        <v>3515</v>
      </c>
      <c r="G30" s="1164">
        <v>5000</v>
      </c>
      <c r="H30" s="1164">
        <v>5000</v>
      </c>
      <c r="I30" s="1164">
        <v>7100</v>
      </c>
      <c r="J30" s="1170">
        <v>8465</v>
      </c>
      <c r="K30" s="1166">
        <v>2100</v>
      </c>
      <c r="L30" s="1167">
        <v>6365</v>
      </c>
      <c r="M30" s="1168">
        <v>124</v>
      </c>
      <c r="N30" s="382">
        <v>789235</v>
      </c>
      <c r="O30" s="76">
        <v>1591.25</v>
      </c>
      <c r="P30" s="76">
        <v>1591.25</v>
      </c>
      <c r="Q30" s="76">
        <v>1591.25</v>
      </c>
      <c r="R30" s="76">
        <v>1591.25</v>
      </c>
      <c r="S30" s="76"/>
      <c r="T30" s="76"/>
    </row>
    <row r="31" spans="1:20">
      <c r="A31" s="78">
        <v>25</v>
      </c>
      <c r="B31" s="1160">
        <v>10025</v>
      </c>
      <c r="C31" s="1169" t="s">
        <v>4268</v>
      </c>
      <c r="D31" s="1164">
        <v>1</v>
      </c>
      <c r="E31" s="1162" t="s">
        <v>3515</v>
      </c>
      <c r="F31" s="1163" t="s">
        <v>3515</v>
      </c>
      <c r="G31" s="1164">
        <v>39130</v>
      </c>
      <c r="H31" s="1164">
        <v>50680</v>
      </c>
      <c r="I31" s="1164">
        <v>36120</v>
      </c>
      <c r="J31" s="1170">
        <v>46410</v>
      </c>
      <c r="K31" s="1166">
        <v>910</v>
      </c>
      <c r="L31" s="1167">
        <v>45500</v>
      </c>
      <c r="M31" s="1168">
        <v>5.88</v>
      </c>
      <c r="N31" s="382">
        <v>267540</v>
      </c>
      <c r="O31" s="76">
        <v>11375</v>
      </c>
      <c r="P31" s="76">
        <v>11375</v>
      </c>
      <c r="Q31" s="76">
        <v>11375</v>
      </c>
      <c r="R31" s="76">
        <v>11375</v>
      </c>
      <c r="S31" s="76"/>
      <c r="T31" s="76"/>
    </row>
    <row r="32" spans="1:20">
      <c r="A32" s="78">
        <v>26</v>
      </c>
      <c r="B32" s="1160">
        <v>10026</v>
      </c>
      <c r="C32" s="1169" t="s">
        <v>4269</v>
      </c>
      <c r="D32" s="1160">
        <v>1</v>
      </c>
      <c r="E32" s="1162" t="s">
        <v>3515</v>
      </c>
      <c r="F32" s="1163" t="s">
        <v>3515</v>
      </c>
      <c r="G32" s="1164">
        <v>3680</v>
      </c>
      <c r="H32" s="1164">
        <v>1840</v>
      </c>
      <c r="I32" s="1164">
        <v>646</v>
      </c>
      <c r="J32" s="1170">
        <v>920</v>
      </c>
      <c r="K32" s="1166">
        <v>0</v>
      </c>
      <c r="L32" s="1167">
        <v>920</v>
      </c>
      <c r="M32" s="1168">
        <v>104.35</v>
      </c>
      <c r="N32" s="382">
        <v>96002</v>
      </c>
      <c r="O32" s="76">
        <v>230</v>
      </c>
      <c r="P32" s="76">
        <v>230</v>
      </c>
      <c r="Q32" s="76">
        <v>230</v>
      </c>
      <c r="R32" s="76">
        <v>230</v>
      </c>
      <c r="S32" s="76"/>
      <c r="T32" s="76"/>
    </row>
    <row r="33" spans="1:20">
      <c r="A33" s="78">
        <v>27</v>
      </c>
      <c r="B33" s="1160">
        <v>10027</v>
      </c>
      <c r="C33" s="1169" t="s">
        <v>4270</v>
      </c>
      <c r="D33" s="1164">
        <v>1</v>
      </c>
      <c r="E33" s="1162" t="s">
        <v>3515</v>
      </c>
      <c r="F33" s="1163" t="s">
        <v>3515</v>
      </c>
      <c r="G33" s="1164">
        <v>3910</v>
      </c>
      <c r="H33" s="1164">
        <v>3910</v>
      </c>
      <c r="I33" s="1164">
        <v>3366</v>
      </c>
      <c r="J33" s="1170">
        <v>4140</v>
      </c>
      <c r="K33" s="1166">
        <v>1380</v>
      </c>
      <c r="L33" s="1167">
        <v>2760</v>
      </c>
      <c r="M33" s="1168">
        <v>31.74</v>
      </c>
      <c r="N33" s="382">
        <v>87602</v>
      </c>
      <c r="O33" s="76">
        <v>690</v>
      </c>
      <c r="P33" s="76">
        <v>690</v>
      </c>
      <c r="Q33" s="76">
        <v>690</v>
      </c>
      <c r="R33" s="76">
        <v>690</v>
      </c>
      <c r="S33" s="76"/>
      <c r="T33" s="76"/>
    </row>
    <row r="34" spans="1:20">
      <c r="A34" s="78">
        <v>28</v>
      </c>
      <c r="B34" s="1160">
        <v>10028</v>
      </c>
      <c r="C34" s="1169" t="s">
        <v>4271</v>
      </c>
      <c r="D34" s="1164">
        <v>1</v>
      </c>
      <c r="E34" s="1162" t="s">
        <v>3515</v>
      </c>
      <c r="F34" s="1163" t="s">
        <v>3515</v>
      </c>
      <c r="G34" s="1164">
        <v>170280</v>
      </c>
      <c r="H34" s="1164">
        <v>144000</v>
      </c>
      <c r="I34" s="1164">
        <v>167400</v>
      </c>
      <c r="J34" s="1170">
        <v>176120</v>
      </c>
      <c r="K34" s="1166">
        <v>0</v>
      </c>
      <c r="L34" s="1167">
        <v>176120</v>
      </c>
      <c r="M34" s="1168">
        <v>10.199999999999999</v>
      </c>
      <c r="N34" s="382">
        <v>1796428</v>
      </c>
      <c r="O34" s="76">
        <v>44030</v>
      </c>
      <c r="P34" s="76">
        <v>44030</v>
      </c>
      <c r="Q34" s="76">
        <v>44030</v>
      </c>
      <c r="R34" s="76">
        <v>44030</v>
      </c>
      <c r="S34" s="76"/>
      <c r="T34" s="76"/>
    </row>
    <row r="35" spans="1:20">
      <c r="A35" s="78">
        <v>29</v>
      </c>
      <c r="B35" s="1160">
        <v>10029</v>
      </c>
      <c r="C35" s="1169" t="s">
        <v>4272</v>
      </c>
      <c r="D35" s="1164">
        <v>1</v>
      </c>
      <c r="E35" s="1162" t="s">
        <v>3515</v>
      </c>
      <c r="F35" s="1163" t="s">
        <v>3515</v>
      </c>
      <c r="G35" s="1164">
        <v>34270</v>
      </c>
      <c r="H35" s="1164">
        <v>46000</v>
      </c>
      <c r="I35" s="1164">
        <v>69130</v>
      </c>
      <c r="J35" s="1170">
        <v>78629</v>
      </c>
      <c r="K35" s="1166">
        <v>11500</v>
      </c>
      <c r="L35" s="1167">
        <v>67129</v>
      </c>
      <c r="M35" s="1168">
        <v>9.5</v>
      </c>
      <c r="N35" s="382">
        <v>637724</v>
      </c>
      <c r="O35" s="76">
        <v>16782.25</v>
      </c>
      <c r="P35" s="76">
        <v>16782</v>
      </c>
      <c r="Q35" s="76">
        <v>16782</v>
      </c>
      <c r="R35" s="76">
        <v>16783</v>
      </c>
      <c r="S35" s="76"/>
      <c r="T35" s="76"/>
    </row>
    <row r="36" spans="1:20">
      <c r="A36" s="78">
        <v>30</v>
      </c>
      <c r="B36" s="1160">
        <v>10030</v>
      </c>
      <c r="C36" s="1169" t="s">
        <v>4273</v>
      </c>
      <c r="D36" s="1164">
        <v>1</v>
      </c>
      <c r="E36" s="1162" t="s">
        <v>3515</v>
      </c>
      <c r="F36" s="1163" t="s">
        <v>3515</v>
      </c>
      <c r="G36" s="1164">
        <v>2800</v>
      </c>
      <c r="H36" s="1164">
        <v>2900</v>
      </c>
      <c r="I36" s="1164">
        <v>2600</v>
      </c>
      <c r="J36" s="1170">
        <v>3300</v>
      </c>
      <c r="K36" s="1166">
        <v>1500</v>
      </c>
      <c r="L36" s="1167">
        <v>1800</v>
      </c>
      <c r="M36" s="1168">
        <v>130</v>
      </c>
      <c r="N36" s="382">
        <v>234000</v>
      </c>
      <c r="O36" s="76">
        <v>450</v>
      </c>
      <c r="P36" s="76">
        <v>450</v>
      </c>
      <c r="Q36" s="76">
        <v>450</v>
      </c>
      <c r="R36" s="76">
        <v>450</v>
      </c>
      <c r="S36" s="76"/>
      <c r="T36" s="76"/>
    </row>
    <row r="37" spans="1:20">
      <c r="A37" s="78">
        <v>31</v>
      </c>
      <c r="B37" s="1160">
        <v>10031</v>
      </c>
      <c r="C37" s="1169" t="s">
        <v>4274</v>
      </c>
      <c r="D37" s="1164">
        <v>1</v>
      </c>
      <c r="E37" s="1162" t="s">
        <v>3515</v>
      </c>
      <c r="F37" s="1163" t="s">
        <v>3515</v>
      </c>
      <c r="G37" s="1164">
        <v>8800</v>
      </c>
      <c r="H37" s="1164">
        <v>8800</v>
      </c>
      <c r="I37" s="1164">
        <v>8900</v>
      </c>
      <c r="J37" s="1170">
        <v>9882</v>
      </c>
      <c r="K37" s="1166">
        <v>500</v>
      </c>
      <c r="L37" s="1167">
        <v>9382</v>
      </c>
      <c r="M37" s="1168">
        <v>68.599999999999994</v>
      </c>
      <c r="N37" s="382">
        <v>643605</v>
      </c>
      <c r="O37" s="76">
        <v>2347</v>
      </c>
      <c r="P37" s="76">
        <v>2345</v>
      </c>
      <c r="Q37" s="76">
        <v>2345</v>
      </c>
      <c r="R37" s="76">
        <v>2345</v>
      </c>
      <c r="S37" s="76"/>
      <c r="T37" s="76"/>
    </row>
    <row r="38" spans="1:20">
      <c r="A38" s="78">
        <v>32</v>
      </c>
      <c r="B38" s="1160">
        <v>10032</v>
      </c>
      <c r="C38" s="1169" t="s">
        <v>4275</v>
      </c>
      <c r="D38" s="1164">
        <v>1</v>
      </c>
      <c r="E38" s="1162" t="s">
        <v>3515</v>
      </c>
      <c r="F38" s="1163" t="s">
        <v>3515</v>
      </c>
      <c r="G38" s="1164">
        <v>15000</v>
      </c>
      <c r="H38" s="1164">
        <v>12400</v>
      </c>
      <c r="I38" s="1164">
        <v>14300</v>
      </c>
      <c r="J38" s="1170">
        <v>16649</v>
      </c>
      <c r="K38" s="1166">
        <v>2200</v>
      </c>
      <c r="L38" s="1167">
        <v>14449</v>
      </c>
      <c r="M38" s="1168">
        <v>59.8</v>
      </c>
      <c r="N38" s="382">
        <v>864038</v>
      </c>
      <c r="O38" s="76">
        <v>3700</v>
      </c>
      <c r="P38" s="76">
        <v>3600</v>
      </c>
      <c r="Q38" s="76">
        <v>3649</v>
      </c>
      <c r="R38" s="76">
        <v>3500</v>
      </c>
      <c r="S38" s="76"/>
      <c r="T38" s="76"/>
    </row>
    <row r="39" spans="1:20">
      <c r="A39" s="78">
        <v>33</v>
      </c>
      <c r="B39" s="1160">
        <v>10033</v>
      </c>
      <c r="C39" s="1183" t="s">
        <v>3555</v>
      </c>
      <c r="D39" s="1171">
        <v>1</v>
      </c>
      <c r="E39" s="1184" t="s">
        <v>3515</v>
      </c>
      <c r="F39" s="1184" t="s">
        <v>3515</v>
      </c>
      <c r="G39" s="1170">
        <v>0</v>
      </c>
      <c r="H39" s="1170">
        <v>0</v>
      </c>
      <c r="I39" s="1170">
        <v>150</v>
      </c>
      <c r="J39" s="1170">
        <v>200</v>
      </c>
      <c r="K39" s="1166">
        <v>0</v>
      </c>
      <c r="L39" s="1167">
        <v>200</v>
      </c>
      <c r="M39" s="1168">
        <v>132</v>
      </c>
      <c r="N39" s="382">
        <v>26400</v>
      </c>
      <c r="O39" s="76">
        <v>100</v>
      </c>
      <c r="P39" s="76">
        <v>0</v>
      </c>
      <c r="Q39" s="76">
        <v>100</v>
      </c>
      <c r="R39" s="76">
        <v>0</v>
      </c>
      <c r="S39" s="76"/>
      <c r="T39" s="76"/>
    </row>
    <row r="40" spans="1:20">
      <c r="A40" s="78">
        <v>34</v>
      </c>
      <c r="B40" s="1160">
        <v>10034</v>
      </c>
      <c r="C40" s="1169" t="s">
        <v>4276</v>
      </c>
      <c r="D40" s="1160">
        <v>1</v>
      </c>
      <c r="E40" s="1163" t="s">
        <v>3515</v>
      </c>
      <c r="F40" s="1163" t="s">
        <v>3515</v>
      </c>
      <c r="G40" s="1164">
        <v>650</v>
      </c>
      <c r="H40" s="1164">
        <v>650</v>
      </c>
      <c r="I40" s="1164">
        <v>810</v>
      </c>
      <c r="J40" s="1170">
        <v>650</v>
      </c>
      <c r="K40" s="1166">
        <v>0</v>
      </c>
      <c r="L40" s="1167">
        <v>650</v>
      </c>
      <c r="M40" s="1168">
        <v>162.5</v>
      </c>
      <c r="N40" s="382">
        <v>105625</v>
      </c>
      <c r="O40" s="76">
        <v>300</v>
      </c>
      <c r="P40" s="76">
        <v>0</v>
      </c>
      <c r="Q40" s="76">
        <v>350</v>
      </c>
      <c r="R40" s="76">
        <v>0</v>
      </c>
      <c r="S40" s="76"/>
      <c r="T40" s="76"/>
    </row>
    <row r="41" spans="1:20">
      <c r="A41" s="78">
        <v>35</v>
      </c>
      <c r="B41" s="1160">
        <v>10035</v>
      </c>
      <c r="C41" s="1169" t="s">
        <v>4277</v>
      </c>
      <c r="D41" s="1164">
        <v>1</v>
      </c>
      <c r="E41" s="1162" t="s">
        <v>3515</v>
      </c>
      <c r="F41" s="1163" t="s">
        <v>3515</v>
      </c>
      <c r="G41" s="1164">
        <v>52460</v>
      </c>
      <c r="H41" s="1164">
        <v>63012</v>
      </c>
      <c r="I41" s="1164">
        <v>58852</v>
      </c>
      <c r="J41" s="1170">
        <v>65880</v>
      </c>
      <c r="K41" s="1166">
        <v>15860</v>
      </c>
      <c r="L41" s="1167">
        <v>50020</v>
      </c>
      <c r="M41" s="1168">
        <v>4.8</v>
      </c>
      <c r="N41" s="382">
        <v>240096</v>
      </c>
      <c r="O41" s="76">
        <v>12505</v>
      </c>
      <c r="P41" s="76">
        <v>12505</v>
      </c>
      <c r="Q41" s="76">
        <v>12505</v>
      </c>
      <c r="R41" s="76">
        <v>12505</v>
      </c>
      <c r="S41" s="76"/>
      <c r="T41" s="76"/>
    </row>
    <row r="42" spans="1:20">
      <c r="A42" s="78">
        <v>36</v>
      </c>
      <c r="B42" s="1160">
        <v>10036</v>
      </c>
      <c r="C42" s="1183" t="s">
        <v>3556</v>
      </c>
      <c r="D42" s="1171">
        <v>1</v>
      </c>
      <c r="E42" s="1185" t="s">
        <v>3515</v>
      </c>
      <c r="F42" s="1184" t="s">
        <v>3515</v>
      </c>
      <c r="G42" s="1170">
        <v>13000</v>
      </c>
      <c r="H42" s="1170">
        <v>13000</v>
      </c>
      <c r="I42" s="1170">
        <v>14000</v>
      </c>
      <c r="J42" s="1170">
        <v>16592</v>
      </c>
      <c r="K42" s="1166">
        <v>4500</v>
      </c>
      <c r="L42" s="1167">
        <v>12092</v>
      </c>
      <c r="M42" s="1168">
        <v>81.2</v>
      </c>
      <c r="N42" s="382">
        <v>981903</v>
      </c>
      <c r="O42" s="76">
        <v>3023</v>
      </c>
      <c r="P42" s="76">
        <v>3023</v>
      </c>
      <c r="Q42" s="76">
        <v>3023</v>
      </c>
      <c r="R42" s="76">
        <v>3023</v>
      </c>
      <c r="S42" s="76"/>
      <c r="T42" s="76"/>
    </row>
    <row r="43" spans="1:20">
      <c r="A43" s="78">
        <v>37</v>
      </c>
      <c r="B43" s="1160">
        <v>10037</v>
      </c>
      <c r="C43" s="1169" t="s">
        <v>4278</v>
      </c>
      <c r="D43" s="1164">
        <v>1</v>
      </c>
      <c r="E43" s="1162" t="s">
        <v>3515</v>
      </c>
      <c r="F43" s="1163" t="s">
        <v>3515</v>
      </c>
      <c r="G43" s="1164">
        <v>32005</v>
      </c>
      <c r="H43" s="1164">
        <v>27750</v>
      </c>
      <c r="I43" s="1164">
        <v>32321</v>
      </c>
      <c r="J43" s="1170">
        <v>33529</v>
      </c>
      <c r="K43" s="1166">
        <v>2220</v>
      </c>
      <c r="L43" s="1167">
        <v>31309</v>
      </c>
      <c r="M43" s="1168">
        <v>28</v>
      </c>
      <c r="N43" s="382">
        <v>876658</v>
      </c>
      <c r="O43" s="76">
        <v>7827.25</v>
      </c>
      <c r="P43" s="76">
        <v>7827</v>
      </c>
      <c r="Q43" s="76">
        <v>7827</v>
      </c>
      <c r="R43" s="76">
        <v>7828</v>
      </c>
      <c r="S43" s="76"/>
      <c r="T43" s="76"/>
    </row>
    <row r="44" spans="1:20">
      <c r="A44" s="78">
        <v>38</v>
      </c>
      <c r="B44" s="1160">
        <v>10038</v>
      </c>
      <c r="C44" s="1169" t="s">
        <v>4279</v>
      </c>
      <c r="D44" s="1164">
        <v>1</v>
      </c>
      <c r="E44" s="1162" t="s">
        <v>3515</v>
      </c>
      <c r="F44" s="1163" t="s">
        <v>3515</v>
      </c>
      <c r="G44" s="1164">
        <v>51920</v>
      </c>
      <c r="H44" s="1164">
        <v>51920</v>
      </c>
      <c r="I44" s="1164">
        <v>26860</v>
      </c>
      <c r="J44" s="1170">
        <v>30600</v>
      </c>
      <c r="K44" s="1166">
        <v>0</v>
      </c>
      <c r="L44" s="1167">
        <v>30600</v>
      </c>
      <c r="M44" s="1168">
        <v>18</v>
      </c>
      <c r="N44" s="382">
        <v>550800</v>
      </c>
      <c r="O44" s="76">
        <v>7650</v>
      </c>
      <c r="P44" s="76">
        <v>7650</v>
      </c>
      <c r="Q44" s="76">
        <v>7650</v>
      </c>
      <c r="R44" s="76">
        <v>7650</v>
      </c>
      <c r="S44" s="76"/>
      <c r="T44" s="76"/>
    </row>
    <row r="45" spans="1:20">
      <c r="A45" s="78">
        <v>39</v>
      </c>
      <c r="B45" s="1160">
        <v>10039</v>
      </c>
      <c r="C45" s="1169" t="s">
        <v>4280</v>
      </c>
      <c r="D45" s="1164">
        <v>1</v>
      </c>
      <c r="E45" s="1162" t="s">
        <v>3515</v>
      </c>
      <c r="F45" s="1163" t="s">
        <v>3515</v>
      </c>
      <c r="G45" s="1164">
        <v>2500</v>
      </c>
      <c r="H45" s="1164">
        <v>3000</v>
      </c>
      <c r="I45" s="1164">
        <v>2500</v>
      </c>
      <c r="J45" s="1170">
        <v>3000</v>
      </c>
      <c r="K45" s="1166">
        <v>0</v>
      </c>
      <c r="L45" s="1167">
        <v>3000</v>
      </c>
      <c r="M45" s="1168">
        <v>20</v>
      </c>
      <c r="N45" s="382">
        <v>60000</v>
      </c>
      <c r="O45" s="76">
        <v>750</v>
      </c>
      <c r="P45" s="76">
        <v>750</v>
      </c>
      <c r="Q45" s="76">
        <v>750</v>
      </c>
      <c r="R45" s="76">
        <v>750</v>
      </c>
      <c r="S45" s="76"/>
      <c r="T45" s="76"/>
    </row>
    <row r="46" spans="1:20">
      <c r="A46" s="78">
        <v>40</v>
      </c>
      <c r="B46" s="1160">
        <v>10040</v>
      </c>
      <c r="C46" s="1169" t="s">
        <v>4281</v>
      </c>
      <c r="D46" s="1160">
        <v>1</v>
      </c>
      <c r="E46" s="1162" t="s">
        <v>3515</v>
      </c>
      <c r="F46" s="1163" t="s">
        <v>3515</v>
      </c>
      <c r="G46" s="1164">
        <v>5740</v>
      </c>
      <c r="H46" s="1164">
        <v>3280</v>
      </c>
      <c r="I46" s="1164">
        <v>2564</v>
      </c>
      <c r="J46" s="1170">
        <v>3280</v>
      </c>
      <c r="K46" s="1166">
        <v>0</v>
      </c>
      <c r="L46" s="1167">
        <v>3280</v>
      </c>
      <c r="M46" s="1168">
        <v>15.47</v>
      </c>
      <c r="N46" s="382">
        <v>50742</v>
      </c>
      <c r="O46" s="76">
        <v>820</v>
      </c>
      <c r="P46" s="76">
        <v>820</v>
      </c>
      <c r="Q46" s="76">
        <v>820</v>
      </c>
      <c r="R46" s="76">
        <v>820</v>
      </c>
      <c r="S46" s="76"/>
      <c r="T46" s="76"/>
    </row>
    <row r="47" spans="1:20">
      <c r="A47" s="78">
        <v>41</v>
      </c>
      <c r="B47" s="1160">
        <v>10041</v>
      </c>
      <c r="C47" s="1169" t="s">
        <v>4282</v>
      </c>
      <c r="D47" s="1164">
        <v>1</v>
      </c>
      <c r="E47" s="1162" t="s">
        <v>3515</v>
      </c>
      <c r="F47" s="1163" t="s">
        <v>3515</v>
      </c>
      <c r="G47" s="1164">
        <v>31635</v>
      </c>
      <c r="H47" s="1164">
        <v>34750</v>
      </c>
      <c r="I47" s="1164">
        <v>35400</v>
      </c>
      <c r="J47" s="1170">
        <v>36760</v>
      </c>
      <c r="K47" s="1166">
        <v>0</v>
      </c>
      <c r="L47" s="1167">
        <v>36760</v>
      </c>
      <c r="M47" s="1168">
        <v>43</v>
      </c>
      <c r="N47" s="382">
        <v>1580680</v>
      </c>
      <c r="O47" s="76">
        <v>9190</v>
      </c>
      <c r="P47" s="76">
        <v>9190</v>
      </c>
      <c r="Q47" s="76">
        <v>9190</v>
      </c>
      <c r="R47" s="76">
        <v>9190</v>
      </c>
      <c r="S47" s="76"/>
      <c r="T47" s="76"/>
    </row>
    <row r="48" spans="1:20">
      <c r="A48" s="78">
        <v>42</v>
      </c>
      <c r="B48" s="1160">
        <v>10042</v>
      </c>
      <c r="C48" s="1183" t="s">
        <v>3557</v>
      </c>
      <c r="D48" s="1171">
        <v>1</v>
      </c>
      <c r="E48" s="1184" t="s">
        <v>3515</v>
      </c>
      <c r="F48" s="1184" t="s">
        <v>3515</v>
      </c>
      <c r="G48" s="1170">
        <v>0</v>
      </c>
      <c r="H48" s="1170">
        <v>0</v>
      </c>
      <c r="I48" s="1170">
        <v>120</v>
      </c>
      <c r="J48" s="1170">
        <v>200</v>
      </c>
      <c r="K48" s="1166">
        <v>0</v>
      </c>
      <c r="L48" s="1167">
        <v>200</v>
      </c>
      <c r="M48" s="1168">
        <v>137.5</v>
      </c>
      <c r="N48" s="382">
        <v>27500</v>
      </c>
      <c r="O48" s="76">
        <v>100</v>
      </c>
      <c r="P48" s="76">
        <v>0</v>
      </c>
      <c r="Q48" s="76">
        <v>100</v>
      </c>
      <c r="R48" s="76">
        <v>0</v>
      </c>
      <c r="S48" s="76"/>
      <c r="T48" s="76"/>
    </row>
    <row r="49" spans="1:20">
      <c r="A49" s="78">
        <v>43</v>
      </c>
      <c r="B49" s="1160">
        <v>10043</v>
      </c>
      <c r="C49" s="1169" t="s">
        <v>4283</v>
      </c>
      <c r="D49" s="1160">
        <v>1</v>
      </c>
      <c r="E49" s="1162" t="s">
        <v>3515</v>
      </c>
      <c r="F49" s="1163" t="s">
        <v>3515</v>
      </c>
      <c r="G49" s="1164">
        <v>120</v>
      </c>
      <c r="H49" s="1164">
        <v>120</v>
      </c>
      <c r="I49" s="1164">
        <v>350</v>
      </c>
      <c r="J49" s="1170">
        <v>600</v>
      </c>
      <c r="K49" s="1166">
        <v>0</v>
      </c>
      <c r="L49" s="1167">
        <v>600</v>
      </c>
      <c r="M49" s="1168">
        <v>193</v>
      </c>
      <c r="N49" s="382">
        <v>115800</v>
      </c>
      <c r="O49" s="76">
        <v>150</v>
      </c>
      <c r="P49" s="76">
        <v>150</v>
      </c>
      <c r="Q49" s="76">
        <v>150</v>
      </c>
      <c r="R49" s="76">
        <v>150</v>
      </c>
      <c r="S49" s="76"/>
      <c r="T49" s="76"/>
    </row>
    <row r="50" spans="1:20">
      <c r="A50" s="78">
        <v>44</v>
      </c>
      <c r="B50" s="1160">
        <v>10044</v>
      </c>
      <c r="C50" s="1169" t="s">
        <v>4284</v>
      </c>
      <c r="D50" s="1164">
        <v>1</v>
      </c>
      <c r="E50" s="1162" t="s">
        <v>3515</v>
      </c>
      <c r="F50" s="1163" t="s">
        <v>3515</v>
      </c>
      <c r="G50" s="1164">
        <v>23500</v>
      </c>
      <c r="H50" s="1164">
        <v>23000</v>
      </c>
      <c r="I50" s="1164">
        <v>25832</v>
      </c>
      <c r="J50" s="1170">
        <v>26942</v>
      </c>
      <c r="K50" s="1166">
        <v>3000</v>
      </c>
      <c r="L50" s="1167">
        <v>23942</v>
      </c>
      <c r="M50" s="1168">
        <v>37</v>
      </c>
      <c r="N50" s="382">
        <v>885869</v>
      </c>
      <c r="O50" s="76">
        <v>5985.5</v>
      </c>
      <c r="P50" s="76">
        <v>5986</v>
      </c>
      <c r="Q50" s="76">
        <v>5986</v>
      </c>
      <c r="R50" s="76">
        <v>5984</v>
      </c>
      <c r="S50" s="76"/>
      <c r="T50" s="76"/>
    </row>
    <row r="51" spans="1:20">
      <c r="A51" s="78">
        <v>45</v>
      </c>
      <c r="B51" s="1160">
        <v>10045</v>
      </c>
      <c r="C51" s="1169" t="s">
        <v>4285</v>
      </c>
      <c r="D51" s="1160">
        <v>1</v>
      </c>
      <c r="E51" s="1162" t="s">
        <v>3515</v>
      </c>
      <c r="F51" s="1163" t="s">
        <v>3515</v>
      </c>
      <c r="G51" s="1164">
        <v>774</v>
      </c>
      <c r="H51" s="1164">
        <v>645</v>
      </c>
      <c r="I51" s="1164">
        <v>203</v>
      </c>
      <c r="J51" s="1170">
        <v>1500</v>
      </c>
      <c r="K51" s="1166">
        <v>0</v>
      </c>
      <c r="L51" s="1167">
        <v>1500</v>
      </c>
      <c r="M51" s="1168">
        <v>55</v>
      </c>
      <c r="N51" s="382">
        <v>82500</v>
      </c>
      <c r="O51" s="76">
        <v>375</v>
      </c>
      <c r="P51" s="76">
        <v>375</v>
      </c>
      <c r="Q51" s="76">
        <v>375</v>
      </c>
      <c r="R51" s="76">
        <v>375</v>
      </c>
      <c r="S51" s="76"/>
      <c r="T51" s="76"/>
    </row>
    <row r="52" spans="1:20">
      <c r="A52" s="78">
        <v>46</v>
      </c>
      <c r="B52" s="1160">
        <v>10046</v>
      </c>
      <c r="C52" s="1169" t="s">
        <v>4286</v>
      </c>
      <c r="D52" s="1164">
        <v>1</v>
      </c>
      <c r="E52" s="1162" t="s">
        <v>3515</v>
      </c>
      <c r="F52" s="1163" t="s">
        <v>3515</v>
      </c>
      <c r="G52" s="1164">
        <v>1200</v>
      </c>
      <c r="H52" s="1164">
        <v>1300</v>
      </c>
      <c r="I52" s="1164">
        <v>1900</v>
      </c>
      <c r="J52" s="1170">
        <v>2000</v>
      </c>
      <c r="K52" s="1166">
        <v>0</v>
      </c>
      <c r="L52" s="1167">
        <v>2000</v>
      </c>
      <c r="M52" s="1168">
        <v>163.19999999999999</v>
      </c>
      <c r="N52" s="382">
        <v>326400</v>
      </c>
      <c r="O52" s="76">
        <v>500</v>
      </c>
      <c r="P52" s="76">
        <v>500</v>
      </c>
      <c r="Q52" s="76">
        <v>500</v>
      </c>
      <c r="R52" s="76">
        <v>500</v>
      </c>
      <c r="S52" s="76"/>
      <c r="T52" s="76"/>
    </row>
    <row r="53" spans="1:20">
      <c r="A53" s="78">
        <v>47</v>
      </c>
      <c r="B53" s="1160">
        <v>10047</v>
      </c>
      <c r="C53" s="1183" t="s">
        <v>4287</v>
      </c>
      <c r="D53" s="1171">
        <v>1</v>
      </c>
      <c r="E53" s="1184" t="s">
        <v>3515</v>
      </c>
      <c r="F53" s="1184" t="s">
        <v>3515</v>
      </c>
      <c r="G53" s="1170">
        <v>18</v>
      </c>
      <c r="H53" s="1170">
        <v>0</v>
      </c>
      <c r="I53" s="1170">
        <v>186</v>
      </c>
      <c r="J53" s="1170">
        <v>200</v>
      </c>
      <c r="K53" s="1166">
        <v>0</v>
      </c>
      <c r="L53" s="1167">
        <v>200</v>
      </c>
      <c r="M53" s="1168">
        <v>962</v>
      </c>
      <c r="N53" s="382">
        <v>192400</v>
      </c>
      <c r="O53" s="76">
        <v>100</v>
      </c>
      <c r="P53" s="76">
        <v>0</v>
      </c>
      <c r="Q53" s="76">
        <v>100</v>
      </c>
      <c r="R53" s="76">
        <v>0</v>
      </c>
      <c r="S53" s="76"/>
      <c r="T53" s="76"/>
    </row>
    <row r="54" spans="1:20">
      <c r="A54" s="78">
        <v>48</v>
      </c>
      <c r="B54" s="1160">
        <v>10048</v>
      </c>
      <c r="C54" s="1169" t="s">
        <v>4288</v>
      </c>
      <c r="D54" s="1160">
        <v>1</v>
      </c>
      <c r="E54" s="1162" t="s">
        <v>3515</v>
      </c>
      <c r="F54" s="1163" t="s">
        <v>3515</v>
      </c>
      <c r="G54" s="1164">
        <v>300</v>
      </c>
      <c r="H54" s="1164">
        <v>600</v>
      </c>
      <c r="I54" s="1164">
        <v>900</v>
      </c>
      <c r="J54" s="1170">
        <v>900</v>
      </c>
      <c r="K54" s="1166">
        <v>0</v>
      </c>
      <c r="L54" s="1167">
        <v>900</v>
      </c>
      <c r="M54" s="1168">
        <v>180</v>
      </c>
      <c r="N54" s="382">
        <v>162000</v>
      </c>
      <c r="O54" s="76">
        <v>225</v>
      </c>
      <c r="P54" s="76">
        <v>225</v>
      </c>
      <c r="Q54" s="76">
        <v>225</v>
      </c>
      <c r="R54" s="76">
        <v>225</v>
      </c>
      <c r="S54" s="76"/>
      <c r="T54" s="76"/>
    </row>
    <row r="55" spans="1:20">
      <c r="A55" s="78">
        <v>49</v>
      </c>
      <c r="B55" s="1160">
        <v>10049</v>
      </c>
      <c r="C55" s="1169" t="s">
        <v>4289</v>
      </c>
      <c r="D55" s="1160">
        <v>1</v>
      </c>
      <c r="E55" s="1162" t="s">
        <v>3515</v>
      </c>
      <c r="F55" s="1163" t="s">
        <v>3515</v>
      </c>
      <c r="G55" s="1164">
        <v>300</v>
      </c>
      <c r="H55" s="1164">
        <v>600</v>
      </c>
      <c r="I55" s="1164">
        <v>800</v>
      </c>
      <c r="J55" s="1170">
        <v>900</v>
      </c>
      <c r="K55" s="1166">
        <v>0</v>
      </c>
      <c r="L55" s="1167">
        <v>900</v>
      </c>
      <c r="M55" s="1168">
        <v>190</v>
      </c>
      <c r="N55" s="382">
        <v>171000</v>
      </c>
      <c r="O55" s="76">
        <v>225</v>
      </c>
      <c r="P55" s="76">
        <v>225</v>
      </c>
      <c r="Q55" s="76">
        <v>225</v>
      </c>
      <c r="R55" s="76">
        <v>225</v>
      </c>
      <c r="S55" s="76"/>
      <c r="T55" s="76"/>
    </row>
    <row r="56" spans="1:20">
      <c r="A56" s="78">
        <v>50</v>
      </c>
      <c r="B56" s="1160">
        <v>10050</v>
      </c>
      <c r="C56" s="1169" t="s">
        <v>4290</v>
      </c>
      <c r="D56" s="1164">
        <v>1</v>
      </c>
      <c r="E56" s="1162" t="s">
        <v>3515</v>
      </c>
      <c r="F56" s="1163" t="s">
        <v>3515</v>
      </c>
      <c r="G56" s="1164">
        <v>51920</v>
      </c>
      <c r="H56" s="1164">
        <v>51920</v>
      </c>
      <c r="I56" s="1164">
        <v>61500</v>
      </c>
      <c r="J56" s="1170">
        <v>78658</v>
      </c>
      <c r="K56" s="1166">
        <v>9440</v>
      </c>
      <c r="L56" s="1167">
        <v>69218</v>
      </c>
      <c r="M56" s="1168">
        <v>7.5</v>
      </c>
      <c r="N56" s="382">
        <v>519132</v>
      </c>
      <c r="O56" s="76">
        <v>17304.5</v>
      </c>
      <c r="P56" s="76">
        <v>17305</v>
      </c>
      <c r="Q56" s="76">
        <v>17305</v>
      </c>
      <c r="R56" s="76">
        <v>17303</v>
      </c>
      <c r="S56" s="76"/>
      <c r="T56" s="76"/>
    </row>
    <row r="57" spans="1:20">
      <c r="A57" s="78">
        <v>51</v>
      </c>
      <c r="B57" s="1160">
        <v>10051</v>
      </c>
      <c r="C57" s="1169" t="s">
        <v>4291</v>
      </c>
      <c r="D57" s="1164">
        <v>1</v>
      </c>
      <c r="E57" s="1162" t="s">
        <v>3515</v>
      </c>
      <c r="F57" s="1163" t="s">
        <v>3515</v>
      </c>
      <c r="G57" s="1164">
        <v>66000</v>
      </c>
      <c r="H57" s="1164">
        <v>66000</v>
      </c>
      <c r="I57" s="1164">
        <v>71250</v>
      </c>
      <c r="J57" s="1170">
        <v>80726</v>
      </c>
      <c r="K57" s="1166">
        <v>11250</v>
      </c>
      <c r="L57" s="1167">
        <v>69476</v>
      </c>
      <c r="M57" s="1168">
        <v>6.32</v>
      </c>
      <c r="N57" s="382">
        <v>439091</v>
      </c>
      <c r="O57" s="76">
        <v>17369</v>
      </c>
      <c r="P57" s="76">
        <v>17369</v>
      </c>
      <c r="Q57" s="76">
        <v>17369</v>
      </c>
      <c r="R57" s="76">
        <v>17369</v>
      </c>
      <c r="S57" s="76"/>
      <c r="T57" s="76"/>
    </row>
    <row r="58" spans="1:20">
      <c r="A58" s="78">
        <v>52</v>
      </c>
      <c r="B58" s="1160">
        <v>10052</v>
      </c>
      <c r="C58" s="1169" t="s">
        <v>4292</v>
      </c>
      <c r="D58" s="1164">
        <v>1</v>
      </c>
      <c r="E58" s="1162" t="s">
        <v>3515</v>
      </c>
      <c r="F58" s="1163" t="s">
        <v>3515</v>
      </c>
      <c r="G58" s="1164">
        <v>200</v>
      </c>
      <c r="H58" s="1164">
        <v>600</v>
      </c>
      <c r="I58" s="1164">
        <v>1000</v>
      </c>
      <c r="J58" s="1170">
        <v>1200</v>
      </c>
      <c r="K58" s="1166">
        <v>0</v>
      </c>
      <c r="L58" s="1167">
        <v>1200</v>
      </c>
      <c r="M58" s="1168">
        <v>68</v>
      </c>
      <c r="N58" s="382">
        <v>81600</v>
      </c>
      <c r="O58" s="76">
        <v>300</v>
      </c>
      <c r="P58" s="76">
        <v>300</v>
      </c>
      <c r="Q58" s="76">
        <v>300</v>
      </c>
      <c r="R58" s="76">
        <v>300</v>
      </c>
      <c r="S58" s="76"/>
      <c r="T58" s="76"/>
    </row>
    <row r="59" spans="1:20">
      <c r="A59" s="78">
        <v>53</v>
      </c>
      <c r="B59" s="1160">
        <v>10053</v>
      </c>
      <c r="C59" s="1169" t="s">
        <v>4293</v>
      </c>
      <c r="D59" s="1160">
        <v>1</v>
      </c>
      <c r="E59" s="1162" t="s">
        <v>3515</v>
      </c>
      <c r="F59" s="1163" t="s">
        <v>3515</v>
      </c>
      <c r="G59" s="1164">
        <v>200</v>
      </c>
      <c r="H59" s="1164">
        <v>700</v>
      </c>
      <c r="I59" s="1164">
        <v>900</v>
      </c>
      <c r="J59" s="1170">
        <v>1200</v>
      </c>
      <c r="K59" s="1166">
        <v>0</v>
      </c>
      <c r="L59" s="1167">
        <v>1200</v>
      </c>
      <c r="M59" s="1168">
        <v>60</v>
      </c>
      <c r="N59" s="382">
        <v>72000</v>
      </c>
      <c r="O59" s="76">
        <v>300</v>
      </c>
      <c r="P59" s="76">
        <v>300</v>
      </c>
      <c r="Q59" s="76">
        <v>300</v>
      </c>
      <c r="R59" s="76">
        <v>300</v>
      </c>
      <c r="S59" s="76"/>
      <c r="T59" s="76"/>
    </row>
    <row r="60" spans="1:20">
      <c r="A60" s="78">
        <v>54</v>
      </c>
      <c r="B60" s="1160">
        <v>10054</v>
      </c>
      <c r="C60" s="1169" t="s">
        <v>4294</v>
      </c>
      <c r="D60" s="1164">
        <v>1</v>
      </c>
      <c r="E60" s="1162" t="s">
        <v>3515</v>
      </c>
      <c r="F60" s="1163" t="s">
        <v>3515</v>
      </c>
      <c r="G60" s="1164">
        <v>39750</v>
      </c>
      <c r="H60" s="1164">
        <v>45500</v>
      </c>
      <c r="I60" s="1164">
        <v>50250</v>
      </c>
      <c r="J60" s="1170">
        <v>54000</v>
      </c>
      <c r="K60" s="1166">
        <v>20250</v>
      </c>
      <c r="L60" s="1167">
        <v>33750</v>
      </c>
      <c r="M60" s="1168">
        <v>9.07</v>
      </c>
      <c r="N60" s="382">
        <v>306113</v>
      </c>
      <c r="O60" s="76">
        <v>8438</v>
      </c>
      <c r="P60" s="76">
        <v>8438</v>
      </c>
      <c r="Q60" s="76">
        <v>8437</v>
      </c>
      <c r="R60" s="76">
        <v>8437</v>
      </c>
      <c r="S60" s="76"/>
      <c r="T60" s="76"/>
    </row>
    <row r="61" spans="1:20">
      <c r="A61" s="78">
        <v>55</v>
      </c>
      <c r="B61" s="1160">
        <v>10055</v>
      </c>
      <c r="C61" s="1169" t="s">
        <v>4295</v>
      </c>
      <c r="D61" s="1164">
        <v>1</v>
      </c>
      <c r="E61" s="1162" t="s">
        <v>3515</v>
      </c>
      <c r="F61" s="1163" t="s">
        <v>3515</v>
      </c>
      <c r="G61" s="1164">
        <v>3489</v>
      </c>
      <c r="H61" s="1164">
        <v>4574</v>
      </c>
      <c r="I61" s="1164">
        <v>4900</v>
      </c>
      <c r="J61" s="1170">
        <v>5432</v>
      </c>
      <c r="K61" s="1166">
        <v>700</v>
      </c>
      <c r="L61" s="1167">
        <v>4732</v>
      </c>
      <c r="M61" s="1168">
        <v>130</v>
      </c>
      <c r="N61" s="382">
        <v>615212</v>
      </c>
      <c r="O61" s="76">
        <v>1183</v>
      </c>
      <c r="P61" s="76">
        <v>1183</v>
      </c>
      <c r="Q61" s="76">
        <v>1183</v>
      </c>
      <c r="R61" s="76">
        <v>1183</v>
      </c>
      <c r="S61" s="76"/>
      <c r="T61" s="76"/>
    </row>
    <row r="62" spans="1:20">
      <c r="A62" s="78">
        <v>56</v>
      </c>
      <c r="B62" s="1160">
        <v>10056</v>
      </c>
      <c r="C62" s="1169" t="s">
        <v>4296</v>
      </c>
      <c r="D62" s="1164">
        <v>1</v>
      </c>
      <c r="E62" s="1162" t="s">
        <v>3515</v>
      </c>
      <c r="F62" s="1163" t="s">
        <v>3515</v>
      </c>
      <c r="G62" s="1164">
        <v>1278</v>
      </c>
      <c r="H62" s="1164">
        <v>13400</v>
      </c>
      <c r="I62" s="1164">
        <v>15000</v>
      </c>
      <c r="J62" s="1170">
        <v>17014</v>
      </c>
      <c r="K62" s="1166">
        <v>2800</v>
      </c>
      <c r="L62" s="1167">
        <v>14214</v>
      </c>
      <c r="M62" s="1168">
        <v>64.8</v>
      </c>
      <c r="N62" s="382">
        <v>921041</v>
      </c>
      <c r="O62" s="76">
        <v>3550</v>
      </c>
      <c r="P62" s="76">
        <v>3560</v>
      </c>
      <c r="Q62" s="76">
        <v>3554</v>
      </c>
      <c r="R62" s="76">
        <v>3550</v>
      </c>
      <c r="S62" s="76"/>
      <c r="T62" s="76"/>
    </row>
    <row r="63" spans="1:20">
      <c r="A63" s="78">
        <v>57</v>
      </c>
      <c r="B63" s="1160">
        <v>10057</v>
      </c>
      <c r="C63" s="1169" t="s">
        <v>4297</v>
      </c>
      <c r="D63" s="1164">
        <v>1</v>
      </c>
      <c r="E63" s="1162" t="s">
        <v>3515</v>
      </c>
      <c r="F63" s="1163" t="s">
        <v>3515</v>
      </c>
      <c r="G63" s="1164">
        <v>2400</v>
      </c>
      <c r="H63" s="1164">
        <v>2640</v>
      </c>
      <c r="I63" s="1164">
        <v>2400</v>
      </c>
      <c r="J63" s="1170">
        <v>3120</v>
      </c>
      <c r="K63" s="1166">
        <v>0</v>
      </c>
      <c r="L63" s="1167">
        <v>3120</v>
      </c>
      <c r="M63" s="1168">
        <v>31.25</v>
      </c>
      <c r="N63" s="382">
        <v>97500</v>
      </c>
      <c r="O63" s="76">
        <v>780</v>
      </c>
      <c r="P63" s="76">
        <v>780</v>
      </c>
      <c r="Q63" s="76">
        <v>780</v>
      </c>
      <c r="R63" s="76">
        <v>780</v>
      </c>
      <c r="S63" s="76"/>
      <c r="T63" s="76"/>
    </row>
    <row r="64" spans="1:20">
      <c r="A64" s="78">
        <v>58</v>
      </c>
      <c r="B64" s="1160">
        <v>10058</v>
      </c>
      <c r="C64" s="1169" t="s">
        <v>4298</v>
      </c>
      <c r="D64" s="1164">
        <v>1</v>
      </c>
      <c r="E64" s="1162" t="s">
        <v>3515</v>
      </c>
      <c r="F64" s="1163" t="s">
        <v>3515</v>
      </c>
      <c r="G64" s="1164">
        <v>11875</v>
      </c>
      <c r="H64" s="1164">
        <v>14794</v>
      </c>
      <c r="I64" s="1164">
        <v>15391</v>
      </c>
      <c r="J64" s="1170">
        <v>22000</v>
      </c>
      <c r="K64" s="1166">
        <v>10625</v>
      </c>
      <c r="L64" s="1167">
        <v>11375</v>
      </c>
      <c r="M64" s="1168">
        <v>9.5</v>
      </c>
      <c r="N64" s="382">
        <v>108063</v>
      </c>
      <c r="O64" s="76">
        <v>2844</v>
      </c>
      <c r="P64" s="76">
        <v>2844</v>
      </c>
      <c r="Q64" s="76">
        <v>2844</v>
      </c>
      <c r="R64" s="76">
        <v>2843</v>
      </c>
      <c r="S64" s="76"/>
      <c r="T64" s="76"/>
    </row>
    <row r="65" spans="1:20">
      <c r="A65" s="78">
        <v>59</v>
      </c>
      <c r="B65" s="1160">
        <v>10059</v>
      </c>
      <c r="C65" s="1169" t="s">
        <v>4299</v>
      </c>
      <c r="D65" s="1164">
        <v>1</v>
      </c>
      <c r="E65" s="1162" t="s">
        <v>3515</v>
      </c>
      <c r="F65" s="1163" t="s">
        <v>3515</v>
      </c>
      <c r="G65" s="1164">
        <v>2856</v>
      </c>
      <c r="H65" s="1164">
        <v>2896</v>
      </c>
      <c r="I65" s="1164">
        <v>3000</v>
      </c>
      <c r="J65" s="1170">
        <v>4500</v>
      </c>
      <c r="K65" s="1166">
        <v>3</v>
      </c>
      <c r="L65" s="1167">
        <v>4497</v>
      </c>
      <c r="M65" s="1168">
        <v>28</v>
      </c>
      <c r="N65" s="382">
        <v>125916</v>
      </c>
      <c r="O65" s="76">
        <v>1124.25</v>
      </c>
      <c r="P65" s="76">
        <v>1125</v>
      </c>
      <c r="Q65" s="76">
        <v>1124</v>
      </c>
      <c r="R65" s="76">
        <v>1124</v>
      </c>
      <c r="S65" s="76"/>
      <c r="T65" s="76"/>
    </row>
    <row r="66" spans="1:20">
      <c r="A66" s="78">
        <v>60</v>
      </c>
      <c r="B66" s="1160">
        <v>10060</v>
      </c>
      <c r="C66" s="1169" t="s">
        <v>3559</v>
      </c>
      <c r="D66" s="1160">
        <v>1</v>
      </c>
      <c r="E66" s="1163" t="s">
        <v>1020</v>
      </c>
      <c r="F66" s="1163" t="s">
        <v>1020</v>
      </c>
      <c r="G66" s="1164">
        <v>300000</v>
      </c>
      <c r="H66" s="1164">
        <v>300000</v>
      </c>
      <c r="I66" s="1164">
        <v>300000</v>
      </c>
      <c r="J66" s="1170">
        <v>300000</v>
      </c>
      <c r="K66" s="1166">
        <v>80</v>
      </c>
      <c r="L66" s="1167">
        <v>299920</v>
      </c>
      <c r="M66" s="1168">
        <v>0.4</v>
      </c>
      <c r="N66" s="382">
        <v>119968</v>
      </c>
      <c r="O66" s="76">
        <v>74980</v>
      </c>
      <c r="P66" s="76">
        <v>74980</v>
      </c>
      <c r="Q66" s="76">
        <v>74980</v>
      </c>
      <c r="R66" s="76">
        <v>74980</v>
      </c>
      <c r="S66" s="76"/>
      <c r="T66" s="76"/>
    </row>
    <row r="67" spans="1:20">
      <c r="A67" s="78">
        <v>61</v>
      </c>
      <c r="B67" s="1160">
        <v>10061</v>
      </c>
      <c r="C67" s="1169" t="s">
        <v>3560</v>
      </c>
      <c r="D67" s="1160">
        <v>1</v>
      </c>
      <c r="E67" s="1163" t="s">
        <v>1020</v>
      </c>
      <c r="F67" s="1163" t="s">
        <v>1020</v>
      </c>
      <c r="G67" s="1164">
        <v>100000</v>
      </c>
      <c r="H67" s="1164">
        <v>100000</v>
      </c>
      <c r="I67" s="1164">
        <v>100000</v>
      </c>
      <c r="J67" s="1170">
        <v>100000</v>
      </c>
      <c r="K67" s="1166">
        <v>60</v>
      </c>
      <c r="L67" s="1167">
        <v>99940</v>
      </c>
      <c r="M67" s="1168">
        <v>0.4</v>
      </c>
      <c r="N67" s="382">
        <v>39976</v>
      </c>
      <c r="O67" s="76">
        <v>24985</v>
      </c>
      <c r="P67" s="76">
        <v>24985</v>
      </c>
      <c r="Q67" s="76">
        <v>24985</v>
      </c>
      <c r="R67" s="76">
        <v>24985</v>
      </c>
      <c r="S67" s="76"/>
      <c r="T67" s="76"/>
    </row>
    <row r="68" spans="1:20">
      <c r="A68" s="78">
        <v>62</v>
      </c>
      <c r="B68" s="1160">
        <v>20001</v>
      </c>
      <c r="C68" s="1161" t="s">
        <v>4300</v>
      </c>
      <c r="D68" s="1160">
        <v>1</v>
      </c>
      <c r="E68" s="1163" t="s">
        <v>3515</v>
      </c>
      <c r="F68" s="1163" t="s">
        <v>34</v>
      </c>
      <c r="G68" s="1164">
        <v>7500</v>
      </c>
      <c r="H68" s="1164">
        <v>7500</v>
      </c>
      <c r="I68" s="1164">
        <v>11722</v>
      </c>
      <c r="J68" s="1171">
        <v>15000</v>
      </c>
      <c r="K68" s="1166">
        <v>500</v>
      </c>
      <c r="L68" s="1167">
        <v>14500</v>
      </c>
      <c r="M68" s="1172">
        <v>2.6</v>
      </c>
      <c r="N68" s="382">
        <v>37700</v>
      </c>
      <c r="O68" s="76">
        <v>3625</v>
      </c>
      <c r="P68" s="76">
        <v>3625</v>
      </c>
      <c r="Q68" s="76">
        <v>3625</v>
      </c>
      <c r="R68" s="76">
        <v>3625</v>
      </c>
      <c r="S68" s="76"/>
      <c r="T68" s="76"/>
    </row>
    <row r="69" spans="1:20">
      <c r="A69" s="78">
        <v>63</v>
      </c>
      <c r="B69" s="1186">
        <v>20002</v>
      </c>
      <c r="C69" s="1187" t="s">
        <v>4301</v>
      </c>
      <c r="D69" s="1186">
        <v>1</v>
      </c>
      <c r="E69" s="1188" t="s">
        <v>3515</v>
      </c>
      <c r="F69" s="1188" t="s">
        <v>3515</v>
      </c>
      <c r="G69" s="1189">
        <v>0</v>
      </c>
      <c r="H69" s="1189">
        <v>0</v>
      </c>
      <c r="I69" s="1189">
        <v>36</v>
      </c>
      <c r="J69" s="1171">
        <v>200</v>
      </c>
      <c r="K69" s="1166">
        <v>0</v>
      </c>
      <c r="L69" s="1167">
        <v>200</v>
      </c>
      <c r="M69" s="1190">
        <v>375</v>
      </c>
      <c r="N69" s="382">
        <v>75000</v>
      </c>
      <c r="O69" s="76">
        <v>100</v>
      </c>
      <c r="P69" s="76">
        <v>0</v>
      </c>
      <c r="Q69" s="76">
        <v>100</v>
      </c>
      <c r="R69" s="76">
        <v>0</v>
      </c>
      <c r="S69" s="76"/>
      <c r="T69" s="76"/>
    </row>
    <row r="70" spans="1:20">
      <c r="A70" s="78">
        <v>64</v>
      </c>
      <c r="B70" s="1160">
        <v>20003</v>
      </c>
      <c r="C70" s="1161" t="s">
        <v>4302</v>
      </c>
      <c r="D70" s="1160">
        <v>1</v>
      </c>
      <c r="E70" s="1163" t="s">
        <v>3515</v>
      </c>
      <c r="F70" s="1163" t="s">
        <v>3515</v>
      </c>
      <c r="G70" s="1164">
        <v>15000</v>
      </c>
      <c r="H70" s="1164">
        <v>15000</v>
      </c>
      <c r="I70" s="1164">
        <v>22857</v>
      </c>
      <c r="J70" s="1170">
        <v>25000</v>
      </c>
      <c r="K70" s="1166">
        <v>0</v>
      </c>
      <c r="L70" s="1167">
        <v>25000</v>
      </c>
      <c r="M70" s="1172">
        <v>58</v>
      </c>
      <c r="N70" s="382">
        <v>1450000</v>
      </c>
      <c r="O70" s="76">
        <v>6250</v>
      </c>
      <c r="P70" s="76">
        <v>6250</v>
      </c>
      <c r="Q70" s="76">
        <v>6250</v>
      </c>
      <c r="R70" s="76">
        <v>6250</v>
      </c>
      <c r="S70" s="76"/>
      <c r="T70" s="76"/>
    </row>
    <row r="71" spans="1:20">
      <c r="A71" s="78">
        <v>65</v>
      </c>
      <c r="B71" s="1186">
        <v>20004</v>
      </c>
      <c r="C71" s="1161" t="s">
        <v>4303</v>
      </c>
      <c r="D71" s="1160">
        <v>1</v>
      </c>
      <c r="E71" s="1163" t="s">
        <v>3515</v>
      </c>
      <c r="F71" s="1163" t="s">
        <v>3515</v>
      </c>
      <c r="G71" s="1164">
        <v>240</v>
      </c>
      <c r="H71" s="1164">
        <v>240</v>
      </c>
      <c r="I71" s="1164">
        <v>216</v>
      </c>
      <c r="J71" s="1171">
        <v>288</v>
      </c>
      <c r="K71" s="1166">
        <v>0</v>
      </c>
      <c r="L71" s="1167">
        <v>288</v>
      </c>
      <c r="M71" s="1172">
        <v>1819</v>
      </c>
      <c r="N71" s="382">
        <v>523872</v>
      </c>
      <c r="O71" s="76">
        <v>200</v>
      </c>
      <c r="P71" s="76">
        <v>0</v>
      </c>
      <c r="Q71" s="76">
        <v>88</v>
      </c>
      <c r="R71" s="76">
        <v>0</v>
      </c>
      <c r="S71" s="76"/>
      <c r="T71" s="76"/>
    </row>
    <row r="72" spans="1:20">
      <c r="A72" s="78">
        <v>66</v>
      </c>
      <c r="B72" s="1160">
        <v>20005</v>
      </c>
      <c r="C72" s="1169" t="s">
        <v>4304</v>
      </c>
      <c r="D72" s="1160">
        <v>1</v>
      </c>
      <c r="E72" s="1163" t="s">
        <v>3515</v>
      </c>
      <c r="F72" s="1163" t="s">
        <v>3515</v>
      </c>
      <c r="G72" s="1164">
        <v>840</v>
      </c>
      <c r="H72" s="1164">
        <v>840</v>
      </c>
      <c r="I72" s="1164">
        <v>1203</v>
      </c>
      <c r="J72" s="1170">
        <v>1344</v>
      </c>
      <c r="K72" s="1166">
        <v>0</v>
      </c>
      <c r="L72" s="1167">
        <v>1344</v>
      </c>
      <c r="M72" s="1172">
        <v>1468.75</v>
      </c>
      <c r="N72" s="382">
        <v>1974000</v>
      </c>
      <c r="O72" s="76">
        <v>336</v>
      </c>
      <c r="P72" s="76">
        <v>336</v>
      </c>
      <c r="Q72" s="76">
        <v>336</v>
      </c>
      <c r="R72" s="76">
        <v>336</v>
      </c>
      <c r="S72" s="76"/>
      <c r="T72" s="76"/>
    </row>
    <row r="73" spans="1:20">
      <c r="A73" s="78">
        <v>67</v>
      </c>
      <c r="B73" s="1186">
        <v>20006</v>
      </c>
      <c r="C73" s="1169" t="s">
        <v>4305</v>
      </c>
      <c r="D73" s="1160">
        <v>1</v>
      </c>
      <c r="E73" s="1163" t="s">
        <v>43</v>
      </c>
      <c r="F73" s="1163" t="s">
        <v>43</v>
      </c>
      <c r="G73" s="1164">
        <v>2880</v>
      </c>
      <c r="H73" s="1164">
        <v>2880</v>
      </c>
      <c r="I73" s="1164">
        <v>4219</v>
      </c>
      <c r="J73" s="1170">
        <v>4800</v>
      </c>
      <c r="K73" s="1166">
        <v>0</v>
      </c>
      <c r="L73" s="1167">
        <v>4800</v>
      </c>
      <c r="M73" s="1172">
        <v>990</v>
      </c>
      <c r="N73" s="382">
        <v>4752000</v>
      </c>
      <c r="O73" s="76">
        <v>1200</v>
      </c>
      <c r="P73" s="76">
        <v>1200</v>
      </c>
      <c r="Q73" s="76">
        <v>1200</v>
      </c>
      <c r="R73" s="76">
        <v>1200</v>
      </c>
      <c r="S73" s="76"/>
      <c r="T73" s="76"/>
    </row>
    <row r="74" spans="1:20">
      <c r="A74" s="78">
        <v>68</v>
      </c>
      <c r="B74" s="1160">
        <v>20007</v>
      </c>
      <c r="C74" s="1169" t="s">
        <v>3540</v>
      </c>
      <c r="D74" s="1160">
        <v>1</v>
      </c>
      <c r="E74" s="1163" t="s">
        <v>3515</v>
      </c>
      <c r="F74" s="1163" t="s">
        <v>3515</v>
      </c>
      <c r="G74" s="1164"/>
      <c r="H74" s="1164"/>
      <c r="I74" s="1164">
        <v>6148</v>
      </c>
      <c r="J74" s="1170">
        <v>6900</v>
      </c>
      <c r="K74" s="1166">
        <v>3000</v>
      </c>
      <c r="L74" s="1167">
        <v>3900</v>
      </c>
      <c r="M74" s="1172">
        <v>240</v>
      </c>
      <c r="N74" s="382">
        <v>936000</v>
      </c>
      <c r="O74" s="76">
        <v>975</v>
      </c>
      <c r="P74" s="76">
        <v>975</v>
      </c>
      <c r="Q74" s="76">
        <v>975</v>
      </c>
      <c r="R74" s="76">
        <v>975</v>
      </c>
      <c r="S74" s="76"/>
      <c r="T74" s="76"/>
    </row>
    <row r="75" spans="1:20">
      <c r="A75" s="78">
        <v>69</v>
      </c>
      <c r="B75" s="1160">
        <v>20008</v>
      </c>
      <c r="C75" s="1169" t="s">
        <v>4306</v>
      </c>
      <c r="D75" s="1160">
        <v>1</v>
      </c>
      <c r="E75" s="1163" t="s">
        <v>43</v>
      </c>
      <c r="F75" s="1163" t="s">
        <v>43</v>
      </c>
      <c r="G75" s="1164">
        <v>200</v>
      </c>
      <c r="H75" s="1164">
        <v>200</v>
      </c>
      <c r="I75" s="1164">
        <v>818</v>
      </c>
      <c r="J75" s="1171">
        <v>1200</v>
      </c>
      <c r="K75" s="1166">
        <v>200</v>
      </c>
      <c r="L75" s="1167">
        <v>1000</v>
      </c>
      <c r="M75" s="1172">
        <v>125</v>
      </c>
      <c r="N75" s="382">
        <v>125000</v>
      </c>
      <c r="O75" s="76">
        <v>250</v>
      </c>
      <c r="P75" s="76">
        <v>250</v>
      </c>
      <c r="Q75" s="76">
        <v>250</v>
      </c>
      <c r="R75" s="76">
        <v>250</v>
      </c>
      <c r="S75" s="76"/>
      <c r="T75" s="76"/>
    </row>
    <row r="76" spans="1:20">
      <c r="A76" s="78">
        <v>70</v>
      </c>
      <c r="B76" s="1186">
        <v>20009</v>
      </c>
      <c r="C76" s="1191" t="s">
        <v>4307</v>
      </c>
      <c r="D76" s="1186">
        <v>1</v>
      </c>
      <c r="E76" s="1188" t="s">
        <v>3515</v>
      </c>
      <c r="F76" s="1188" t="s">
        <v>43</v>
      </c>
      <c r="G76" s="1189">
        <v>0</v>
      </c>
      <c r="H76" s="1189">
        <v>0</v>
      </c>
      <c r="I76" s="1189">
        <v>0</v>
      </c>
      <c r="J76" s="1171">
        <v>80</v>
      </c>
      <c r="K76" s="1166">
        <v>0</v>
      </c>
      <c r="L76" s="1167">
        <v>80</v>
      </c>
      <c r="M76" s="1190">
        <v>225</v>
      </c>
      <c r="N76" s="382">
        <v>18000</v>
      </c>
      <c r="O76" s="76">
        <v>80</v>
      </c>
      <c r="P76" s="76">
        <v>0</v>
      </c>
      <c r="Q76" s="76">
        <v>0</v>
      </c>
      <c r="R76" s="76">
        <v>0</v>
      </c>
      <c r="S76" s="76"/>
      <c r="T76" s="76"/>
    </row>
    <row r="77" spans="1:20">
      <c r="A77" s="78">
        <v>71</v>
      </c>
      <c r="B77" s="1160">
        <v>20010</v>
      </c>
      <c r="C77" s="1161" t="s">
        <v>4308</v>
      </c>
      <c r="D77" s="1160">
        <v>100</v>
      </c>
      <c r="E77" s="1163" t="s">
        <v>3515</v>
      </c>
      <c r="F77" s="1163" t="s">
        <v>34</v>
      </c>
      <c r="G77" s="1164">
        <v>4</v>
      </c>
      <c r="H77" s="1164">
        <v>4</v>
      </c>
      <c r="I77" s="1164">
        <v>5</v>
      </c>
      <c r="J77" s="1171">
        <v>6</v>
      </c>
      <c r="K77" s="1166">
        <v>2</v>
      </c>
      <c r="L77" s="1167">
        <v>4</v>
      </c>
      <c r="M77" s="1172">
        <v>7700</v>
      </c>
      <c r="N77" s="382">
        <v>30800</v>
      </c>
      <c r="O77" s="76">
        <v>4</v>
      </c>
      <c r="P77" s="76">
        <v>0</v>
      </c>
      <c r="Q77" s="76">
        <v>0</v>
      </c>
      <c r="R77" s="76">
        <v>0</v>
      </c>
      <c r="S77" s="76"/>
      <c r="T77" s="76"/>
    </row>
    <row r="78" spans="1:20">
      <c r="A78" s="78">
        <v>72</v>
      </c>
      <c r="B78" s="1186">
        <v>20011</v>
      </c>
      <c r="C78" s="1161" t="s">
        <v>4309</v>
      </c>
      <c r="D78" s="1160">
        <v>1</v>
      </c>
      <c r="E78" s="1163" t="s">
        <v>3515</v>
      </c>
      <c r="F78" s="1163" t="s">
        <v>3515</v>
      </c>
      <c r="G78" s="1164">
        <v>1000</v>
      </c>
      <c r="H78" s="1164">
        <v>1500</v>
      </c>
      <c r="I78" s="1164"/>
      <c r="J78" s="1171">
        <v>1500</v>
      </c>
      <c r="K78" s="1166">
        <v>0</v>
      </c>
      <c r="L78" s="1167">
        <v>1500</v>
      </c>
      <c r="M78" s="1172">
        <v>67</v>
      </c>
      <c r="N78" s="382">
        <v>100500</v>
      </c>
      <c r="O78" s="76">
        <v>375</v>
      </c>
      <c r="P78" s="76">
        <v>375</v>
      </c>
      <c r="Q78" s="76">
        <v>375</v>
      </c>
      <c r="R78" s="76">
        <v>375</v>
      </c>
      <c r="S78" s="76"/>
      <c r="T78" s="76"/>
    </row>
    <row r="79" spans="1:20">
      <c r="A79" s="78">
        <v>73</v>
      </c>
      <c r="B79" s="1160">
        <v>20012</v>
      </c>
      <c r="C79" s="1161" t="s">
        <v>4310</v>
      </c>
      <c r="D79" s="1160">
        <v>100</v>
      </c>
      <c r="E79" s="1163" t="s">
        <v>3515</v>
      </c>
      <c r="F79" s="1163" t="s">
        <v>34</v>
      </c>
      <c r="G79" s="1164">
        <v>3</v>
      </c>
      <c r="H79" s="1164">
        <v>3</v>
      </c>
      <c r="I79" s="1164">
        <v>2</v>
      </c>
      <c r="J79" s="1171">
        <v>3</v>
      </c>
      <c r="K79" s="1166">
        <v>2</v>
      </c>
      <c r="L79" s="1167">
        <v>1</v>
      </c>
      <c r="M79" s="1172">
        <v>4044</v>
      </c>
      <c r="N79" s="382">
        <v>4044</v>
      </c>
      <c r="O79" s="76">
        <v>1</v>
      </c>
      <c r="P79" s="76">
        <v>0</v>
      </c>
      <c r="Q79" s="76">
        <v>0</v>
      </c>
      <c r="R79" s="76">
        <v>0</v>
      </c>
      <c r="S79" s="76"/>
      <c r="T79" s="76"/>
    </row>
    <row r="80" spans="1:20">
      <c r="A80" s="78">
        <v>74</v>
      </c>
      <c r="B80" s="1186">
        <v>20013</v>
      </c>
      <c r="C80" s="1169" t="s">
        <v>4311</v>
      </c>
      <c r="D80" s="1160">
        <v>100</v>
      </c>
      <c r="E80" s="1163" t="s">
        <v>3515</v>
      </c>
      <c r="F80" s="1163" t="s">
        <v>34</v>
      </c>
      <c r="G80" s="1164">
        <v>4</v>
      </c>
      <c r="H80" s="1164">
        <v>3</v>
      </c>
      <c r="I80" s="1164">
        <v>65</v>
      </c>
      <c r="J80" s="1171">
        <v>2</v>
      </c>
      <c r="K80" s="1166">
        <v>4</v>
      </c>
      <c r="L80" s="1167">
        <v>0</v>
      </c>
      <c r="M80" s="1172">
        <v>1200</v>
      </c>
      <c r="N80" s="382">
        <v>0</v>
      </c>
      <c r="O80" s="76">
        <v>0</v>
      </c>
      <c r="P80" s="76">
        <v>0</v>
      </c>
      <c r="Q80" s="76">
        <v>0</v>
      </c>
      <c r="R80" s="76">
        <v>0</v>
      </c>
      <c r="S80" s="76"/>
      <c r="T80" s="76"/>
    </row>
    <row r="81" spans="1:20">
      <c r="A81" s="78">
        <v>75</v>
      </c>
      <c r="B81" s="1160">
        <v>20014</v>
      </c>
      <c r="C81" s="1169" t="s">
        <v>4312</v>
      </c>
      <c r="D81" s="1160">
        <v>1</v>
      </c>
      <c r="E81" s="1163" t="s">
        <v>3515</v>
      </c>
      <c r="F81" s="1163" t="s">
        <v>3515</v>
      </c>
      <c r="G81" s="1164">
        <v>600</v>
      </c>
      <c r="H81" s="1164">
        <v>600</v>
      </c>
      <c r="I81" s="1164">
        <v>204</v>
      </c>
      <c r="J81" s="1171">
        <v>400</v>
      </c>
      <c r="K81" s="1166">
        <v>300</v>
      </c>
      <c r="L81" s="1167">
        <v>100</v>
      </c>
      <c r="M81" s="1172">
        <v>74</v>
      </c>
      <c r="N81" s="382">
        <v>7400</v>
      </c>
      <c r="O81" s="76">
        <v>100</v>
      </c>
      <c r="P81" s="76">
        <v>0</v>
      </c>
      <c r="Q81" s="76">
        <v>0</v>
      </c>
      <c r="R81" s="76">
        <v>0</v>
      </c>
      <c r="S81" s="76"/>
      <c r="T81" s="76"/>
    </row>
    <row r="82" spans="1:20">
      <c r="A82" s="78">
        <v>76</v>
      </c>
      <c r="B82" s="1160">
        <v>20015</v>
      </c>
      <c r="C82" s="1169" t="s">
        <v>4313</v>
      </c>
      <c r="D82" s="1160">
        <v>100</v>
      </c>
      <c r="E82" s="1163" t="s">
        <v>3515</v>
      </c>
      <c r="F82" s="1163" t="s">
        <v>34</v>
      </c>
      <c r="G82" s="1164">
        <v>5</v>
      </c>
      <c r="H82" s="1164">
        <v>5</v>
      </c>
      <c r="I82" s="1164">
        <v>4</v>
      </c>
      <c r="J82" s="1171">
        <v>6</v>
      </c>
      <c r="K82" s="1166">
        <v>4</v>
      </c>
      <c r="L82" s="1167">
        <v>2</v>
      </c>
      <c r="M82" s="1172">
        <v>850</v>
      </c>
      <c r="N82" s="382">
        <v>1700</v>
      </c>
      <c r="O82" s="76">
        <v>0.5</v>
      </c>
      <c r="P82" s="76">
        <v>0</v>
      </c>
      <c r="Q82" s="76">
        <v>1</v>
      </c>
      <c r="R82" s="76">
        <v>0</v>
      </c>
      <c r="S82" s="76"/>
      <c r="T82" s="76"/>
    </row>
    <row r="83" spans="1:20">
      <c r="A83" s="78">
        <v>77</v>
      </c>
      <c r="B83" s="1186">
        <v>20016</v>
      </c>
      <c r="C83" s="1161" t="s">
        <v>4314</v>
      </c>
      <c r="D83" s="1160">
        <v>100</v>
      </c>
      <c r="E83" s="1163" t="s">
        <v>3515</v>
      </c>
      <c r="F83" s="1163" t="s">
        <v>3515</v>
      </c>
      <c r="G83" s="1164">
        <v>200</v>
      </c>
      <c r="H83" s="1164">
        <v>300</v>
      </c>
      <c r="I83" s="1164">
        <v>204</v>
      </c>
      <c r="J83" s="1171">
        <v>200</v>
      </c>
      <c r="K83" s="1166">
        <v>0</v>
      </c>
      <c r="L83" s="1167">
        <v>200</v>
      </c>
      <c r="M83" s="1172">
        <v>31.45</v>
      </c>
      <c r="N83" s="382">
        <v>6290</v>
      </c>
      <c r="O83" s="76">
        <v>100</v>
      </c>
      <c r="P83" s="76">
        <v>0</v>
      </c>
      <c r="Q83" s="76">
        <v>100</v>
      </c>
      <c r="R83" s="76">
        <v>0</v>
      </c>
      <c r="S83" s="76"/>
      <c r="T83" s="76"/>
    </row>
    <row r="84" spans="1:20">
      <c r="A84" s="78">
        <v>78</v>
      </c>
      <c r="B84" s="1160">
        <v>20017</v>
      </c>
      <c r="C84" s="1192" t="s">
        <v>4315</v>
      </c>
      <c r="D84" s="1171">
        <v>1</v>
      </c>
      <c r="E84" s="1184" t="s">
        <v>3515</v>
      </c>
      <c r="F84" s="1184" t="s">
        <v>3515</v>
      </c>
      <c r="G84" s="1170">
        <v>1000</v>
      </c>
      <c r="H84" s="1170">
        <v>1200</v>
      </c>
      <c r="I84" s="1170">
        <v>717</v>
      </c>
      <c r="J84" s="1171">
        <v>1300</v>
      </c>
      <c r="K84" s="1166">
        <v>0</v>
      </c>
      <c r="L84" s="1167">
        <v>1300</v>
      </c>
      <c r="M84" s="1193">
        <v>110</v>
      </c>
      <c r="N84" s="382">
        <v>143000</v>
      </c>
      <c r="O84" s="76">
        <v>325</v>
      </c>
      <c r="P84" s="76">
        <v>325</v>
      </c>
      <c r="Q84" s="76">
        <v>325</v>
      </c>
      <c r="R84" s="76">
        <v>325</v>
      </c>
      <c r="S84" s="76"/>
      <c r="T84" s="76"/>
    </row>
    <row r="85" spans="1:20">
      <c r="A85" s="78">
        <v>79</v>
      </c>
      <c r="B85" s="1186">
        <v>20018</v>
      </c>
      <c r="C85" s="1161" t="s">
        <v>4316</v>
      </c>
      <c r="D85" s="1160">
        <v>1</v>
      </c>
      <c r="E85" s="1163" t="s">
        <v>3515</v>
      </c>
      <c r="F85" s="1163" t="s">
        <v>3515</v>
      </c>
      <c r="G85" s="1164">
        <v>10000</v>
      </c>
      <c r="H85" s="1164">
        <v>10700</v>
      </c>
      <c r="I85" s="1164">
        <v>13570</v>
      </c>
      <c r="J85" s="1170">
        <v>15000</v>
      </c>
      <c r="K85" s="1166">
        <v>0</v>
      </c>
      <c r="L85" s="1167">
        <v>15000</v>
      </c>
      <c r="M85" s="1172">
        <v>52</v>
      </c>
      <c r="N85" s="382">
        <v>780000</v>
      </c>
      <c r="O85" s="76">
        <v>3750</v>
      </c>
      <c r="P85" s="76">
        <v>3750</v>
      </c>
      <c r="Q85" s="76">
        <v>3750</v>
      </c>
      <c r="R85" s="76">
        <v>3750</v>
      </c>
      <c r="S85" s="76"/>
      <c r="T85" s="76"/>
    </row>
    <row r="86" spans="1:20">
      <c r="A86" s="78">
        <v>80</v>
      </c>
      <c r="B86" s="1160">
        <v>20019</v>
      </c>
      <c r="C86" s="1161" t="s">
        <v>4317</v>
      </c>
      <c r="D86" s="1160">
        <v>1</v>
      </c>
      <c r="E86" s="1163" t="s">
        <v>3515</v>
      </c>
      <c r="F86" s="1163" t="s">
        <v>3515</v>
      </c>
      <c r="G86" s="1164">
        <v>300</v>
      </c>
      <c r="H86" s="1164">
        <v>300</v>
      </c>
      <c r="I86" s="1164">
        <v>391</v>
      </c>
      <c r="J86" s="1171">
        <v>440</v>
      </c>
      <c r="K86" s="1166">
        <v>200</v>
      </c>
      <c r="L86" s="1167">
        <v>240</v>
      </c>
      <c r="M86" s="1172">
        <v>165</v>
      </c>
      <c r="N86" s="382">
        <v>39600</v>
      </c>
      <c r="O86" s="76">
        <v>60</v>
      </c>
      <c r="P86" s="76">
        <v>60</v>
      </c>
      <c r="Q86" s="76">
        <v>60</v>
      </c>
      <c r="R86" s="76">
        <v>60</v>
      </c>
      <c r="S86" s="76"/>
      <c r="T86" s="76"/>
    </row>
    <row r="87" spans="1:20">
      <c r="A87" s="78">
        <v>81</v>
      </c>
      <c r="B87" s="1186">
        <v>20020</v>
      </c>
      <c r="C87" s="1187" t="s">
        <v>4318</v>
      </c>
      <c r="D87" s="1186">
        <v>1</v>
      </c>
      <c r="E87" s="1188" t="s">
        <v>3515</v>
      </c>
      <c r="F87" s="1188" t="s">
        <v>3515</v>
      </c>
      <c r="G87" s="1189">
        <v>0</v>
      </c>
      <c r="H87" s="1189">
        <v>0</v>
      </c>
      <c r="I87" s="1189">
        <v>500</v>
      </c>
      <c r="J87" s="1171">
        <v>600</v>
      </c>
      <c r="K87" s="1166">
        <v>0</v>
      </c>
      <c r="L87" s="1167">
        <v>600</v>
      </c>
      <c r="M87" s="1190">
        <v>53.5</v>
      </c>
      <c r="N87" s="382">
        <v>32100</v>
      </c>
      <c r="O87" s="76">
        <v>300</v>
      </c>
      <c r="P87" s="76">
        <v>0</v>
      </c>
      <c r="Q87" s="76">
        <v>300</v>
      </c>
      <c r="R87" s="76">
        <v>0</v>
      </c>
      <c r="S87" s="76"/>
      <c r="T87" s="76"/>
    </row>
    <row r="88" spans="1:20">
      <c r="A88" s="78">
        <v>82</v>
      </c>
      <c r="B88" s="1160">
        <v>20021</v>
      </c>
      <c r="C88" s="1187" t="s">
        <v>4319</v>
      </c>
      <c r="D88" s="1186">
        <v>1</v>
      </c>
      <c r="E88" s="1188" t="s">
        <v>3515</v>
      </c>
      <c r="F88" s="1188" t="s">
        <v>3515</v>
      </c>
      <c r="G88" s="1189">
        <v>0</v>
      </c>
      <c r="H88" s="1189">
        <v>0</v>
      </c>
      <c r="I88" s="1189">
        <v>332</v>
      </c>
      <c r="J88" s="1171">
        <v>500</v>
      </c>
      <c r="K88" s="1166">
        <v>0</v>
      </c>
      <c r="L88" s="1167">
        <v>500</v>
      </c>
      <c r="M88" s="1190">
        <v>181.9</v>
      </c>
      <c r="N88" s="382">
        <v>90950</v>
      </c>
      <c r="O88" s="76">
        <v>250</v>
      </c>
      <c r="P88" s="76">
        <v>0</v>
      </c>
      <c r="Q88" s="76">
        <v>250</v>
      </c>
      <c r="R88" s="76">
        <v>0</v>
      </c>
      <c r="S88" s="76"/>
      <c r="T88" s="76"/>
    </row>
    <row r="89" spans="1:20">
      <c r="A89" s="78">
        <v>83</v>
      </c>
      <c r="B89" s="1160">
        <v>20022</v>
      </c>
      <c r="C89" s="1161" t="s">
        <v>4320</v>
      </c>
      <c r="D89" s="1160">
        <v>1</v>
      </c>
      <c r="E89" s="1163" t="s">
        <v>3515</v>
      </c>
      <c r="F89" s="1163" t="s">
        <v>3515</v>
      </c>
      <c r="G89" s="1164">
        <v>4000</v>
      </c>
      <c r="H89" s="1164">
        <v>4700</v>
      </c>
      <c r="I89" s="1164">
        <v>7131</v>
      </c>
      <c r="J89" s="1170">
        <v>8000</v>
      </c>
      <c r="K89" s="1166">
        <v>0</v>
      </c>
      <c r="L89" s="1167">
        <v>8000</v>
      </c>
      <c r="M89" s="1172">
        <v>118</v>
      </c>
      <c r="N89" s="382">
        <v>944000</v>
      </c>
      <c r="O89" s="76">
        <v>2000</v>
      </c>
      <c r="P89" s="76">
        <v>2000</v>
      </c>
      <c r="Q89" s="76">
        <v>2000</v>
      </c>
      <c r="R89" s="76">
        <v>2000</v>
      </c>
      <c r="S89" s="76"/>
      <c r="T89" s="76"/>
    </row>
    <row r="90" spans="1:20">
      <c r="A90" s="78">
        <v>84</v>
      </c>
      <c r="B90" s="1186">
        <v>20023</v>
      </c>
      <c r="C90" s="1194" t="s">
        <v>4321</v>
      </c>
      <c r="D90" s="1160">
        <v>1</v>
      </c>
      <c r="E90" s="1163" t="s">
        <v>3515</v>
      </c>
      <c r="F90" s="1163" t="s">
        <v>3515</v>
      </c>
      <c r="G90" s="1164">
        <v>900</v>
      </c>
      <c r="H90" s="1164">
        <v>900</v>
      </c>
      <c r="I90" s="1164">
        <v>351</v>
      </c>
      <c r="J90" s="1171">
        <v>500</v>
      </c>
      <c r="K90" s="1166">
        <v>0</v>
      </c>
      <c r="L90" s="1167">
        <v>500</v>
      </c>
      <c r="M90" s="1172">
        <v>110</v>
      </c>
      <c r="N90" s="382">
        <v>55000</v>
      </c>
      <c r="O90" s="76">
        <v>250</v>
      </c>
      <c r="P90" s="76">
        <v>0</v>
      </c>
      <c r="Q90" s="76">
        <v>250</v>
      </c>
      <c r="R90" s="76">
        <v>0</v>
      </c>
      <c r="S90" s="76"/>
      <c r="T90" s="76"/>
    </row>
    <row r="91" spans="1:20">
      <c r="A91" s="78">
        <v>85</v>
      </c>
      <c r="B91" s="1160">
        <v>20024</v>
      </c>
      <c r="C91" s="1195" t="s">
        <v>4322</v>
      </c>
      <c r="D91" s="1186">
        <v>1</v>
      </c>
      <c r="E91" s="1188" t="s">
        <v>3515</v>
      </c>
      <c r="F91" s="1188" t="s">
        <v>3515</v>
      </c>
      <c r="G91" s="1189">
        <v>0</v>
      </c>
      <c r="H91" s="1189">
        <v>0</v>
      </c>
      <c r="I91" s="1189">
        <v>135</v>
      </c>
      <c r="J91" s="1171">
        <v>200</v>
      </c>
      <c r="K91" s="1166">
        <v>0</v>
      </c>
      <c r="L91" s="1167">
        <v>200</v>
      </c>
      <c r="M91" s="1190">
        <v>181.9</v>
      </c>
      <c r="N91" s="382">
        <v>36380</v>
      </c>
      <c r="O91" s="76">
        <v>100</v>
      </c>
      <c r="P91" s="76">
        <v>0</v>
      </c>
      <c r="Q91" s="76">
        <v>100</v>
      </c>
      <c r="R91" s="76">
        <v>0</v>
      </c>
      <c r="S91" s="76"/>
      <c r="T91" s="76"/>
    </row>
    <row r="92" spans="1:20">
      <c r="A92" s="78">
        <v>86</v>
      </c>
      <c r="B92" s="1186">
        <v>20025</v>
      </c>
      <c r="C92" s="1194" t="s">
        <v>4323</v>
      </c>
      <c r="D92" s="1160">
        <v>1</v>
      </c>
      <c r="E92" s="1163" t="s">
        <v>3515</v>
      </c>
      <c r="F92" s="1163" t="s">
        <v>3515</v>
      </c>
      <c r="G92" s="1164">
        <v>200</v>
      </c>
      <c r="H92" s="1164">
        <v>200</v>
      </c>
      <c r="I92" s="1164">
        <v>176</v>
      </c>
      <c r="J92" s="1171">
        <v>200</v>
      </c>
      <c r="K92" s="1166">
        <v>40</v>
      </c>
      <c r="L92" s="1167">
        <v>160</v>
      </c>
      <c r="M92" s="1172">
        <v>181.9</v>
      </c>
      <c r="N92" s="382">
        <v>29104</v>
      </c>
      <c r="O92" s="76">
        <v>160</v>
      </c>
      <c r="P92" s="76">
        <v>0</v>
      </c>
      <c r="Q92" s="76">
        <v>0</v>
      </c>
      <c r="R92" s="76">
        <v>0</v>
      </c>
      <c r="S92" s="76"/>
      <c r="T92" s="76"/>
    </row>
    <row r="93" spans="1:20">
      <c r="A93" s="78">
        <v>87</v>
      </c>
      <c r="B93" s="1160">
        <v>20026</v>
      </c>
      <c r="C93" s="1194" t="s">
        <v>4324</v>
      </c>
      <c r="D93" s="1160">
        <v>100</v>
      </c>
      <c r="E93" s="1163" t="s">
        <v>3515</v>
      </c>
      <c r="F93" s="1163" t="s">
        <v>3515</v>
      </c>
      <c r="G93" s="1164">
        <v>3000</v>
      </c>
      <c r="H93" s="1164">
        <v>3000</v>
      </c>
      <c r="I93" s="1164">
        <v>2845</v>
      </c>
      <c r="J93" s="1170">
        <v>3200</v>
      </c>
      <c r="K93" s="1166">
        <v>0</v>
      </c>
      <c r="L93" s="1167">
        <v>3200</v>
      </c>
      <c r="M93" s="1172">
        <v>70</v>
      </c>
      <c r="N93" s="382">
        <v>224000</v>
      </c>
      <c r="O93" s="76">
        <v>800</v>
      </c>
      <c r="P93" s="76">
        <v>800</v>
      </c>
      <c r="Q93" s="76">
        <v>800</v>
      </c>
      <c r="R93" s="76">
        <v>800</v>
      </c>
      <c r="S93" s="76"/>
      <c r="T93" s="76"/>
    </row>
    <row r="94" spans="1:20">
      <c r="A94" s="78">
        <v>88</v>
      </c>
      <c r="B94" s="1186">
        <v>20027</v>
      </c>
      <c r="C94" s="1161" t="s">
        <v>4325</v>
      </c>
      <c r="D94" s="1160">
        <v>5</v>
      </c>
      <c r="E94" s="1160" t="s">
        <v>3518</v>
      </c>
      <c r="F94" s="1160" t="s">
        <v>214</v>
      </c>
      <c r="G94" s="1164">
        <v>4</v>
      </c>
      <c r="H94" s="1164">
        <v>2</v>
      </c>
      <c r="I94" s="1164">
        <v>6</v>
      </c>
      <c r="J94" s="1196">
        <v>8</v>
      </c>
      <c r="K94" s="1166">
        <v>1</v>
      </c>
      <c r="L94" s="1167">
        <v>7</v>
      </c>
      <c r="M94" s="1172">
        <v>250</v>
      </c>
      <c r="N94" s="382">
        <v>1750</v>
      </c>
      <c r="O94" s="76">
        <v>7</v>
      </c>
      <c r="P94" s="76">
        <v>0</v>
      </c>
      <c r="Q94" s="76">
        <v>0</v>
      </c>
      <c r="R94" s="76">
        <v>0</v>
      </c>
      <c r="S94" s="76"/>
      <c r="T94" s="76"/>
    </row>
    <row r="95" spans="1:20">
      <c r="A95" s="78">
        <v>89</v>
      </c>
      <c r="B95" s="1160">
        <v>20028</v>
      </c>
      <c r="C95" s="1161" t="s">
        <v>4326</v>
      </c>
      <c r="D95" s="1160">
        <v>5</v>
      </c>
      <c r="E95" s="1160" t="s">
        <v>3518</v>
      </c>
      <c r="F95" s="1160" t="s">
        <v>214</v>
      </c>
      <c r="G95" s="1164">
        <v>4</v>
      </c>
      <c r="H95" s="1164">
        <v>2</v>
      </c>
      <c r="I95" s="1164">
        <v>6</v>
      </c>
      <c r="J95" s="1196">
        <v>8</v>
      </c>
      <c r="K95" s="1166">
        <v>1</v>
      </c>
      <c r="L95" s="1167">
        <v>7</v>
      </c>
      <c r="M95" s="1172">
        <v>250</v>
      </c>
      <c r="N95" s="382">
        <v>1750</v>
      </c>
      <c r="O95" s="76">
        <v>7</v>
      </c>
      <c r="P95" s="76">
        <v>0</v>
      </c>
      <c r="Q95" s="76">
        <v>0</v>
      </c>
      <c r="R95" s="76">
        <v>0</v>
      </c>
      <c r="S95" s="76"/>
      <c r="T95" s="76"/>
    </row>
    <row r="96" spans="1:20">
      <c r="A96" s="78">
        <v>90</v>
      </c>
      <c r="B96" s="1160">
        <v>20029</v>
      </c>
      <c r="C96" s="1161" t="s">
        <v>4327</v>
      </c>
      <c r="D96" s="1160">
        <v>5</v>
      </c>
      <c r="E96" s="1160" t="s">
        <v>3518</v>
      </c>
      <c r="F96" s="1160" t="s">
        <v>214</v>
      </c>
      <c r="G96" s="1164">
        <v>4</v>
      </c>
      <c r="H96" s="1164">
        <v>2</v>
      </c>
      <c r="I96" s="1164">
        <v>6</v>
      </c>
      <c r="J96" s="1196">
        <v>8</v>
      </c>
      <c r="K96" s="1166">
        <v>1</v>
      </c>
      <c r="L96" s="1167">
        <v>7</v>
      </c>
      <c r="M96" s="1172">
        <v>250</v>
      </c>
      <c r="N96" s="382">
        <v>1750</v>
      </c>
      <c r="O96" s="76">
        <v>7</v>
      </c>
      <c r="P96" s="76">
        <v>0</v>
      </c>
      <c r="Q96" s="76">
        <v>0</v>
      </c>
      <c r="R96" s="76">
        <v>0</v>
      </c>
      <c r="S96" s="76"/>
      <c r="T96" s="76"/>
    </row>
    <row r="97" spans="1:20">
      <c r="A97" s="78">
        <v>91</v>
      </c>
      <c r="B97" s="1186">
        <v>20030</v>
      </c>
      <c r="C97" s="1161" t="s">
        <v>4328</v>
      </c>
      <c r="D97" s="1160">
        <v>5</v>
      </c>
      <c r="E97" s="1160" t="s">
        <v>3518</v>
      </c>
      <c r="F97" s="1160" t="s">
        <v>214</v>
      </c>
      <c r="G97" s="1164">
        <v>4</v>
      </c>
      <c r="H97" s="1164">
        <v>2</v>
      </c>
      <c r="I97" s="1164">
        <v>4</v>
      </c>
      <c r="J97" s="1196">
        <v>4</v>
      </c>
      <c r="K97" s="1166">
        <v>1</v>
      </c>
      <c r="L97" s="1167">
        <v>3</v>
      </c>
      <c r="M97" s="1172">
        <v>250</v>
      </c>
      <c r="N97" s="382">
        <v>750</v>
      </c>
      <c r="O97" s="76">
        <v>3</v>
      </c>
      <c r="P97" s="76">
        <v>0</v>
      </c>
      <c r="Q97" s="76">
        <v>0</v>
      </c>
      <c r="R97" s="76">
        <v>0</v>
      </c>
      <c r="S97" s="76"/>
      <c r="T97" s="76"/>
    </row>
    <row r="98" spans="1:20">
      <c r="A98" s="78">
        <v>92</v>
      </c>
      <c r="B98" s="1160">
        <v>20031</v>
      </c>
      <c r="C98" s="1161" t="s">
        <v>4329</v>
      </c>
      <c r="D98" s="1160">
        <v>5</v>
      </c>
      <c r="E98" s="1160" t="s">
        <v>3518</v>
      </c>
      <c r="F98" s="1160" t="s">
        <v>214</v>
      </c>
      <c r="G98" s="1164">
        <v>4</v>
      </c>
      <c r="H98" s="1164">
        <v>2</v>
      </c>
      <c r="I98" s="1164">
        <v>4</v>
      </c>
      <c r="J98" s="1196">
        <v>4</v>
      </c>
      <c r="K98" s="1166">
        <v>1</v>
      </c>
      <c r="L98" s="1167">
        <v>3</v>
      </c>
      <c r="M98" s="1172">
        <v>250</v>
      </c>
      <c r="N98" s="382">
        <v>750</v>
      </c>
      <c r="O98" s="76">
        <v>3</v>
      </c>
      <c r="P98" s="76">
        <v>0</v>
      </c>
      <c r="Q98" s="76">
        <v>0</v>
      </c>
      <c r="R98" s="76">
        <v>0</v>
      </c>
      <c r="S98" s="76"/>
      <c r="T98" s="76"/>
    </row>
    <row r="99" spans="1:20">
      <c r="A99" s="78">
        <v>93</v>
      </c>
      <c r="B99" s="1186">
        <v>20032</v>
      </c>
      <c r="C99" s="1161" t="s">
        <v>4330</v>
      </c>
      <c r="D99" s="1160">
        <v>5</v>
      </c>
      <c r="E99" s="1160" t="s">
        <v>3518</v>
      </c>
      <c r="F99" s="1160" t="s">
        <v>214</v>
      </c>
      <c r="G99" s="1164">
        <v>4</v>
      </c>
      <c r="H99" s="1164">
        <v>2</v>
      </c>
      <c r="I99" s="1164">
        <v>4</v>
      </c>
      <c r="J99" s="1196">
        <v>4</v>
      </c>
      <c r="K99" s="1166">
        <v>1</v>
      </c>
      <c r="L99" s="1167">
        <v>3</v>
      </c>
      <c r="M99" s="1172">
        <v>250</v>
      </c>
      <c r="N99" s="382">
        <v>750</v>
      </c>
      <c r="O99" s="76">
        <v>3</v>
      </c>
      <c r="P99" s="76">
        <v>0</v>
      </c>
      <c r="Q99" s="76">
        <v>0</v>
      </c>
      <c r="R99" s="76">
        <v>0</v>
      </c>
      <c r="S99" s="76"/>
      <c r="T99" s="76"/>
    </row>
    <row r="100" spans="1:20">
      <c r="A100" s="78">
        <v>94</v>
      </c>
      <c r="B100" s="1160">
        <v>20033</v>
      </c>
      <c r="C100" s="1161" t="s">
        <v>4331</v>
      </c>
      <c r="D100" s="1160">
        <v>5</v>
      </c>
      <c r="E100" s="1160" t="s">
        <v>3518</v>
      </c>
      <c r="F100" s="1160" t="s">
        <v>214</v>
      </c>
      <c r="G100" s="1164">
        <v>4</v>
      </c>
      <c r="H100" s="1164">
        <v>2</v>
      </c>
      <c r="I100" s="1164">
        <v>4</v>
      </c>
      <c r="J100" s="1196">
        <v>4</v>
      </c>
      <c r="K100" s="1166">
        <v>1</v>
      </c>
      <c r="L100" s="1167">
        <v>3</v>
      </c>
      <c r="M100" s="1172">
        <v>250</v>
      </c>
      <c r="N100" s="382">
        <v>750</v>
      </c>
      <c r="O100" s="76">
        <v>3</v>
      </c>
      <c r="P100" s="76">
        <v>0</v>
      </c>
      <c r="Q100" s="76">
        <v>0</v>
      </c>
      <c r="R100" s="76">
        <v>0</v>
      </c>
      <c r="S100" s="76"/>
      <c r="T100" s="76"/>
    </row>
    <row r="101" spans="1:20">
      <c r="A101" s="78">
        <v>95</v>
      </c>
      <c r="B101" s="1186">
        <v>20034</v>
      </c>
      <c r="C101" s="1169" t="s">
        <v>3616</v>
      </c>
      <c r="D101" s="1160">
        <v>1</v>
      </c>
      <c r="E101" s="1160" t="s">
        <v>199</v>
      </c>
      <c r="F101" s="1160" t="s">
        <v>199</v>
      </c>
      <c r="G101" s="1164">
        <v>400</v>
      </c>
      <c r="H101" s="1164">
        <v>400</v>
      </c>
      <c r="I101" s="1164">
        <v>100</v>
      </c>
      <c r="J101" s="1171">
        <v>200</v>
      </c>
      <c r="K101" s="1166">
        <v>100</v>
      </c>
      <c r="L101" s="1167">
        <v>100</v>
      </c>
      <c r="M101" s="1172">
        <v>40</v>
      </c>
      <c r="N101" s="382">
        <v>4000</v>
      </c>
      <c r="O101" s="76">
        <v>100</v>
      </c>
      <c r="P101" s="76">
        <v>0</v>
      </c>
      <c r="Q101" s="76">
        <v>0</v>
      </c>
      <c r="R101" s="76">
        <v>0</v>
      </c>
      <c r="S101" s="76"/>
      <c r="T101" s="76"/>
    </row>
    <row r="102" spans="1:20">
      <c r="A102" s="78">
        <v>96</v>
      </c>
      <c r="B102" s="1160">
        <v>30001</v>
      </c>
      <c r="C102" s="1197" t="s">
        <v>3516</v>
      </c>
      <c r="D102" s="1198">
        <v>1000</v>
      </c>
      <c r="E102" s="1198" t="s">
        <v>211</v>
      </c>
      <c r="F102" s="1198" t="s">
        <v>34</v>
      </c>
      <c r="G102" s="1199">
        <v>30000</v>
      </c>
      <c r="H102" s="1199">
        <v>50000</v>
      </c>
      <c r="I102" s="1199">
        <v>50000</v>
      </c>
      <c r="J102" s="1171">
        <v>60000</v>
      </c>
      <c r="K102" s="1166">
        <v>16755</v>
      </c>
      <c r="L102" s="1167">
        <v>43245</v>
      </c>
      <c r="M102" s="1200">
        <v>2.1</v>
      </c>
      <c r="N102" s="382">
        <v>90815</v>
      </c>
      <c r="O102" s="76">
        <v>10812</v>
      </c>
      <c r="P102" s="76">
        <v>10811</v>
      </c>
      <c r="Q102" s="76">
        <v>10811</v>
      </c>
      <c r="R102" s="76">
        <v>10811</v>
      </c>
      <c r="S102" s="76"/>
      <c r="T102" s="76"/>
    </row>
    <row r="103" spans="1:20">
      <c r="A103" s="78">
        <v>97</v>
      </c>
      <c r="B103" s="1160">
        <v>30002</v>
      </c>
      <c r="C103" s="1197" t="s">
        <v>3517</v>
      </c>
      <c r="D103" s="1198">
        <v>1000</v>
      </c>
      <c r="E103" s="1198" t="s">
        <v>83</v>
      </c>
      <c r="F103" s="1198" t="s">
        <v>34</v>
      </c>
      <c r="G103" s="1199">
        <v>20</v>
      </c>
      <c r="H103" s="1199">
        <v>10</v>
      </c>
      <c r="I103" s="1199">
        <v>20</v>
      </c>
      <c r="J103" s="1171">
        <v>20</v>
      </c>
      <c r="K103" s="1166">
        <v>0</v>
      </c>
      <c r="L103" s="1167">
        <v>20</v>
      </c>
      <c r="M103" s="1200">
        <v>3000</v>
      </c>
      <c r="N103" s="382">
        <v>60000</v>
      </c>
      <c r="O103" s="76">
        <v>10</v>
      </c>
      <c r="P103" s="76">
        <v>0</v>
      </c>
      <c r="Q103" s="76">
        <v>10</v>
      </c>
      <c r="R103" s="76">
        <v>0</v>
      </c>
      <c r="S103" s="76"/>
      <c r="T103" s="76"/>
    </row>
    <row r="104" spans="1:20">
      <c r="A104" s="78">
        <v>98</v>
      </c>
      <c r="B104" s="1160">
        <v>30003</v>
      </c>
      <c r="C104" s="1197" t="s">
        <v>3520</v>
      </c>
      <c r="D104" s="1198">
        <v>100</v>
      </c>
      <c r="E104" s="1198" t="s">
        <v>725</v>
      </c>
      <c r="F104" s="1198" t="s">
        <v>188</v>
      </c>
      <c r="G104" s="1199">
        <v>12</v>
      </c>
      <c r="H104" s="1199">
        <v>12</v>
      </c>
      <c r="I104" s="1199">
        <v>12</v>
      </c>
      <c r="J104" s="1171">
        <v>12</v>
      </c>
      <c r="K104" s="1166">
        <v>135</v>
      </c>
      <c r="L104" s="1167">
        <v>0</v>
      </c>
      <c r="M104" s="1168">
        <v>45</v>
      </c>
      <c r="N104" s="382">
        <v>0</v>
      </c>
      <c r="O104" s="76">
        <v>0</v>
      </c>
      <c r="P104" s="76">
        <v>0</v>
      </c>
      <c r="Q104" s="76">
        <v>0</v>
      </c>
      <c r="R104" s="76">
        <v>0</v>
      </c>
      <c r="S104" s="76"/>
      <c r="T104" s="76"/>
    </row>
    <row r="105" spans="1:20">
      <c r="A105" s="78">
        <v>99</v>
      </c>
      <c r="B105" s="1160">
        <v>30004</v>
      </c>
      <c r="C105" s="1197" t="s">
        <v>3521</v>
      </c>
      <c r="D105" s="1198">
        <v>1</v>
      </c>
      <c r="E105" s="1198" t="s">
        <v>34</v>
      </c>
      <c r="F105" s="1198" t="s">
        <v>34</v>
      </c>
      <c r="G105" s="1199">
        <v>10</v>
      </c>
      <c r="H105" s="1199">
        <v>30</v>
      </c>
      <c r="I105" s="1199">
        <v>60</v>
      </c>
      <c r="J105" s="1171">
        <v>60</v>
      </c>
      <c r="K105" s="1166">
        <v>0</v>
      </c>
      <c r="L105" s="1167">
        <v>60</v>
      </c>
      <c r="M105" s="1168">
        <v>165</v>
      </c>
      <c r="N105" s="382">
        <v>9900</v>
      </c>
      <c r="O105" s="76">
        <v>60</v>
      </c>
      <c r="P105" s="76">
        <v>0</v>
      </c>
      <c r="Q105" s="76">
        <v>0</v>
      </c>
      <c r="R105" s="76">
        <v>0</v>
      </c>
      <c r="S105" s="76"/>
      <c r="T105" s="76"/>
    </row>
    <row r="106" spans="1:20">
      <c r="A106" s="78">
        <v>100</v>
      </c>
      <c r="B106" s="1160">
        <v>30005</v>
      </c>
      <c r="C106" s="1197" t="s">
        <v>3523</v>
      </c>
      <c r="D106" s="1198">
        <v>1</v>
      </c>
      <c r="E106" s="1198" t="s">
        <v>214</v>
      </c>
      <c r="F106" s="1198" t="s">
        <v>188</v>
      </c>
      <c r="G106" s="1199">
        <v>2400</v>
      </c>
      <c r="H106" s="1199">
        <v>1200</v>
      </c>
      <c r="I106" s="1199">
        <v>1200</v>
      </c>
      <c r="J106" s="1170">
        <v>1200</v>
      </c>
      <c r="K106" s="1166">
        <v>1000</v>
      </c>
      <c r="L106" s="1167">
        <v>200</v>
      </c>
      <c r="M106" s="1200">
        <v>6</v>
      </c>
      <c r="N106" s="382">
        <v>1200</v>
      </c>
      <c r="O106" s="76">
        <v>100</v>
      </c>
      <c r="P106" s="76">
        <v>0</v>
      </c>
      <c r="Q106" s="76">
        <v>100</v>
      </c>
      <c r="R106" s="76">
        <v>0</v>
      </c>
      <c r="S106" s="76"/>
      <c r="T106" s="76"/>
    </row>
    <row r="107" spans="1:20">
      <c r="A107" s="78">
        <v>101</v>
      </c>
      <c r="B107" s="1160">
        <v>30006</v>
      </c>
      <c r="C107" s="1201" t="s">
        <v>3526</v>
      </c>
      <c r="D107" s="1198">
        <v>1</v>
      </c>
      <c r="E107" s="1198" t="s">
        <v>214</v>
      </c>
      <c r="F107" s="1198" t="s">
        <v>188</v>
      </c>
      <c r="G107" s="1199">
        <v>2400</v>
      </c>
      <c r="H107" s="1199">
        <v>1200</v>
      </c>
      <c r="I107" s="1199">
        <v>600</v>
      </c>
      <c r="J107" s="1171">
        <v>600</v>
      </c>
      <c r="K107" s="1166">
        <v>400</v>
      </c>
      <c r="L107" s="1167">
        <v>200</v>
      </c>
      <c r="M107" s="1200">
        <v>6.5</v>
      </c>
      <c r="N107" s="382">
        <v>1300</v>
      </c>
      <c r="O107" s="76">
        <v>100</v>
      </c>
      <c r="P107" s="76">
        <v>0</v>
      </c>
      <c r="Q107" s="76">
        <v>100</v>
      </c>
      <c r="R107" s="76">
        <v>0</v>
      </c>
      <c r="S107" s="76"/>
      <c r="T107" s="76"/>
    </row>
    <row r="108" spans="1:20">
      <c r="A108" s="78">
        <v>102</v>
      </c>
      <c r="B108" s="1160">
        <v>30007</v>
      </c>
      <c r="C108" s="1197" t="s">
        <v>3527</v>
      </c>
      <c r="D108" s="1198">
        <v>200</v>
      </c>
      <c r="E108" s="1198" t="s">
        <v>188</v>
      </c>
      <c r="F108" s="1198" t="s">
        <v>34</v>
      </c>
      <c r="G108" s="1199">
        <v>300</v>
      </c>
      <c r="H108" s="1199">
        <v>518</v>
      </c>
      <c r="I108" s="1199">
        <v>1200</v>
      </c>
      <c r="J108" s="1170">
        <v>1000</v>
      </c>
      <c r="K108" s="1166">
        <v>0</v>
      </c>
      <c r="L108" s="1167">
        <v>1000</v>
      </c>
      <c r="M108" s="1168">
        <v>103</v>
      </c>
      <c r="N108" s="382">
        <v>103000</v>
      </c>
      <c r="O108" s="76">
        <v>250</v>
      </c>
      <c r="P108" s="76">
        <v>250</v>
      </c>
      <c r="Q108" s="76">
        <v>250</v>
      </c>
      <c r="R108" s="76">
        <v>250</v>
      </c>
      <c r="S108" s="76"/>
      <c r="T108" s="76"/>
    </row>
    <row r="109" spans="1:20">
      <c r="A109" s="78">
        <v>103</v>
      </c>
      <c r="B109" s="1160">
        <v>30008</v>
      </c>
      <c r="C109" s="1169" t="s">
        <v>3535</v>
      </c>
      <c r="D109" s="1160">
        <v>500</v>
      </c>
      <c r="E109" s="1160" t="s">
        <v>3515</v>
      </c>
      <c r="F109" s="1160" t="s">
        <v>43</v>
      </c>
      <c r="G109" s="1164">
        <v>0</v>
      </c>
      <c r="H109" s="1164">
        <v>500</v>
      </c>
      <c r="I109" s="1164">
        <v>500</v>
      </c>
      <c r="J109" s="1171">
        <v>500</v>
      </c>
      <c r="K109" s="1166">
        <v>0</v>
      </c>
      <c r="L109" s="1167">
        <v>500</v>
      </c>
      <c r="M109" s="1172">
        <v>20</v>
      </c>
      <c r="N109" s="382">
        <v>10000</v>
      </c>
      <c r="O109" s="76">
        <v>250</v>
      </c>
      <c r="P109" s="76">
        <v>0</v>
      </c>
      <c r="Q109" s="76">
        <v>250</v>
      </c>
      <c r="R109" s="76">
        <v>0</v>
      </c>
      <c r="S109" s="76"/>
      <c r="T109" s="76"/>
    </row>
    <row r="110" spans="1:20">
      <c r="A110" s="78">
        <v>104</v>
      </c>
      <c r="B110" s="1160">
        <v>30009</v>
      </c>
      <c r="C110" s="1197" t="s">
        <v>3536</v>
      </c>
      <c r="D110" s="1198">
        <v>1</v>
      </c>
      <c r="E110" s="1198" t="s">
        <v>43</v>
      </c>
      <c r="F110" s="1198" t="s">
        <v>43</v>
      </c>
      <c r="G110" s="1199">
        <v>12000</v>
      </c>
      <c r="H110" s="1199">
        <v>18000</v>
      </c>
      <c r="I110" s="1199">
        <v>18000</v>
      </c>
      <c r="J110" s="1171">
        <v>12000</v>
      </c>
      <c r="K110" s="1166">
        <v>0</v>
      </c>
      <c r="L110" s="1167">
        <v>12000</v>
      </c>
      <c r="M110" s="1168">
        <v>9.9</v>
      </c>
      <c r="N110" s="382">
        <v>118800</v>
      </c>
      <c r="O110" s="76">
        <v>3000</v>
      </c>
      <c r="P110" s="76">
        <v>3000</v>
      </c>
      <c r="Q110" s="76">
        <v>3000</v>
      </c>
      <c r="R110" s="76">
        <v>3000</v>
      </c>
      <c r="S110" s="76"/>
      <c r="T110" s="76"/>
    </row>
    <row r="111" spans="1:20">
      <c r="A111" s="78">
        <v>105</v>
      </c>
      <c r="B111" s="1160">
        <v>30010</v>
      </c>
      <c r="C111" s="1197" t="s">
        <v>3548</v>
      </c>
      <c r="D111" s="1198">
        <v>50</v>
      </c>
      <c r="E111" s="1198" t="s">
        <v>3549</v>
      </c>
      <c r="F111" s="1198" t="s">
        <v>214</v>
      </c>
      <c r="G111" s="1199">
        <v>6000</v>
      </c>
      <c r="H111" s="1199">
        <v>7000</v>
      </c>
      <c r="I111" s="1199">
        <v>8500</v>
      </c>
      <c r="J111" s="1171">
        <v>10000</v>
      </c>
      <c r="K111" s="1166">
        <v>0</v>
      </c>
      <c r="L111" s="1167">
        <v>10000</v>
      </c>
      <c r="M111" s="1168">
        <v>173</v>
      </c>
      <c r="N111" s="382">
        <v>1730000</v>
      </c>
      <c r="O111" s="76">
        <v>2500</v>
      </c>
      <c r="P111" s="76">
        <v>2500</v>
      </c>
      <c r="Q111" s="76">
        <v>2500</v>
      </c>
      <c r="R111" s="76">
        <v>2500</v>
      </c>
      <c r="S111" s="76"/>
      <c r="T111" s="76"/>
    </row>
    <row r="112" spans="1:20">
      <c r="A112" s="78">
        <v>106</v>
      </c>
      <c r="B112" s="1160">
        <v>30011</v>
      </c>
      <c r="C112" s="1197" t="s">
        <v>3552</v>
      </c>
      <c r="D112" s="1198">
        <v>1</v>
      </c>
      <c r="E112" s="1198" t="s">
        <v>188</v>
      </c>
      <c r="F112" s="1198" t="s">
        <v>188</v>
      </c>
      <c r="G112" s="1199">
        <v>5</v>
      </c>
      <c r="H112" s="1199">
        <v>5</v>
      </c>
      <c r="I112" s="1199">
        <v>5</v>
      </c>
      <c r="J112" s="1171">
        <v>5</v>
      </c>
      <c r="K112" s="1166">
        <v>0</v>
      </c>
      <c r="L112" s="1167">
        <v>5</v>
      </c>
      <c r="M112" s="1168">
        <v>1400</v>
      </c>
      <c r="N112" s="382">
        <v>7000</v>
      </c>
      <c r="O112" s="76">
        <v>5</v>
      </c>
      <c r="P112" s="76">
        <v>0</v>
      </c>
      <c r="Q112" s="76">
        <v>0</v>
      </c>
      <c r="R112" s="76">
        <v>0</v>
      </c>
      <c r="S112" s="76"/>
      <c r="T112" s="76"/>
    </row>
    <row r="113" spans="1:20">
      <c r="A113" s="78">
        <v>107</v>
      </c>
      <c r="B113" s="1160">
        <v>30012</v>
      </c>
      <c r="C113" s="1197" t="s">
        <v>4332</v>
      </c>
      <c r="D113" s="1198">
        <v>4</v>
      </c>
      <c r="E113" s="1198" t="s">
        <v>1065</v>
      </c>
      <c r="F113" s="1198" t="s">
        <v>214</v>
      </c>
      <c r="G113" s="1199">
        <v>128</v>
      </c>
      <c r="H113" s="1199">
        <v>140</v>
      </c>
      <c r="I113" s="1199">
        <v>150</v>
      </c>
      <c r="J113" s="1171">
        <v>200</v>
      </c>
      <c r="K113" s="1166">
        <v>48</v>
      </c>
      <c r="L113" s="1167">
        <v>152</v>
      </c>
      <c r="M113" s="1200">
        <v>515</v>
      </c>
      <c r="N113" s="382">
        <v>78280</v>
      </c>
      <c r="O113" s="76">
        <v>38</v>
      </c>
      <c r="P113" s="76">
        <v>38</v>
      </c>
      <c r="Q113" s="76">
        <v>38</v>
      </c>
      <c r="R113" s="76">
        <v>38</v>
      </c>
      <c r="S113" s="76"/>
      <c r="T113" s="76"/>
    </row>
    <row r="114" spans="1:20">
      <c r="A114" s="78">
        <v>108</v>
      </c>
      <c r="B114" s="1160">
        <v>30013</v>
      </c>
      <c r="C114" s="1202" t="s">
        <v>4333</v>
      </c>
      <c r="D114" s="1171">
        <v>500</v>
      </c>
      <c r="E114" s="1171" t="s">
        <v>3514</v>
      </c>
      <c r="F114" s="1171" t="s">
        <v>214</v>
      </c>
      <c r="G114" s="1170">
        <v>1</v>
      </c>
      <c r="H114" s="1170">
        <v>1</v>
      </c>
      <c r="I114" s="1170">
        <v>2</v>
      </c>
      <c r="J114" s="1171">
        <v>12</v>
      </c>
      <c r="K114" s="1166">
        <v>0</v>
      </c>
      <c r="L114" s="1167">
        <v>12</v>
      </c>
      <c r="M114" s="1193">
        <v>600</v>
      </c>
      <c r="N114" s="382">
        <v>7200</v>
      </c>
      <c r="O114" s="76">
        <v>6</v>
      </c>
      <c r="P114" s="76">
        <v>0</v>
      </c>
      <c r="Q114" s="76">
        <v>6</v>
      </c>
      <c r="R114" s="76">
        <v>0</v>
      </c>
      <c r="S114" s="76"/>
      <c r="T114" s="76"/>
    </row>
    <row r="115" spans="1:20">
      <c r="A115" s="78">
        <v>109</v>
      </c>
      <c r="B115" s="1160">
        <v>30014</v>
      </c>
      <c r="C115" s="1197" t="s">
        <v>4334</v>
      </c>
      <c r="D115" s="1198">
        <v>25</v>
      </c>
      <c r="E115" s="1198" t="s">
        <v>3514</v>
      </c>
      <c r="F115" s="1198" t="s">
        <v>214</v>
      </c>
      <c r="G115" s="1199">
        <v>4</v>
      </c>
      <c r="H115" s="1199">
        <v>5</v>
      </c>
      <c r="I115" s="1199">
        <v>2</v>
      </c>
      <c r="J115" s="1171">
        <v>7</v>
      </c>
      <c r="K115" s="1166">
        <v>3</v>
      </c>
      <c r="L115" s="1167">
        <v>4</v>
      </c>
      <c r="M115" s="1200">
        <v>2750</v>
      </c>
      <c r="N115" s="382">
        <v>11000</v>
      </c>
      <c r="O115" s="76">
        <v>2</v>
      </c>
      <c r="P115" s="76">
        <v>0</v>
      </c>
      <c r="Q115" s="76">
        <v>2</v>
      </c>
      <c r="R115" s="76">
        <v>0</v>
      </c>
      <c r="S115" s="76"/>
      <c r="T115" s="76"/>
    </row>
    <row r="116" spans="1:20">
      <c r="A116" s="78">
        <v>110</v>
      </c>
      <c r="B116" s="1160">
        <v>30015</v>
      </c>
      <c r="C116" s="1203" t="s">
        <v>4335</v>
      </c>
      <c r="D116" s="1171">
        <v>500</v>
      </c>
      <c r="E116" s="1171" t="s">
        <v>3514</v>
      </c>
      <c r="F116" s="1171" t="s">
        <v>214</v>
      </c>
      <c r="G116" s="1170">
        <v>1</v>
      </c>
      <c r="H116" s="1170">
        <v>1</v>
      </c>
      <c r="I116" s="1170">
        <v>2</v>
      </c>
      <c r="J116" s="1171">
        <v>12</v>
      </c>
      <c r="K116" s="1166">
        <v>0</v>
      </c>
      <c r="L116" s="1167">
        <v>12</v>
      </c>
      <c r="M116" s="1193">
        <v>500</v>
      </c>
      <c r="N116" s="382">
        <v>6000</v>
      </c>
      <c r="O116" s="76">
        <v>6</v>
      </c>
      <c r="P116" s="76">
        <v>0</v>
      </c>
      <c r="Q116" s="76">
        <v>6</v>
      </c>
      <c r="R116" s="76">
        <v>0</v>
      </c>
      <c r="S116" s="76"/>
      <c r="T116" s="76"/>
    </row>
    <row r="117" spans="1:20">
      <c r="A117" s="78">
        <v>111</v>
      </c>
      <c r="B117" s="1160">
        <v>30016</v>
      </c>
      <c r="C117" s="1197" t="s">
        <v>4336</v>
      </c>
      <c r="D117" s="1198">
        <v>25</v>
      </c>
      <c r="E117" s="1198" t="s">
        <v>3514</v>
      </c>
      <c r="F117" s="1198" t="s">
        <v>214</v>
      </c>
      <c r="G117" s="1199">
        <v>36</v>
      </c>
      <c r="H117" s="1199">
        <v>40</v>
      </c>
      <c r="I117" s="1199">
        <v>40</v>
      </c>
      <c r="J117" s="1171">
        <v>55</v>
      </c>
      <c r="K117" s="1166">
        <v>11</v>
      </c>
      <c r="L117" s="1167">
        <v>44</v>
      </c>
      <c r="M117" s="1200">
        <v>2450</v>
      </c>
      <c r="N117" s="382">
        <v>107800</v>
      </c>
      <c r="O117" s="76">
        <v>22</v>
      </c>
      <c r="P117" s="76">
        <v>0</v>
      </c>
      <c r="Q117" s="76">
        <v>22</v>
      </c>
      <c r="R117" s="76">
        <v>0</v>
      </c>
      <c r="S117" s="76"/>
      <c r="T117" s="76"/>
    </row>
    <row r="118" spans="1:20">
      <c r="A118" s="78">
        <v>112</v>
      </c>
      <c r="B118" s="1160">
        <v>30017</v>
      </c>
      <c r="C118" s="1161" t="s">
        <v>4337</v>
      </c>
      <c r="D118" s="1160">
        <v>100</v>
      </c>
      <c r="E118" s="1160" t="s">
        <v>156</v>
      </c>
      <c r="F118" s="1160" t="s">
        <v>156</v>
      </c>
      <c r="G118" s="1164"/>
      <c r="H118" s="1164"/>
      <c r="I118" s="1164"/>
      <c r="J118" s="1170">
        <v>1000</v>
      </c>
      <c r="K118" s="1166">
        <v>0</v>
      </c>
      <c r="L118" s="1167">
        <v>1000</v>
      </c>
      <c r="M118" s="1172">
        <v>250</v>
      </c>
      <c r="N118" s="382">
        <v>250000</v>
      </c>
      <c r="O118" s="76">
        <v>250</v>
      </c>
      <c r="P118" s="76">
        <v>250</v>
      </c>
      <c r="Q118" s="76">
        <v>250</v>
      </c>
      <c r="R118" s="76">
        <v>250</v>
      </c>
      <c r="S118" s="76"/>
      <c r="T118" s="76"/>
    </row>
    <row r="119" spans="1:20">
      <c r="A119" s="78">
        <v>113</v>
      </c>
      <c r="B119" s="1160">
        <v>30018</v>
      </c>
      <c r="C119" s="1169" t="s">
        <v>3688</v>
      </c>
      <c r="D119" s="1160">
        <v>1</v>
      </c>
      <c r="E119" s="1160" t="s">
        <v>156</v>
      </c>
      <c r="F119" s="1160" t="s">
        <v>156</v>
      </c>
      <c r="G119" s="1164">
        <v>0</v>
      </c>
      <c r="H119" s="1164">
        <v>0</v>
      </c>
      <c r="I119" s="1164">
        <v>0</v>
      </c>
      <c r="J119" s="1170">
        <v>6</v>
      </c>
      <c r="K119" s="1166">
        <v>0</v>
      </c>
      <c r="L119" s="1167">
        <v>6</v>
      </c>
      <c r="M119" s="1168">
        <v>9000</v>
      </c>
      <c r="N119" s="382">
        <v>54000</v>
      </c>
      <c r="O119" s="76">
        <v>1.5</v>
      </c>
      <c r="P119" s="76">
        <v>1.5</v>
      </c>
      <c r="Q119" s="76">
        <v>1.5</v>
      </c>
      <c r="R119" s="76">
        <v>1.5</v>
      </c>
      <c r="S119" s="76"/>
      <c r="T119" s="76"/>
    </row>
    <row r="120" spans="1:20">
      <c r="A120" s="78">
        <v>114</v>
      </c>
      <c r="B120" s="1160">
        <v>30019</v>
      </c>
      <c r="C120" s="1169" t="s">
        <v>3687</v>
      </c>
      <c r="D120" s="1160">
        <v>1</v>
      </c>
      <c r="E120" s="1160" t="s">
        <v>188</v>
      </c>
      <c r="F120" s="1160" t="s">
        <v>188</v>
      </c>
      <c r="G120" s="1164">
        <v>0</v>
      </c>
      <c r="H120" s="1164">
        <v>0</v>
      </c>
      <c r="I120" s="1164">
        <v>0</v>
      </c>
      <c r="J120" s="1170">
        <v>6</v>
      </c>
      <c r="K120" s="1166">
        <v>0</v>
      </c>
      <c r="L120" s="1167">
        <v>6</v>
      </c>
      <c r="M120" s="1168">
        <v>5000</v>
      </c>
      <c r="N120" s="382">
        <v>30000</v>
      </c>
      <c r="O120" s="76">
        <v>6</v>
      </c>
      <c r="P120" s="76">
        <v>0</v>
      </c>
      <c r="Q120" s="76">
        <v>0</v>
      </c>
      <c r="R120" s="76">
        <v>0</v>
      </c>
      <c r="S120" s="76"/>
      <c r="T120" s="76"/>
    </row>
    <row r="121" spans="1:20">
      <c r="A121" s="78">
        <v>115</v>
      </c>
      <c r="B121" s="1160">
        <v>30020</v>
      </c>
      <c r="C121" s="1197" t="s">
        <v>3575</v>
      </c>
      <c r="D121" s="1198">
        <v>1000</v>
      </c>
      <c r="E121" s="1198" t="s">
        <v>188</v>
      </c>
      <c r="F121" s="1198" t="s">
        <v>156</v>
      </c>
      <c r="G121" s="1199">
        <v>10</v>
      </c>
      <c r="H121" s="1199">
        <v>15</v>
      </c>
      <c r="I121" s="1199">
        <v>15</v>
      </c>
      <c r="J121" s="1171">
        <v>20</v>
      </c>
      <c r="K121" s="1166">
        <v>0</v>
      </c>
      <c r="L121" s="1167">
        <v>20</v>
      </c>
      <c r="M121" s="1200">
        <v>240</v>
      </c>
      <c r="N121" s="382">
        <v>4800</v>
      </c>
      <c r="O121" s="76">
        <v>10</v>
      </c>
      <c r="P121" s="76">
        <v>0</v>
      </c>
      <c r="Q121" s="76">
        <v>10</v>
      </c>
      <c r="R121" s="76">
        <v>0</v>
      </c>
      <c r="S121" s="76"/>
      <c r="T121" s="76"/>
    </row>
    <row r="122" spans="1:20">
      <c r="A122" s="78">
        <v>116</v>
      </c>
      <c r="B122" s="1160">
        <v>30021</v>
      </c>
      <c r="C122" s="1197" t="s">
        <v>3579</v>
      </c>
      <c r="D122" s="1198">
        <v>2000</v>
      </c>
      <c r="E122" s="1198" t="s">
        <v>725</v>
      </c>
      <c r="F122" s="1198" t="s">
        <v>34</v>
      </c>
      <c r="G122" s="1199">
        <v>70</v>
      </c>
      <c r="H122" s="1199">
        <v>50</v>
      </c>
      <c r="I122" s="1199">
        <v>30</v>
      </c>
      <c r="J122" s="1171">
        <v>50</v>
      </c>
      <c r="K122" s="1166">
        <v>0</v>
      </c>
      <c r="L122" s="1167">
        <v>50</v>
      </c>
      <c r="M122" s="1168">
        <v>380</v>
      </c>
      <c r="N122" s="382">
        <v>19000</v>
      </c>
      <c r="O122" s="76">
        <v>25</v>
      </c>
      <c r="P122" s="76">
        <v>0</v>
      </c>
      <c r="Q122" s="76">
        <v>25</v>
      </c>
      <c r="R122" s="76">
        <v>0</v>
      </c>
      <c r="S122" s="76"/>
      <c r="T122" s="76"/>
    </row>
    <row r="123" spans="1:20">
      <c r="A123" s="78">
        <v>117</v>
      </c>
      <c r="B123" s="1160">
        <v>30022</v>
      </c>
      <c r="C123" s="1197" t="s">
        <v>3582</v>
      </c>
      <c r="D123" s="1198">
        <v>12</v>
      </c>
      <c r="E123" s="1198" t="s">
        <v>3583</v>
      </c>
      <c r="F123" s="1198" t="s">
        <v>411</v>
      </c>
      <c r="G123" s="1199">
        <v>10</v>
      </c>
      <c r="H123" s="1199">
        <v>10</v>
      </c>
      <c r="I123" s="1199">
        <v>10</v>
      </c>
      <c r="J123" s="1171">
        <v>20</v>
      </c>
      <c r="K123" s="1166">
        <v>0</v>
      </c>
      <c r="L123" s="1167">
        <v>20</v>
      </c>
      <c r="M123" s="1168">
        <v>600</v>
      </c>
      <c r="N123" s="382">
        <v>12000</v>
      </c>
      <c r="O123" s="76">
        <v>10</v>
      </c>
      <c r="P123" s="76">
        <v>0</v>
      </c>
      <c r="Q123" s="76">
        <v>10</v>
      </c>
      <c r="R123" s="76">
        <v>0</v>
      </c>
      <c r="S123" s="76"/>
      <c r="T123" s="76"/>
    </row>
    <row r="124" spans="1:20">
      <c r="A124" s="78">
        <v>118</v>
      </c>
      <c r="B124" s="1160">
        <v>30023</v>
      </c>
      <c r="C124" s="1197" t="s">
        <v>3598</v>
      </c>
      <c r="D124" s="1198">
        <v>1</v>
      </c>
      <c r="E124" s="1198" t="s">
        <v>211</v>
      </c>
      <c r="F124" s="1198" t="s">
        <v>211</v>
      </c>
      <c r="G124" s="1199">
        <v>24</v>
      </c>
      <c r="H124" s="1199">
        <v>10</v>
      </c>
      <c r="I124" s="1199">
        <v>10</v>
      </c>
      <c r="J124" s="1171">
        <v>24</v>
      </c>
      <c r="K124" s="1166">
        <v>0</v>
      </c>
      <c r="L124" s="1167">
        <v>24</v>
      </c>
      <c r="M124" s="1168">
        <v>225</v>
      </c>
      <c r="N124" s="382">
        <v>5400</v>
      </c>
      <c r="O124" s="76">
        <v>12</v>
      </c>
      <c r="P124" s="76">
        <v>0</v>
      </c>
      <c r="Q124" s="76">
        <v>12</v>
      </c>
      <c r="R124" s="76">
        <v>0</v>
      </c>
      <c r="S124" s="76"/>
      <c r="T124" s="76"/>
    </row>
    <row r="125" spans="1:20">
      <c r="A125" s="78">
        <v>119</v>
      </c>
      <c r="B125" s="1160">
        <v>30024</v>
      </c>
      <c r="C125" s="1197" t="s">
        <v>3599</v>
      </c>
      <c r="D125" s="1198">
        <v>1000</v>
      </c>
      <c r="E125" s="1198" t="s">
        <v>211</v>
      </c>
      <c r="F125" s="1198" t="s">
        <v>34</v>
      </c>
      <c r="G125" s="1199">
        <v>100</v>
      </c>
      <c r="H125" s="1199">
        <v>100</v>
      </c>
      <c r="I125" s="1199">
        <v>100</v>
      </c>
      <c r="J125" s="1171">
        <v>50</v>
      </c>
      <c r="K125" s="1166">
        <v>100</v>
      </c>
      <c r="L125" s="1167">
        <v>0</v>
      </c>
      <c r="M125" s="1200">
        <v>460</v>
      </c>
      <c r="N125" s="382">
        <v>0</v>
      </c>
      <c r="O125" s="76">
        <v>0</v>
      </c>
      <c r="P125" s="76">
        <v>0</v>
      </c>
      <c r="Q125" s="76">
        <v>0</v>
      </c>
      <c r="R125" s="76">
        <v>0</v>
      </c>
      <c r="S125" s="76"/>
      <c r="T125" s="76"/>
    </row>
    <row r="126" spans="1:20">
      <c r="A126" s="78">
        <v>120</v>
      </c>
      <c r="B126" s="1160">
        <v>30025</v>
      </c>
      <c r="C126" s="1197" t="s">
        <v>3600</v>
      </c>
      <c r="D126" s="1198">
        <v>10</v>
      </c>
      <c r="E126" s="1198" t="s">
        <v>3601</v>
      </c>
      <c r="F126" s="1198" t="s">
        <v>34</v>
      </c>
      <c r="G126" s="1199">
        <v>300</v>
      </c>
      <c r="H126" s="1199">
        <v>300</v>
      </c>
      <c r="I126" s="1199">
        <v>500</v>
      </c>
      <c r="J126" s="1171">
        <v>500</v>
      </c>
      <c r="K126" s="1166">
        <v>0</v>
      </c>
      <c r="L126" s="1167">
        <v>500</v>
      </c>
      <c r="M126" s="1168">
        <v>519</v>
      </c>
      <c r="N126" s="382">
        <v>259500</v>
      </c>
      <c r="O126" s="76">
        <v>125</v>
      </c>
      <c r="P126" s="76">
        <v>125</v>
      </c>
      <c r="Q126" s="76">
        <v>125</v>
      </c>
      <c r="R126" s="76">
        <v>125</v>
      </c>
      <c r="S126" s="76"/>
      <c r="T126" s="76"/>
    </row>
    <row r="127" spans="1:20">
      <c r="A127" s="78">
        <v>121</v>
      </c>
      <c r="B127" s="1160">
        <v>30026</v>
      </c>
      <c r="C127" s="1197" t="s">
        <v>3603</v>
      </c>
      <c r="D127" s="1198">
        <v>500</v>
      </c>
      <c r="E127" s="1198" t="s">
        <v>3518</v>
      </c>
      <c r="F127" s="1198" t="s">
        <v>214</v>
      </c>
      <c r="G127" s="1199">
        <v>12</v>
      </c>
      <c r="H127" s="1199">
        <v>5</v>
      </c>
      <c r="I127" s="1199">
        <v>5</v>
      </c>
      <c r="J127" s="1171">
        <v>5</v>
      </c>
      <c r="K127" s="1166">
        <v>3</v>
      </c>
      <c r="L127" s="1167">
        <v>2</v>
      </c>
      <c r="M127" s="1200">
        <v>1900</v>
      </c>
      <c r="N127" s="382">
        <v>3800</v>
      </c>
      <c r="O127" s="76">
        <v>2</v>
      </c>
      <c r="P127" s="76">
        <v>0</v>
      </c>
      <c r="Q127" s="76">
        <v>0</v>
      </c>
      <c r="R127" s="76">
        <v>0</v>
      </c>
      <c r="S127" s="76"/>
      <c r="T127" s="76"/>
    </row>
    <row r="128" spans="1:20">
      <c r="A128" s="78">
        <v>122</v>
      </c>
      <c r="B128" s="1160">
        <v>30027</v>
      </c>
      <c r="C128" s="1197" t="s">
        <v>3608</v>
      </c>
      <c r="D128" s="1198">
        <v>2000</v>
      </c>
      <c r="E128" s="1198" t="s">
        <v>3609</v>
      </c>
      <c r="F128" s="1198" t="s">
        <v>46</v>
      </c>
      <c r="G128" s="1199">
        <v>700</v>
      </c>
      <c r="H128" s="1199">
        <v>800</v>
      </c>
      <c r="I128" s="1199">
        <v>1500</v>
      </c>
      <c r="J128" s="1171">
        <v>1500</v>
      </c>
      <c r="K128" s="1166">
        <v>98</v>
      </c>
      <c r="L128" s="1167">
        <v>1402</v>
      </c>
      <c r="M128" s="1200">
        <v>119</v>
      </c>
      <c r="N128" s="382">
        <v>166838</v>
      </c>
      <c r="O128" s="76">
        <v>350</v>
      </c>
      <c r="P128" s="76">
        <v>350</v>
      </c>
      <c r="Q128" s="76">
        <v>350</v>
      </c>
      <c r="R128" s="76">
        <v>352</v>
      </c>
      <c r="S128" s="76"/>
      <c r="T128" s="76"/>
    </row>
    <row r="129" spans="1:20">
      <c r="A129" s="78">
        <v>123</v>
      </c>
      <c r="B129" s="1160">
        <v>30028</v>
      </c>
      <c r="C129" s="1197" t="s">
        <v>3610</v>
      </c>
      <c r="D129" s="1198">
        <v>1</v>
      </c>
      <c r="E129" s="1198" t="s">
        <v>34</v>
      </c>
      <c r="F129" s="1198" t="s">
        <v>34</v>
      </c>
      <c r="G129" s="1199">
        <v>2</v>
      </c>
      <c r="H129" s="1199">
        <v>2</v>
      </c>
      <c r="I129" s="1199">
        <v>2</v>
      </c>
      <c r="J129" s="1171">
        <v>2</v>
      </c>
      <c r="K129" s="1166">
        <v>0</v>
      </c>
      <c r="L129" s="1167">
        <v>2</v>
      </c>
      <c r="M129" s="1168">
        <v>480</v>
      </c>
      <c r="N129" s="382">
        <v>960</v>
      </c>
      <c r="O129" s="76">
        <v>2</v>
      </c>
      <c r="P129" s="76">
        <v>0</v>
      </c>
      <c r="Q129" s="76">
        <v>0</v>
      </c>
      <c r="R129" s="76">
        <v>0</v>
      </c>
      <c r="S129" s="76"/>
      <c r="T129" s="76"/>
    </row>
    <row r="130" spans="1:20">
      <c r="A130" s="78">
        <v>124</v>
      </c>
      <c r="B130" s="1160">
        <v>30029</v>
      </c>
      <c r="C130" s="1197" t="s">
        <v>3613</v>
      </c>
      <c r="D130" s="1198">
        <v>1000</v>
      </c>
      <c r="E130" s="1198" t="s">
        <v>211</v>
      </c>
      <c r="F130" s="1198" t="s">
        <v>156</v>
      </c>
      <c r="G130" s="1199">
        <v>5</v>
      </c>
      <c r="H130" s="1199">
        <v>5</v>
      </c>
      <c r="I130" s="1199">
        <v>10</v>
      </c>
      <c r="J130" s="1171">
        <v>5</v>
      </c>
      <c r="K130" s="1166">
        <v>0</v>
      </c>
      <c r="L130" s="1167">
        <v>5</v>
      </c>
      <c r="M130" s="1168">
        <v>280</v>
      </c>
      <c r="N130" s="382">
        <v>1400</v>
      </c>
      <c r="O130" s="76">
        <v>5</v>
      </c>
      <c r="P130" s="76">
        <v>0</v>
      </c>
      <c r="Q130" s="76">
        <v>0</v>
      </c>
      <c r="R130" s="76">
        <v>0</v>
      </c>
      <c r="S130" s="76"/>
      <c r="T130" s="76"/>
    </row>
    <row r="131" spans="1:20">
      <c r="A131" s="78">
        <v>125</v>
      </c>
      <c r="B131" s="1160">
        <v>30030</v>
      </c>
      <c r="C131" s="1197" t="s">
        <v>3614</v>
      </c>
      <c r="D131" s="1198">
        <v>72</v>
      </c>
      <c r="E131" s="1198" t="s">
        <v>725</v>
      </c>
      <c r="F131" s="1198" t="s">
        <v>34</v>
      </c>
      <c r="G131" s="1199">
        <v>2000</v>
      </c>
      <c r="H131" s="1199">
        <v>2000</v>
      </c>
      <c r="I131" s="1199">
        <v>1000</v>
      </c>
      <c r="J131" s="1171">
        <v>1000</v>
      </c>
      <c r="K131" s="1166">
        <v>1392</v>
      </c>
      <c r="L131" s="1167">
        <v>0</v>
      </c>
      <c r="M131" s="1200">
        <v>30</v>
      </c>
      <c r="N131" s="382">
        <v>0</v>
      </c>
      <c r="O131" s="76">
        <v>0</v>
      </c>
      <c r="P131" s="76">
        <v>0</v>
      </c>
      <c r="Q131" s="76">
        <v>0</v>
      </c>
      <c r="R131" s="76">
        <v>0</v>
      </c>
      <c r="S131" s="76"/>
      <c r="T131" s="76"/>
    </row>
    <row r="132" spans="1:20">
      <c r="A132" s="78">
        <v>126</v>
      </c>
      <c r="B132" s="1160">
        <v>30031</v>
      </c>
      <c r="C132" s="1197" t="s">
        <v>3615</v>
      </c>
      <c r="D132" s="1198">
        <v>72</v>
      </c>
      <c r="E132" s="1198" t="s">
        <v>725</v>
      </c>
      <c r="F132" s="1198" t="s">
        <v>34</v>
      </c>
      <c r="G132" s="1199">
        <v>1500</v>
      </c>
      <c r="H132" s="1199">
        <v>2000</v>
      </c>
      <c r="I132" s="1199">
        <v>2000</v>
      </c>
      <c r="J132" s="1171">
        <v>2000</v>
      </c>
      <c r="K132" s="1166">
        <v>0</v>
      </c>
      <c r="L132" s="1167">
        <v>2000</v>
      </c>
      <c r="M132" s="1168">
        <v>32</v>
      </c>
      <c r="N132" s="382">
        <v>64000</v>
      </c>
      <c r="O132" s="76">
        <v>500</v>
      </c>
      <c r="P132" s="76">
        <v>500</v>
      </c>
      <c r="Q132" s="76">
        <v>500</v>
      </c>
      <c r="R132" s="76">
        <v>500</v>
      </c>
      <c r="S132" s="76"/>
      <c r="T132" s="76"/>
    </row>
    <row r="133" spans="1:20">
      <c r="A133" s="78">
        <v>127</v>
      </c>
      <c r="B133" s="1160">
        <v>30032</v>
      </c>
      <c r="C133" s="1197" t="s">
        <v>3629</v>
      </c>
      <c r="D133" s="1198">
        <v>1</v>
      </c>
      <c r="E133" s="1198" t="s">
        <v>188</v>
      </c>
      <c r="F133" s="1198" t="s">
        <v>188</v>
      </c>
      <c r="G133" s="1199">
        <v>5</v>
      </c>
      <c r="H133" s="1199">
        <v>5</v>
      </c>
      <c r="I133" s="1199">
        <v>5</v>
      </c>
      <c r="J133" s="1171">
        <v>5</v>
      </c>
      <c r="K133" s="1166">
        <v>0</v>
      </c>
      <c r="L133" s="1167">
        <v>5</v>
      </c>
      <c r="M133" s="1200">
        <v>840</v>
      </c>
      <c r="N133" s="382">
        <v>4200</v>
      </c>
      <c r="O133" s="76">
        <v>5</v>
      </c>
      <c r="P133" s="76">
        <v>0</v>
      </c>
      <c r="Q133" s="76">
        <v>0</v>
      </c>
      <c r="R133" s="76">
        <v>0</v>
      </c>
      <c r="S133" s="76"/>
      <c r="T133" s="76"/>
    </row>
    <row r="134" spans="1:20">
      <c r="A134" s="78">
        <v>128</v>
      </c>
      <c r="B134" s="1160">
        <v>30033</v>
      </c>
      <c r="C134" s="1197" t="s">
        <v>4338</v>
      </c>
      <c r="D134" s="1198">
        <v>20</v>
      </c>
      <c r="E134" s="1198" t="s">
        <v>185</v>
      </c>
      <c r="F134" s="1198" t="s">
        <v>3533</v>
      </c>
      <c r="G134" s="1199">
        <v>10</v>
      </c>
      <c r="H134" s="1199">
        <v>10</v>
      </c>
      <c r="I134" s="1199">
        <v>10</v>
      </c>
      <c r="J134" s="1171">
        <v>10</v>
      </c>
      <c r="K134" s="1166">
        <v>0</v>
      </c>
      <c r="L134" s="1167">
        <v>10</v>
      </c>
      <c r="M134" s="1168">
        <v>400</v>
      </c>
      <c r="N134" s="382">
        <v>4000</v>
      </c>
      <c r="O134" s="76">
        <v>10</v>
      </c>
      <c r="P134" s="76">
        <v>0</v>
      </c>
      <c r="Q134" s="76">
        <v>0</v>
      </c>
      <c r="R134" s="76">
        <v>0</v>
      </c>
      <c r="S134" s="76"/>
      <c r="T134" s="76"/>
    </row>
    <row r="135" spans="1:20">
      <c r="A135" s="78">
        <v>129</v>
      </c>
      <c r="B135" s="1160">
        <v>30034</v>
      </c>
      <c r="C135" s="1197" t="s">
        <v>3644</v>
      </c>
      <c r="D135" s="1198">
        <v>1</v>
      </c>
      <c r="E135" s="1198" t="s">
        <v>188</v>
      </c>
      <c r="F135" s="1198" t="s">
        <v>188</v>
      </c>
      <c r="G135" s="1199">
        <v>700</v>
      </c>
      <c r="H135" s="1199">
        <v>500</v>
      </c>
      <c r="I135" s="1199">
        <v>500</v>
      </c>
      <c r="J135" s="1171">
        <v>500</v>
      </c>
      <c r="K135" s="1166">
        <v>0</v>
      </c>
      <c r="L135" s="1167">
        <v>500</v>
      </c>
      <c r="M135" s="1200">
        <v>40</v>
      </c>
      <c r="N135" s="382">
        <v>20000</v>
      </c>
      <c r="O135" s="76">
        <v>125</v>
      </c>
      <c r="P135" s="76">
        <v>125</v>
      </c>
      <c r="Q135" s="76">
        <v>125</v>
      </c>
      <c r="R135" s="76">
        <v>125</v>
      </c>
      <c r="S135" s="76"/>
      <c r="T135" s="76"/>
    </row>
    <row r="136" spans="1:20">
      <c r="A136" s="78">
        <v>130</v>
      </c>
      <c r="B136" s="1160">
        <v>30035</v>
      </c>
      <c r="C136" s="1197" t="s">
        <v>3645</v>
      </c>
      <c r="D136" s="1198">
        <v>1000</v>
      </c>
      <c r="E136" s="1198" t="s">
        <v>211</v>
      </c>
      <c r="F136" s="1198" t="s">
        <v>34</v>
      </c>
      <c r="G136" s="1199">
        <v>250000</v>
      </c>
      <c r="H136" s="1199">
        <v>235000</v>
      </c>
      <c r="I136" s="1199">
        <v>235000</v>
      </c>
      <c r="J136" s="1171">
        <v>200000</v>
      </c>
      <c r="K136" s="1166">
        <v>20000</v>
      </c>
      <c r="L136" s="1167">
        <v>180000</v>
      </c>
      <c r="M136" s="1168">
        <v>1.9</v>
      </c>
      <c r="N136" s="382">
        <v>342000</v>
      </c>
      <c r="O136" s="76">
        <v>45000</v>
      </c>
      <c r="P136" s="76">
        <v>45000</v>
      </c>
      <c r="Q136" s="76">
        <v>45000</v>
      </c>
      <c r="R136" s="76">
        <v>45000</v>
      </c>
      <c r="S136" s="76"/>
      <c r="T136" s="76"/>
    </row>
    <row r="137" spans="1:20">
      <c r="A137" s="78">
        <v>131</v>
      </c>
      <c r="B137" s="1160">
        <v>30036</v>
      </c>
      <c r="C137" s="1197" t="s">
        <v>3653</v>
      </c>
      <c r="D137" s="1198">
        <v>50</v>
      </c>
      <c r="E137" s="1198" t="s">
        <v>725</v>
      </c>
      <c r="F137" s="1198" t="s">
        <v>34</v>
      </c>
      <c r="G137" s="1199">
        <v>2</v>
      </c>
      <c r="H137" s="1199">
        <v>2</v>
      </c>
      <c r="I137" s="1199">
        <v>2</v>
      </c>
      <c r="J137" s="1171">
        <v>2</v>
      </c>
      <c r="K137" s="1166">
        <v>0</v>
      </c>
      <c r="L137" s="1167">
        <v>2</v>
      </c>
      <c r="M137" s="1200">
        <v>500</v>
      </c>
      <c r="N137" s="382">
        <v>1000</v>
      </c>
      <c r="O137" s="76">
        <v>2</v>
      </c>
      <c r="P137" s="76">
        <v>0</v>
      </c>
      <c r="Q137" s="76">
        <v>0</v>
      </c>
      <c r="R137" s="76">
        <v>0</v>
      </c>
      <c r="S137" s="76"/>
      <c r="T137" s="76"/>
    </row>
    <row r="138" spans="1:20">
      <c r="A138" s="78">
        <v>132</v>
      </c>
      <c r="B138" s="1160">
        <v>30037</v>
      </c>
      <c r="C138" s="1197" t="s">
        <v>3654</v>
      </c>
      <c r="D138" s="1198">
        <v>1000</v>
      </c>
      <c r="E138" s="1198" t="s">
        <v>211</v>
      </c>
      <c r="F138" s="1198" t="s">
        <v>34</v>
      </c>
      <c r="G138" s="1199">
        <v>24000</v>
      </c>
      <c r="H138" s="1199">
        <v>30000</v>
      </c>
      <c r="I138" s="1199">
        <v>40000</v>
      </c>
      <c r="J138" s="1171">
        <v>25000</v>
      </c>
      <c r="K138" s="1166">
        <v>11386</v>
      </c>
      <c r="L138" s="1167">
        <v>13614</v>
      </c>
      <c r="M138" s="1200">
        <v>2.0499999999999998</v>
      </c>
      <c r="N138" s="382">
        <v>27909</v>
      </c>
      <c r="O138" s="76">
        <v>3403.5</v>
      </c>
      <c r="P138" s="76">
        <v>3403.5</v>
      </c>
      <c r="Q138" s="76">
        <v>3403.5</v>
      </c>
      <c r="R138" s="76">
        <v>3403.5</v>
      </c>
      <c r="S138" s="76"/>
      <c r="T138" s="76"/>
    </row>
    <row r="139" spans="1:20">
      <c r="A139" s="78">
        <v>133</v>
      </c>
      <c r="B139" s="1160">
        <v>30038</v>
      </c>
      <c r="C139" s="1197" t="s">
        <v>3656</v>
      </c>
      <c r="D139" s="1198">
        <v>1</v>
      </c>
      <c r="E139" s="1198" t="s">
        <v>188</v>
      </c>
      <c r="F139" s="1198" t="s">
        <v>188</v>
      </c>
      <c r="G139" s="1199">
        <v>50</v>
      </c>
      <c r="H139" s="1199">
        <v>50</v>
      </c>
      <c r="I139" s="1199">
        <v>50</v>
      </c>
      <c r="J139" s="1171">
        <v>20</v>
      </c>
      <c r="K139" s="1166">
        <v>0</v>
      </c>
      <c r="L139" s="1167">
        <v>20</v>
      </c>
      <c r="M139" s="1200">
        <v>260</v>
      </c>
      <c r="N139" s="382">
        <v>5200</v>
      </c>
      <c r="O139" s="76">
        <v>20</v>
      </c>
      <c r="P139" s="76">
        <v>0</v>
      </c>
      <c r="Q139" s="76">
        <v>0</v>
      </c>
      <c r="R139" s="76">
        <v>0</v>
      </c>
      <c r="S139" s="76"/>
      <c r="T139" s="76"/>
    </row>
    <row r="140" spans="1:20">
      <c r="A140" s="78">
        <v>134</v>
      </c>
      <c r="B140" s="1160">
        <v>30039</v>
      </c>
      <c r="C140" s="1197" t="s">
        <v>3657</v>
      </c>
      <c r="D140" s="1198">
        <v>1</v>
      </c>
      <c r="E140" s="1198" t="s">
        <v>188</v>
      </c>
      <c r="F140" s="1198" t="s">
        <v>188</v>
      </c>
      <c r="G140" s="1199">
        <v>50</v>
      </c>
      <c r="H140" s="1199">
        <v>50</v>
      </c>
      <c r="I140" s="1199">
        <v>50</v>
      </c>
      <c r="J140" s="1171">
        <v>20</v>
      </c>
      <c r="K140" s="1166">
        <v>0</v>
      </c>
      <c r="L140" s="1167">
        <v>20</v>
      </c>
      <c r="M140" s="1200">
        <v>270</v>
      </c>
      <c r="N140" s="382">
        <v>5400</v>
      </c>
      <c r="O140" s="76">
        <v>20</v>
      </c>
      <c r="P140" s="76">
        <v>0</v>
      </c>
      <c r="Q140" s="76">
        <v>0</v>
      </c>
      <c r="R140" s="76">
        <v>0</v>
      </c>
      <c r="S140" s="76"/>
      <c r="T140" s="76"/>
    </row>
    <row r="141" spans="1:20">
      <c r="A141" s="78">
        <v>135</v>
      </c>
      <c r="B141" s="1160">
        <v>30040</v>
      </c>
      <c r="C141" s="1169" t="s">
        <v>3659</v>
      </c>
      <c r="D141" s="1160">
        <v>25</v>
      </c>
      <c r="E141" s="1160" t="s">
        <v>3515</v>
      </c>
      <c r="F141" s="1160" t="s">
        <v>34</v>
      </c>
      <c r="G141" s="1164">
        <v>250</v>
      </c>
      <c r="H141" s="1164">
        <v>500</v>
      </c>
      <c r="I141" s="1164">
        <v>0</v>
      </c>
      <c r="J141" s="1171">
        <v>125</v>
      </c>
      <c r="K141" s="1166">
        <v>0</v>
      </c>
      <c r="L141" s="1167">
        <v>125</v>
      </c>
      <c r="M141" s="1172">
        <v>26</v>
      </c>
      <c r="N141" s="382">
        <v>3250</v>
      </c>
      <c r="O141" s="76">
        <v>75</v>
      </c>
      <c r="P141" s="76"/>
      <c r="Q141" s="76">
        <v>50</v>
      </c>
      <c r="R141" s="76"/>
      <c r="S141" s="76"/>
      <c r="T141" s="76"/>
    </row>
    <row r="142" spans="1:20">
      <c r="A142" s="78">
        <v>136</v>
      </c>
      <c r="B142" s="1160">
        <v>30041</v>
      </c>
      <c r="C142" s="1169" t="s">
        <v>3660</v>
      </c>
      <c r="D142" s="1160" t="s">
        <v>3551</v>
      </c>
      <c r="E142" s="1160" t="s">
        <v>188</v>
      </c>
      <c r="F142" s="1160" t="s">
        <v>34</v>
      </c>
      <c r="G142" s="1164">
        <v>3700</v>
      </c>
      <c r="H142" s="1164">
        <v>5000</v>
      </c>
      <c r="I142" s="1164">
        <v>6000</v>
      </c>
      <c r="J142" s="1171">
        <v>8000</v>
      </c>
      <c r="K142" s="1166">
        <v>300</v>
      </c>
      <c r="L142" s="1167">
        <v>7700</v>
      </c>
      <c r="M142" s="1172">
        <v>17</v>
      </c>
      <c r="N142" s="382">
        <v>130900</v>
      </c>
      <c r="O142" s="76">
        <v>1925</v>
      </c>
      <c r="P142" s="76">
        <v>1925</v>
      </c>
      <c r="Q142" s="76">
        <v>1925</v>
      </c>
      <c r="R142" s="76">
        <v>1925</v>
      </c>
      <c r="S142" s="76"/>
      <c r="T142" s="76"/>
    </row>
    <row r="143" spans="1:20">
      <c r="A143" s="78">
        <v>137</v>
      </c>
      <c r="B143" s="1160">
        <v>30042</v>
      </c>
      <c r="C143" s="1197" t="s">
        <v>3664</v>
      </c>
      <c r="D143" s="1198">
        <v>1000</v>
      </c>
      <c r="E143" s="1198" t="s">
        <v>211</v>
      </c>
      <c r="F143" s="1198" t="s">
        <v>34</v>
      </c>
      <c r="G143" s="1199">
        <v>18</v>
      </c>
      <c r="H143" s="1199">
        <v>20</v>
      </c>
      <c r="I143" s="1199">
        <v>20</v>
      </c>
      <c r="J143" s="1171">
        <v>40</v>
      </c>
      <c r="K143" s="1166">
        <v>20</v>
      </c>
      <c r="L143" s="1167">
        <v>20</v>
      </c>
      <c r="M143" s="1200">
        <v>620</v>
      </c>
      <c r="N143" s="382">
        <v>12400</v>
      </c>
      <c r="O143" s="76">
        <v>20</v>
      </c>
      <c r="P143" s="76">
        <v>0</v>
      </c>
      <c r="Q143" s="76">
        <v>0</v>
      </c>
      <c r="R143" s="76">
        <v>0</v>
      </c>
      <c r="S143" s="76"/>
      <c r="T143" s="76"/>
    </row>
    <row r="144" spans="1:20">
      <c r="A144" s="78">
        <v>138</v>
      </c>
      <c r="B144" s="1160">
        <v>30043</v>
      </c>
      <c r="C144" s="1197" t="s">
        <v>3665</v>
      </c>
      <c r="D144" s="1198">
        <v>72</v>
      </c>
      <c r="E144" s="1198" t="s">
        <v>211</v>
      </c>
      <c r="F144" s="1198" t="s">
        <v>34</v>
      </c>
      <c r="G144" s="1199">
        <v>20</v>
      </c>
      <c r="H144" s="1199">
        <v>20</v>
      </c>
      <c r="I144" s="1199">
        <v>40</v>
      </c>
      <c r="J144" s="1171">
        <v>80</v>
      </c>
      <c r="K144" s="1166">
        <v>40</v>
      </c>
      <c r="L144" s="1167">
        <v>40</v>
      </c>
      <c r="M144" s="1168">
        <v>700</v>
      </c>
      <c r="N144" s="382">
        <v>28000</v>
      </c>
      <c r="O144" s="76">
        <v>40</v>
      </c>
      <c r="P144" s="76">
        <v>0</v>
      </c>
      <c r="Q144" s="76">
        <v>0</v>
      </c>
      <c r="R144" s="76">
        <v>0</v>
      </c>
      <c r="S144" s="76"/>
      <c r="T144" s="76"/>
    </row>
    <row r="145" spans="1:20">
      <c r="A145" s="78">
        <v>139</v>
      </c>
      <c r="B145" s="1160">
        <v>30044</v>
      </c>
      <c r="C145" s="1197" t="s">
        <v>3666</v>
      </c>
      <c r="D145" s="1198">
        <v>72</v>
      </c>
      <c r="E145" s="1198" t="s">
        <v>211</v>
      </c>
      <c r="F145" s="1198" t="s">
        <v>211</v>
      </c>
      <c r="G145" s="1199">
        <v>576</v>
      </c>
      <c r="H145" s="1199">
        <v>576</v>
      </c>
      <c r="I145" s="1199">
        <v>576</v>
      </c>
      <c r="J145" s="1171">
        <v>576</v>
      </c>
      <c r="K145" s="1166">
        <v>5</v>
      </c>
      <c r="L145" s="1167">
        <v>571</v>
      </c>
      <c r="M145" s="1168">
        <v>13.81</v>
      </c>
      <c r="N145" s="382">
        <v>7886</v>
      </c>
      <c r="O145" s="76">
        <v>142.75</v>
      </c>
      <c r="P145" s="76">
        <v>143</v>
      </c>
      <c r="Q145" s="76">
        <v>143</v>
      </c>
      <c r="R145" s="76">
        <v>142</v>
      </c>
      <c r="S145" s="76"/>
      <c r="T145" s="76"/>
    </row>
    <row r="146" spans="1:20">
      <c r="A146" s="78">
        <v>140</v>
      </c>
      <c r="B146" s="1160">
        <v>30045</v>
      </c>
      <c r="C146" s="1169" t="s">
        <v>3667</v>
      </c>
      <c r="D146" s="1160" t="s">
        <v>3525</v>
      </c>
      <c r="E146" s="1160" t="s">
        <v>46</v>
      </c>
      <c r="F146" s="1160" t="s">
        <v>46</v>
      </c>
      <c r="G146" s="1164">
        <v>230</v>
      </c>
      <c r="H146" s="1164">
        <v>400</v>
      </c>
      <c r="I146" s="1164">
        <v>400</v>
      </c>
      <c r="J146" s="1171">
        <v>400</v>
      </c>
      <c r="K146" s="1166">
        <v>10</v>
      </c>
      <c r="L146" s="1167">
        <v>390</v>
      </c>
      <c r="M146" s="1172">
        <v>40</v>
      </c>
      <c r="N146" s="382">
        <v>15600</v>
      </c>
      <c r="O146" s="76">
        <v>190</v>
      </c>
      <c r="P146" s="76">
        <v>100</v>
      </c>
      <c r="Q146" s="76">
        <v>100</v>
      </c>
      <c r="R146" s="76"/>
      <c r="S146" s="76"/>
      <c r="T146" s="76"/>
    </row>
    <row r="147" spans="1:20">
      <c r="A147" s="78">
        <v>141</v>
      </c>
      <c r="B147" s="1160">
        <v>30046</v>
      </c>
      <c r="C147" s="1197" t="s">
        <v>3669</v>
      </c>
      <c r="D147" s="1198">
        <v>1000</v>
      </c>
      <c r="E147" s="1198" t="s">
        <v>83</v>
      </c>
      <c r="F147" s="1198" t="s">
        <v>34</v>
      </c>
      <c r="G147" s="1199">
        <v>10</v>
      </c>
      <c r="H147" s="1199">
        <v>20</v>
      </c>
      <c r="I147" s="1199">
        <v>30</v>
      </c>
      <c r="J147" s="1171">
        <v>30</v>
      </c>
      <c r="K147" s="1166">
        <v>0</v>
      </c>
      <c r="L147" s="1167">
        <v>30</v>
      </c>
      <c r="M147" s="1168">
        <v>3000</v>
      </c>
      <c r="N147" s="382">
        <v>90000</v>
      </c>
      <c r="O147" s="76">
        <v>30</v>
      </c>
      <c r="P147" s="76">
        <v>0</v>
      </c>
      <c r="Q147" s="76">
        <v>0</v>
      </c>
      <c r="R147" s="76">
        <v>0</v>
      </c>
      <c r="S147" s="76"/>
      <c r="T147" s="76"/>
    </row>
    <row r="148" spans="1:20">
      <c r="A148" s="78">
        <v>142</v>
      </c>
      <c r="B148" s="1160">
        <v>30047</v>
      </c>
      <c r="C148" s="1169" t="s">
        <v>3685</v>
      </c>
      <c r="D148" s="1160">
        <v>1</v>
      </c>
      <c r="E148" s="1160" t="s">
        <v>188</v>
      </c>
      <c r="F148" s="1160" t="s">
        <v>188</v>
      </c>
      <c r="G148" s="1164">
        <v>0</v>
      </c>
      <c r="H148" s="1164">
        <v>0</v>
      </c>
      <c r="I148" s="1164">
        <v>0</v>
      </c>
      <c r="J148" s="1170">
        <v>80000</v>
      </c>
      <c r="K148" s="1166">
        <v>0</v>
      </c>
      <c r="L148" s="1167">
        <v>80000</v>
      </c>
      <c r="M148" s="1172">
        <v>1.5</v>
      </c>
      <c r="N148" s="382">
        <v>120000</v>
      </c>
      <c r="O148" s="76">
        <v>20000</v>
      </c>
      <c r="P148" s="76">
        <v>20000</v>
      </c>
      <c r="Q148" s="76">
        <v>20000</v>
      </c>
      <c r="R148" s="76">
        <v>20000</v>
      </c>
      <c r="S148" s="76"/>
      <c r="T148" s="76"/>
    </row>
    <row r="149" spans="1:20">
      <c r="A149" s="78">
        <v>143</v>
      </c>
      <c r="B149" s="1160">
        <v>30048</v>
      </c>
      <c r="C149" s="1169" t="s">
        <v>3671</v>
      </c>
      <c r="D149" s="1160" t="s">
        <v>3580</v>
      </c>
      <c r="E149" s="1160" t="s">
        <v>3515</v>
      </c>
      <c r="F149" s="1160" t="s">
        <v>34</v>
      </c>
      <c r="G149" s="1164">
        <v>55</v>
      </c>
      <c r="H149" s="1164">
        <v>150</v>
      </c>
      <c r="I149" s="1164">
        <v>160</v>
      </c>
      <c r="J149" s="1171">
        <v>160</v>
      </c>
      <c r="K149" s="1166">
        <v>0</v>
      </c>
      <c r="L149" s="1167">
        <v>160</v>
      </c>
      <c r="M149" s="1172">
        <v>250</v>
      </c>
      <c r="N149" s="382">
        <v>40000</v>
      </c>
      <c r="O149" s="76">
        <v>40</v>
      </c>
      <c r="P149" s="76">
        <v>40</v>
      </c>
      <c r="Q149" s="76">
        <v>40</v>
      </c>
      <c r="R149" s="76">
        <v>40</v>
      </c>
      <c r="S149" s="76"/>
      <c r="T149" s="76"/>
    </row>
    <row r="150" spans="1:20">
      <c r="A150" s="78">
        <v>144</v>
      </c>
      <c r="B150" s="1160">
        <v>30049</v>
      </c>
      <c r="C150" s="1197" t="s">
        <v>3672</v>
      </c>
      <c r="D150" s="1198">
        <v>100</v>
      </c>
      <c r="E150" s="1198" t="s">
        <v>3673</v>
      </c>
      <c r="F150" s="1198" t="s">
        <v>214</v>
      </c>
      <c r="G150" s="1199">
        <v>200</v>
      </c>
      <c r="H150" s="1199">
        <v>200</v>
      </c>
      <c r="I150" s="1199">
        <v>300</v>
      </c>
      <c r="J150" s="1171">
        <v>300</v>
      </c>
      <c r="K150" s="1166">
        <v>0</v>
      </c>
      <c r="L150" s="1167">
        <v>300</v>
      </c>
      <c r="M150" s="1168">
        <v>67.900000000000006</v>
      </c>
      <c r="N150" s="382">
        <v>20370</v>
      </c>
      <c r="O150" s="76">
        <v>75</v>
      </c>
      <c r="P150" s="76">
        <v>75</v>
      </c>
      <c r="Q150" s="76">
        <v>75</v>
      </c>
      <c r="R150" s="76">
        <v>75</v>
      </c>
      <c r="S150" s="76"/>
      <c r="T150" s="76"/>
    </row>
    <row r="151" spans="1:20">
      <c r="A151" s="78">
        <v>145</v>
      </c>
      <c r="B151" s="1160">
        <v>30050</v>
      </c>
      <c r="C151" s="1197" t="s">
        <v>3674</v>
      </c>
      <c r="D151" s="1198">
        <v>1000</v>
      </c>
      <c r="E151" s="1198" t="s">
        <v>211</v>
      </c>
      <c r="F151" s="1198" t="s">
        <v>211</v>
      </c>
      <c r="G151" s="1199">
        <v>10000</v>
      </c>
      <c r="H151" s="1199">
        <v>5000</v>
      </c>
      <c r="I151" s="1199">
        <v>5000</v>
      </c>
      <c r="J151" s="1171">
        <v>5000</v>
      </c>
      <c r="K151" s="1166">
        <v>0</v>
      </c>
      <c r="L151" s="1167">
        <v>5000</v>
      </c>
      <c r="M151" s="1168">
        <v>2.5</v>
      </c>
      <c r="N151" s="382">
        <v>12500</v>
      </c>
      <c r="O151" s="76">
        <v>1250</v>
      </c>
      <c r="P151" s="76">
        <v>1250</v>
      </c>
      <c r="Q151" s="76">
        <v>1250</v>
      </c>
      <c r="R151" s="76">
        <v>1250</v>
      </c>
      <c r="S151" s="76"/>
      <c r="T151" s="76"/>
    </row>
    <row r="152" spans="1:20">
      <c r="A152" s="78">
        <v>146</v>
      </c>
      <c r="B152" s="1160">
        <v>30051</v>
      </c>
      <c r="C152" s="1197" t="s">
        <v>3675</v>
      </c>
      <c r="D152" s="1198">
        <v>1000</v>
      </c>
      <c r="E152" s="1198" t="s">
        <v>211</v>
      </c>
      <c r="F152" s="1198" t="s">
        <v>211</v>
      </c>
      <c r="G152" s="1199">
        <v>100000</v>
      </c>
      <c r="H152" s="1199">
        <v>60000</v>
      </c>
      <c r="I152" s="1199">
        <v>80000</v>
      </c>
      <c r="J152" s="1171">
        <v>100000</v>
      </c>
      <c r="K152" s="1166">
        <v>0</v>
      </c>
      <c r="L152" s="1167">
        <v>100000</v>
      </c>
      <c r="M152" s="1168">
        <v>2</v>
      </c>
      <c r="N152" s="382">
        <v>200000</v>
      </c>
      <c r="O152" s="76">
        <v>25000</v>
      </c>
      <c r="P152" s="76">
        <v>25000</v>
      </c>
      <c r="Q152" s="76">
        <v>25000</v>
      </c>
      <c r="R152" s="76">
        <v>25000</v>
      </c>
      <c r="S152" s="76"/>
      <c r="T152" s="76"/>
    </row>
    <row r="153" spans="1:20">
      <c r="A153" s="78">
        <v>147</v>
      </c>
      <c r="B153" s="1160">
        <v>30052</v>
      </c>
      <c r="C153" s="1197" t="s">
        <v>3676</v>
      </c>
      <c r="D153" s="1198">
        <v>1</v>
      </c>
      <c r="E153" s="1198" t="s">
        <v>211</v>
      </c>
      <c r="F153" s="1198" t="s">
        <v>211</v>
      </c>
      <c r="G153" s="1199">
        <v>200000</v>
      </c>
      <c r="H153" s="1199">
        <v>25000</v>
      </c>
      <c r="I153" s="1199">
        <v>230000</v>
      </c>
      <c r="J153" s="1165">
        <v>200000</v>
      </c>
      <c r="K153" s="1166">
        <v>0</v>
      </c>
      <c r="L153" s="1167">
        <v>200000</v>
      </c>
      <c r="M153" s="1168">
        <v>1.95</v>
      </c>
      <c r="N153" s="382">
        <v>390000</v>
      </c>
      <c r="O153" s="76">
        <v>50000</v>
      </c>
      <c r="P153" s="76">
        <v>50000</v>
      </c>
      <c r="Q153" s="76">
        <v>50000</v>
      </c>
      <c r="R153" s="76">
        <v>50000</v>
      </c>
      <c r="S153" s="76"/>
      <c r="T153" s="76"/>
    </row>
    <row r="154" spans="1:20">
      <c r="A154" s="78">
        <v>148</v>
      </c>
      <c r="B154" s="1160">
        <v>30053</v>
      </c>
      <c r="C154" s="1197" t="s">
        <v>3681</v>
      </c>
      <c r="D154" s="1198">
        <v>1</v>
      </c>
      <c r="E154" s="1198" t="s">
        <v>188</v>
      </c>
      <c r="F154" s="1198" t="s">
        <v>188</v>
      </c>
      <c r="G154" s="1199">
        <v>12</v>
      </c>
      <c r="H154" s="1199">
        <v>12</v>
      </c>
      <c r="I154" s="1199">
        <v>12</v>
      </c>
      <c r="J154" s="1171">
        <v>12</v>
      </c>
      <c r="K154" s="1166">
        <v>0</v>
      </c>
      <c r="L154" s="1167">
        <v>12</v>
      </c>
      <c r="M154" s="1168">
        <v>80</v>
      </c>
      <c r="N154" s="382">
        <v>960</v>
      </c>
      <c r="O154" s="76">
        <v>12</v>
      </c>
      <c r="P154" s="76">
        <v>0</v>
      </c>
      <c r="Q154" s="76">
        <v>0</v>
      </c>
      <c r="R154" s="76">
        <v>0</v>
      </c>
      <c r="S154" s="76"/>
      <c r="T154" s="76"/>
    </row>
    <row r="155" spans="1:20">
      <c r="A155" s="78">
        <v>149</v>
      </c>
      <c r="B155" s="1160">
        <v>30054</v>
      </c>
      <c r="C155" s="1169" t="s">
        <v>3682</v>
      </c>
      <c r="D155" s="1160">
        <v>1</v>
      </c>
      <c r="E155" s="1160" t="s">
        <v>188</v>
      </c>
      <c r="F155" s="1160" t="s">
        <v>188</v>
      </c>
      <c r="G155" s="1164">
        <v>25</v>
      </c>
      <c r="H155" s="1164">
        <v>75</v>
      </c>
      <c r="I155" s="1164">
        <v>75</v>
      </c>
      <c r="J155" s="1171">
        <v>75</v>
      </c>
      <c r="K155" s="1166">
        <v>55</v>
      </c>
      <c r="L155" s="1167">
        <v>20</v>
      </c>
      <c r="M155" s="1172">
        <v>135</v>
      </c>
      <c r="N155" s="382">
        <v>2700</v>
      </c>
      <c r="O155" s="76">
        <v>20</v>
      </c>
      <c r="P155" s="76">
        <v>0</v>
      </c>
      <c r="Q155" s="76">
        <v>0</v>
      </c>
      <c r="R155" s="76">
        <v>0</v>
      </c>
      <c r="S155" s="76"/>
      <c r="T155" s="76"/>
    </row>
    <row r="156" spans="1:20">
      <c r="A156" s="78">
        <v>150</v>
      </c>
      <c r="B156" s="1160">
        <v>30055</v>
      </c>
      <c r="C156" s="1197" t="s">
        <v>3683</v>
      </c>
      <c r="D156" s="1198">
        <v>1000</v>
      </c>
      <c r="E156" s="1198" t="s">
        <v>188</v>
      </c>
      <c r="F156" s="1198" t="s">
        <v>156</v>
      </c>
      <c r="G156" s="1199">
        <v>250</v>
      </c>
      <c r="H156" s="1199">
        <v>301</v>
      </c>
      <c r="I156" s="1199">
        <v>301</v>
      </c>
      <c r="J156" s="1171">
        <v>302</v>
      </c>
      <c r="K156" s="1166">
        <v>0</v>
      </c>
      <c r="L156" s="1167">
        <v>302</v>
      </c>
      <c r="M156" s="1168">
        <v>150</v>
      </c>
      <c r="N156" s="382">
        <v>45300</v>
      </c>
      <c r="O156" s="76">
        <v>150</v>
      </c>
      <c r="P156" s="76">
        <v>0</v>
      </c>
      <c r="Q156" s="76">
        <v>152</v>
      </c>
      <c r="R156" s="76">
        <v>0</v>
      </c>
      <c r="S156" s="76"/>
      <c r="T156" s="76"/>
    </row>
    <row r="157" spans="1:20">
      <c r="A157" s="78">
        <v>151</v>
      </c>
      <c r="B157" s="1160">
        <v>40001</v>
      </c>
      <c r="C157" s="1161" t="s">
        <v>3519</v>
      </c>
      <c r="D157" s="1160">
        <v>1</v>
      </c>
      <c r="E157" s="1160" t="s">
        <v>188</v>
      </c>
      <c r="F157" s="1160" t="s">
        <v>188</v>
      </c>
      <c r="G157" s="1164">
        <v>0</v>
      </c>
      <c r="H157" s="1164">
        <v>4</v>
      </c>
      <c r="I157" s="1164">
        <v>2</v>
      </c>
      <c r="J157" s="1170">
        <v>4</v>
      </c>
      <c r="K157" s="1166">
        <v>2</v>
      </c>
      <c r="L157" s="1167">
        <v>2</v>
      </c>
      <c r="M157" s="1172">
        <v>1300</v>
      </c>
      <c r="N157" s="382">
        <v>2600</v>
      </c>
      <c r="O157" s="76">
        <v>2</v>
      </c>
      <c r="P157" s="76">
        <v>0</v>
      </c>
      <c r="Q157" s="76">
        <v>0</v>
      </c>
      <c r="R157" s="76">
        <v>0</v>
      </c>
      <c r="S157" s="76"/>
      <c r="T157" s="76"/>
    </row>
    <row r="158" spans="1:20">
      <c r="A158" s="78">
        <v>152</v>
      </c>
      <c r="B158" s="1198">
        <v>40002</v>
      </c>
      <c r="C158" s="1161" t="s">
        <v>4339</v>
      </c>
      <c r="D158" s="1160" t="s">
        <v>3525</v>
      </c>
      <c r="E158" s="1160" t="s">
        <v>34</v>
      </c>
      <c r="F158" s="1160" t="s">
        <v>34</v>
      </c>
      <c r="G158" s="1164">
        <v>310</v>
      </c>
      <c r="H158" s="1164">
        <v>250</v>
      </c>
      <c r="I158" s="1199">
        <v>50</v>
      </c>
      <c r="J158" s="1170">
        <v>50</v>
      </c>
      <c r="K158" s="1166">
        <v>10</v>
      </c>
      <c r="L158" s="1167">
        <v>40</v>
      </c>
      <c r="M158" s="1200">
        <v>1250</v>
      </c>
      <c r="N158" s="382">
        <v>50000</v>
      </c>
      <c r="O158" s="76">
        <v>20</v>
      </c>
      <c r="P158" s="76">
        <v>0</v>
      </c>
      <c r="Q158" s="76">
        <v>20</v>
      </c>
      <c r="R158" s="76">
        <v>0</v>
      </c>
      <c r="S158" s="76"/>
      <c r="T158" s="76"/>
    </row>
    <row r="159" spans="1:20">
      <c r="A159" s="78">
        <v>153</v>
      </c>
      <c r="B159" s="1160">
        <v>40003</v>
      </c>
      <c r="C159" s="1161" t="s">
        <v>4340</v>
      </c>
      <c r="D159" s="1160">
        <v>100</v>
      </c>
      <c r="E159" s="1160" t="s">
        <v>43</v>
      </c>
      <c r="F159" s="1160" t="s">
        <v>34</v>
      </c>
      <c r="G159" s="1164"/>
      <c r="H159" s="1164">
        <v>50</v>
      </c>
      <c r="I159" s="1164">
        <v>50</v>
      </c>
      <c r="J159" s="1170">
        <v>50</v>
      </c>
      <c r="K159" s="1166">
        <v>10</v>
      </c>
      <c r="L159" s="1167">
        <v>40</v>
      </c>
      <c r="M159" s="1172">
        <v>1200</v>
      </c>
      <c r="N159" s="382">
        <v>48000</v>
      </c>
      <c r="O159" s="76">
        <v>20</v>
      </c>
      <c r="P159" s="76">
        <v>0</v>
      </c>
      <c r="Q159" s="76">
        <v>20</v>
      </c>
      <c r="R159" s="76">
        <v>0</v>
      </c>
      <c r="S159" s="76"/>
      <c r="T159" s="76"/>
    </row>
    <row r="160" spans="1:20">
      <c r="A160" s="78">
        <v>154</v>
      </c>
      <c r="B160" s="1198">
        <v>40004</v>
      </c>
      <c r="C160" s="1161" t="s">
        <v>4341</v>
      </c>
      <c r="D160" s="1160">
        <v>100</v>
      </c>
      <c r="E160" s="1160" t="s">
        <v>43</v>
      </c>
      <c r="F160" s="1160" t="s">
        <v>43</v>
      </c>
      <c r="G160" s="1164">
        <v>0</v>
      </c>
      <c r="H160" s="1164">
        <v>15000</v>
      </c>
      <c r="I160" s="1164">
        <v>15000</v>
      </c>
      <c r="J160" s="1170">
        <v>15000</v>
      </c>
      <c r="K160" s="1166">
        <v>2000</v>
      </c>
      <c r="L160" s="1167">
        <v>13000</v>
      </c>
      <c r="M160" s="1172">
        <v>12</v>
      </c>
      <c r="N160" s="382">
        <v>156000</v>
      </c>
      <c r="O160" s="76">
        <v>3250</v>
      </c>
      <c r="P160" s="76">
        <v>3250</v>
      </c>
      <c r="Q160" s="76">
        <v>3250</v>
      </c>
      <c r="R160" s="76">
        <v>3250</v>
      </c>
      <c r="S160" s="76"/>
      <c r="T160" s="76"/>
    </row>
    <row r="161" spans="1:20">
      <c r="A161" s="78">
        <v>155</v>
      </c>
      <c r="B161" s="1160">
        <v>40005</v>
      </c>
      <c r="C161" s="1161" t="s">
        <v>4342</v>
      </c>
      <c r="D161" s="1160">
        <v>3</v>
      </c>
      <c r="E161" s="1160" t="s">
        <v>214</v>
      </c>
      <c r="F161" s="1160" t="s">
        <v>43</v>
      </c>
      <c r="G161" s="1164">
        <v>0</v>
      </c>
      <c r="H161" s="1164">
        <v>0</v>
      </c>
      <c r="I161" s="1164">
        <v>1</v>
      </c>
      <c r="J161" s="1170">
        <v>1</v>
      </c>
      <c r="K161" s="1166">
        <v>0</v>
      </c>
      <c r="L161" s="1167">
        <v>1</v>
      </c>
      <c r="M161" s="1168">
        <v>5000</v>
      </c>
      <c r="N161" s="382">
        <v>5000</v>
      </c>
      <c r="O161" s="76">
        <v>1</v>
      </c>
      <c r="P161" s="76">
        <v>0</v>
      </c>
      <c r="Q161" s="76">
        <v>0</v>
      </c>
      <c r="R161" s="76">
        <v>0</v>
      </c>
      <c r="S161" s="76"/>
      <c r="T161" s="76"/>
    </row>
    <row r="162" spans="1:20">
      <c r="A162" s="78">
        <v>156</v>
      </c>
      <c r="B162" s="1198">
        <v>40006</v>
      </c>
      <c r="C162" s="1204" t="s">
        <v>3537</v>
      </c>
      <c r="D162" s="1160">
        <v>1</v>
      </c>
      <c r="E162" s="1160" t="s">
        <v>43</v>
      </c>
      <c r="F162" s="1160" t="s">
        <v>43</v>
      </c>
      <c r="G162" s="1164">
        <v>0</v>
      </c>
      <c r="H162" s="1164">
        <v>0</v>
      </c>
      <c r="I162" s="1164">
        <v>0</v>
      </c>
      <c r="J162" s="1170">
        <v>1300</v>
      </c>
      <c r="K162" s="1166">
        <v>0</v>
      </c>
      <c r="L162" s="1167">
        <v>1300</v>
      </c>
      <c r="M162" s="1172">
        <v>365</v>
      </c>
      <c r="N162" s="382">
        <v>474500</v>
      </c>
      <c r="O162" s="76">
        <v>325</v>
      </c>
      <c r="P162" s="76">
        <v>325</v>
      </c>
      <c r="Q162" s="76">
        <v>325</v>
      </c>
      <c r="R162" s="76">
        <v>325</v>
      </c>
      <c r="S162" s="76"/>
      <c r="T162" s="76"/>
    </row>
    <row r="163" spans="1:20">
      <c r="A163" s="78">
        <v>157</v>
      </c>
      <c r="B163" s="1160">
        <v>40007</v>
      </c>
      <c r="C163" s="1161" t="s">
        <v>3538</v>
      </c>
      <c r="D163" s="1160" t="s">
        <v>3525</v>
      </c>
      <c r="E163" s="1160" t="s">
        <v>43</v>
      </c>
      <c r="F163" s="1160" t="s">
        <v>43</v>
      </c>
      <c r="G163" s="1164">
        <v>0</v>
      </c>
      <c r="H163" s="1164">
        <v>0</v>
      </c>
      <c r="I163" s="1164">
        <v>0</v>
      </c>
      <c r="J163" s="1170">
        <v>1</v>
      </c>
      <c r="K163" s="1166">
        <v>0</v>
      </c>
      <c r="L163" s="1167">
        <v>1</v>
      </c>
      <c r="M163" s="1172">
        <v>7000</v>
      </c>
      <c r="N163" s="382">
        <v>7000</v>
      </c>
      <c r="O163" s="76">
        <v>1</v>
      </c>
      <c r="P163" s="76">
        <v>0</v>
      </c>
      <c r="Q163" s="76">
        <v>0</v>
      </c>
      <c r="R163" s="76">
        <v>0</v>
      </c>
      <c r="S163" s="76"/>
      <c r="T163" s="76"/>
    </row>
    <row r="164" spans="1:20">
      <c r="A164" s="78">
        <v>158</v>
      </c>
      <c r="B164" s="1198">
        <v>40008</v>
      </c>
      <c r="C164" s="1161" t="s">
        <v>4343</v>
      </c>
      <c r="D164" s="1160">
        <v>50</v>
      </c>
      <c r="E164" s="1160" t="s">
        <v>3627</v>
      </c>
      <c r="F164" s="1160" t="s">
        <v>34</v>
      </c>
      <c r="G164" s="1164">
        <v>5</v>
      </c>
      <c r="H164" s="1164">
        <v>5</v>
      </c>
      <c r="I164" s="1164">
        <v>5</v>
      </c>
      <c r="J164" s="1170">
        <v>5</v>
      </c>
      <c r="K164" s="1166">
        <v>1</v>
      </c>
      <c r="L164" s="1167">
        <v>4</v>
      </c>
      <c r="M164" s="1172">
        <v>500</v>
      </c>
      <c r="N164" s="382">
        <v>2000</v>
      </c>
      <c r="O164" s="76">
        <v>4</v>
      </c>
      <c r="P164" s="76">
        <v>0</v>
      </c>
      <c r="Q164" s="76">
        <v>0</v>
      </c>
      <c r="R164" s="76">
        <v>0</v>
      </c>
      <c r="S164" s="76"/>
      <c r="T164" s="76"/>
    </row>
    <row r="165" spans="1:20">
      <c r="A165" s="78">
        <v>159</v>
      </c>
      <c r="B165" s="1160">
        <v>40009</v>
      </c>
      <c r="C165" s="1161" t="s">
        <v>4344</v>
      </c>
      <c r="D165" s="1160">
        <v>3</v>
      </c>
      <c r="E165" s="1160" t="s">
        <v>43</v>
      </c>
      <c r="F165" s="1160" t="s">
        <v>43</v>
      </c>
      <c r="G165" s="1164">
        <v>0</v>
      </c>
      <c r="H165" s="1164">
        <v>100</v>
      </c>
      <c r="I165" s="1164">
        <v>80</v>
      </c>
      <c r="J165" s="1170">
        <v>80</v>
      </c>
      <c r="K165" s="1166">
        <v>20</v>
      </c>
      <c r="L165" s="1167">
        <v>60</v>
      </c>
      <c r="M165" s="1172">
        <v>950</v>
      </c>
      <c r="N165" s="382">
        <v>57000</v>
      </c>
      <c r="O165" s="76">
        <v>30</v>
      </c>
      <c r="P165" s="76">
        <v>0</v>
      </c>
      <c r="Q165" s="76">
        <v>30</v>
      </c>
      <c r="R165" s="76">
        <v>0</v>
      </c>
      <c r="S165" s="76"/>
      <c r="T165" s="76"/>
    </row>
    <row r="166" spans="1:20">
      <c r="A166" s="78">
        <v>160</v>
      </c>
      <c r="B166" s="1198">
        <v>40010</v>
      </c>
      <c r="C166" s="1192" t="s">
        <v>4345</v>
      </c>
      <c r="D166" s="1171">
        <v>4</v>
      </c>
      <c r="E166" s="1171" t="s">
        <v>43</v>
      </c>
      <c r="F166" s="1171" t="s">
        <v>43</v>
      </c>
      <c r="G166" s="1170"/>
      <c r="H166" s="1170">
        <v>100</v>
      </c>
      <c r="I166" s="1170">
        <v>80</v>
      </c>
      <c r="J166" s="1170">
        <v>80</v>
      </c>
      <c r="K166" s="1166">
        <v>20</v>
      </c>
      <c r="L166" s="1167">
        <v>60</v>
      </c>
      <c r="M166" s="1193">
        <v>950</v>
      </c>
      <c r="N166" s="382">
        <v>57000</v>
      </c>
      <c r="O166" s="76">
        <v>30</v>
      </c>
      <c r="P166" s="76">
        <v>0</v>
      </c>
      <c r="Q166" s="76">
        <v>30</v>
      </c>
      <c r="R166" s="76">
        <v>0</v>
      </c>
      <c r="S166" s="76"/>
      <c r="T166" s="76"/>
    </row>
    <row r="167" spans="1:20">
      <c r="A167" s="78">
        <v>161</v>
      </c>
      <c r="B167" s="1160">
        <v>40011</v>
      </c>
      <c r="C167" s="1161" t="s">
        <v>3554</v>
      </c>
      <c r="D167" s="1160">
        <v>500</v>
      </c>
      <c r="E167" s="1160" t="s">
        <v>3514</v>
      </c>
      <c r="F167" s="1160" t="s">
        <v>214</v>
      </c>
      <c r="G167" s="1164">
        <v>0</v>
      </c>
      <c r="H167" s="1164">
        <v>2</v>
      </c>
      <c r="I167" s="1164">
        <v>2</v>
      </c>
      <c r="J167" s="1170">
        <v>2</v>
      </c>
      <c r="K167" s="1166">
        <v>1</v>
      </c>
      <c r="L167" s="1167">
        <v>1</v>
      </c>
      <c r="M167" s="1172">
        <v>2500</v>
      </c>
      <c r="N167" s="382">
        <v>2500</v>
      </c>
      <c r="O167" s="76">
        <v>1</v>
      </c>
      <c r="P167" s="76">
        <v>0</v>
      </c>
      <c r="Q167" s="76">
        <v>0</v>
      </c>
      <c r="R167" s="76">
        <v>0</v>
      </c>
      <c r="S167" s="76"/>
      <c r="T167" s="76"/>
    </row>
    <row r="168" spans="1:20">
      <c r="A168" s="78">
        <v>162</v>
      </c>
      <c r="B168" s="1198">
        <v>40012</v>
      </c>
      <c r="C168" s="1161" t="s">
        <v>4346</v>
      </c>
      <c r="D168" s="1160">
        <v>2</v>
      </c>
      <c r="E168" s="1160" t="s">
        <v>725</v>
      </c>
      <c r="F168" s="1160" t="s">
        <v>43</v>
      </c>
      <c r="G168" s="1164"/>
      <c r="H168" s="1164">
        <v>3000</v>
      </c>
      <c r="I168" s="1164">
        <v>4000</v>
      </c>
      <c r="J168" s="1170">
        <v>4000</v>
      </c>
      <c r="K168" s="1166">
        <v>50</v>
      </c>
      <c r="L168" s="1167">
        <v>3950</v>
      </c>
      <c r="M168" s="1172">
        <v>325</v>
      </c>
      <c r="N168" s="382">
        <v>1283750</v>
      </c>
      <c r="O168" s="76">
        <v>989</v>
      </c>
      <c r="P168" s="76">
        <v>987</v>
      </c>
      <c r="Q168" s="76">
        <v>987</v>
      </c>
      <c r="R168" s="76">
        <v>987</v>
      </c>
      <c r="S168" s="76"/>
      <c r="T168" s="76"/>
    </row>
    <row r="169" spans="1:20">
      <c r="A169" s="78">
        <v>163</v>
      </c>
      <c r="B169" s="1160">
        <v>40013</v>
      </c>
      <c r="C169" s="1194" t="s">
        <v>4347</v>
      </c>
      <c r="D169" s="1160" t="s">
        <v>3580</v>
      </c>
      <c r="E169" s="1160" t="s">
        <v>3584</v>
      </c>
      <c r="F169" s="1160" t="s">
        <v>3585</v>
      </c>
      <c r="G169" s="1164">
        <v>300</v>
      </c>
      <c r="H169" s="1164">
        <v>300</v>
      </c>
      <c r="I169" s="1164">
        <v>200</v>
      </c>
      <c r="J169" s="1170">
        <v>200</v>
      </c>
      <c r="K169" s="1166">
        <v>50</v>
      </c>
      <c r="L169" s="1167">
        <v>150</v>
      </c>
      <c r="M169" s="1172">
        <v>88</v>
      </c>
      <c r="N169" s="382">
        <v>13200</v>
      </c>
      <c r="O169" s="76">
        <v>100</v>
      </c>
      <c r="P169" s="76">
        <v>0</v>
      </c>
      <c r="Q169" s="76">
        <v>50</v>
      </c>
      <c r="R169" s="76">
        <v>0</v>
      </c>
      <c r="S169" s="76"/>
      <c r="T169" s="76"/>
    </row>
    <row r="170" spans="1:20">
      <c r="A170" s="78">
        <v>164</v>
      </c>
      <c r="B170" s="1198">
        <v>40014</v>
      </c>
      <c r="C170" s="1194" t="s">
        <v>4348</v>
      </c>
      <c r="D170" s="1160" t="s">
        <v>3580</v>
      </c>
      <c r="E170" s="1160" t="s">
        <v>3584</v>
      </c>
      <c r="F170" s="1160" t="s">
        <v>3585</v>
      </c>
      <c r="G170" s="1164">
        <v>100</v>
      </c>
      <c r="H170" s="1164">
        <v>150</v>
      </c>
      <c r="I170" s="1164">
        <v>150</v>
      </c>
      <c r="J170" s="1170">
        <v>150</v>
      </c>
      <c r="K170" s="1166">
        <v>30</v>
      </c>
      <c r="L170" s="1167">
        <v>120</v>
      </c>
      <c r="M170" s="1172">
        <v>90</v>
      </c>
      <c r="N170" s="382">
        <v>10800</v>
      </c>
      <c r="O170" s="76">
        <v>100</v>
      </c>
      <c r="P170" s="76">
        <v>0</v>
      </c>
      <c r="Q170" s="76">
        <v>20</v>
      </c>
      <c r="R170" s="76">
        <v>0</v>
      </c>
      <c r="S170" s="76"/>
      <c r="T170" s="76"/>
    </row>
    <row r="171" spans="1:20">
      <c r="A171" s="78">
        <v>165</v>
      </c>
      <c r="B171" s="1160">
        <v>40015</v>
      </c>
      <c r="C171" s="1194" t="s">
        <v>4349</v>
      </c>
      <c r="D171" s="1160" t="s">
        <v>3580</v>
      </c>
      <c r="E171" s="1160" t="s">
        <v>3584</v>
      </c>
      <c r="F171" s="1160" t="s">
        <v>3585</v>
      </c>
      <c r="G171" s="1164"/>
      <c r="H171" s="1164"/>
      <c r="I171" s="1164">
        <v>100</v>
      </c>
      <c r="J171" s="1170">
        <v>100</v>
      </c>
      <c r="K171" s="1166">
        <v>20</v>
      </c>
      <c r="L171" s="1167">
        <v>80</v>
      </c>
      <c r="M171" s="1172">
        <v>170</v>
      </c>
      <c r="N171" s="382">
        <v>13600</v>
      </c>
      <c r="O171" s="76">
        <v>40</v>
      </c>
      <c r="P171" s="76">
        <v>0</v>
      </c>
      <c r="Q171" s="76">
        <v>40</v>
      </c>
      <c r="R171" s="76">
        <v>0</v>
      </c>
      <c r="S171" s="76"/>
      <c r="T171" s="76"/>
    </row>
    <row r="172" spans="1:20">
      <c r="A172" s="78">
        <v>166</v>
      </c>
      <c r="B172" s="1198">
        <v>40016</v>
      </c>
      <c r="C172" s="1194" t="s">
        <v>4350</v>
      </c>
      <c r="D172" s="1160" t="s">
        <v>3580</v>
      </c>
      <c r="E172" s="1160" t="s">
        <v>3584</v>
      </c>
      <c r="F172" s="1160" t="s">
        <v>3585</v>
      </c>
      <c r="G172" s="1164">
        <v>200</v>
      </c>
      <c r="H172" s="1164">
        <v>250</v>
      </c>
      <c r="I172" s="1164">
        <v>250</v>
      </c>
      <c r="J172" s="1170">
        <v>250</v>
      </c>
      <c r="K172" s="1166">
        <v>50</v>
      </c>
      <c r="L172" s="1167">
        <v>200</v>
      </c>
      <c r="M172" s="1172">
        <v>88</v>
      </c>
      <c r="N172" s="382">
        <v>17600</v>
      </c>
      <c r="O172" s="76">
        <v>50</v>
      </c>
      <c r="P172" s="76">
        <v>50</v>
      </c>
      <c r="Q172" s="76">
        <v>50</v>
      </c>
      <c r="R172" s="76">
        <v>50</v>
      </c>
      <c r="S172" s="76"/>
      <c r="T172" s="76"/>
    </row>
    <row r="173" spans="1:20">
      <c r="A173" s="78">
        <v>167</v>
      </c>
      <c r="B173" s="1160">
        <v>40017</v>
      </c>
      <c r="C173" s="1194" t="s">
        <v>4351</v>
      </c>
      <c r="D173" s="1160" t="s">
        <v>3580</v>
      </c>
      <c r="E173" s="1160" t="s">
        <v>3584</v>
      </c>
      <c r="F173" s="1160" t="s">
        <v>3585</v>
      </c>
      <c r="G173" s="1164">
        <v>50</v>
      </c>
      <c r="H173" s="1164">
        <v>50</v>
      </c>
      <c r="I173" s="1164">
        <v>50</v>
      </c>
      <c r="J173" s="1170">
        <v>50</v>
      </c>
      <c r="K173" s="1166">
        <v>10</v>
      </c>
      <c r="L173" s="1167">
        <v>40</v>
      </c>
      <c r="M173" s="1172">
        <v>150</v>
      </c>
      <c r="N173" s="382">
        <v>6000</v>
      </c>
      <c r="O173" s="76">
        <v>20</v>
      </c>
      <c r="P173" s="76">
        <v>0</v>
      </c>
      <c r="Q173" s="76">
        <v>20</v>
      </c>
      <c r="R173" s="76">
        <v>0</v>
      </c>
      <c r="S173" s="76"/>
      <c r="T173" s="76"/>
    </row>
    <row r="174" spans="1:20">
      <c r="A174" s="78">
        <v>168</v>
      </c>
      <c r="B174" s="1198">
        <v>40018</v>
      </c>
      <c r="C174" s="1194" t="s">
        <v>4352</v>
      </c>
      <c r="D174" s="1160" t="s">
        <v>3580</v>
      </c>
      <c r="E174" s="1160" t="s">
        <v>3584</v>
      </c>
      <c r="F174" s="1160" t="s">
        <v>3585</v>
      </c>
      <c r="G174" s="1164">
        <v>300</v>
      </c>
      <c r="H174" s="1164">
        <v>300</v>
      </c>
      <c r="I174" s="1164">
        <v>200</v>
      </c>
      <c r="J174" s="1170">
        <v>200</v>
      </c>
      <c r="K174" s="1166">
        <v>50</v>
      </c>
      <c r="L174" s="1167">
        <v>150</v>
      </c>
      <c r="M174" s="1172">
        <v>88</v>
      </c>
      <c r="N174" s="382">
        <v>13200</v>
      </c>
      <c r="O174" s="76">
        <v>100</v>
      </c>
      <c r="P174" s="76">
        <v>0</v>
      </c>
      <c r="Q174" s="76">
        <v>50</v>
      </c>
      <c r="R174" s="76">
        <v>0</v>
      </c>
      <c r="S174" s="76"/>
      <c r="T174" s="76"/>
    </row>
    <row r="175" spans="1:20">
      <c r="A175" s="78">
        <v>169</v>
      </c>
      <c r="B175" s="1160">
        <v>40019</v>
      </c>
      <c r="C175" s="1194" t="s">
        <v>4353</v>
      </c>
      <c r="D175" s="1160" t="s">
        <v>3580</v>
      </c>
      <c r="E175" s="1160" t="s">
        <v>3584</v>
      </c>
      <c r="F175" s="1160" t="s">
        <v>3585</v>
      </c>
      <c r="G175" s="1164">
        <v>50</v>
      </c>
      <c r="H175" s="1164">
        <v>50</v>
      </c>
      <c r="I175" s="1164">
        <v>50</v>
      </c>
      <c r="J175" s="1170">
        <v>50</v>
      </c>
      <c r="K175" s="1166">
        <v>10</v>
      </c>
      <c r="L175" s="1167">
        <v>40</v>
      </c>
      <c r="M175" s="1172">
        <v>88</v>
      </c>
      <c r="N175" s="382">
        <v>3520</v>
      </c>
      <c r="O175" s="76">
        <v>20</v>
      </c>
      <c r="P175" s="76">
        <v>0</v>
      </c>
      <c r="Q175" s="76">
        <v>20</v>
      </c>
      <c r="R175" s="76">
        <v>0</v>
      </c>
      <c r="S175" s="76"/>
      <c r="T175" s="76"/>
    </row>
    <row r="176" spans="1:20">
      <c r="A176" s="78">
        <v>170</v>
      </c>
      <c r="B176" s="1198">
        <v>40020</v>
      </c>
      <c r="C176" s="1194" t="s">
        <v>4354</v>
      </c>
      <c r="D176" s="1160" t="s">
        <v>3580</v>
      </c>
      <c r="E176" s="1160" t="s">
        <v>3584</v>
      </c>
      <c r="F176" s="1160" t="s">
        <v>3585</v>
      </c>
      <c r="G176" s="1164">
        <v>200</v>
      </c>
      <c r="H176" s="1164">
        <v>300</v>
      </c>
      <c r="I176" s="1164">
        <v>200</v>
      </c>
      <c r="J176" s="1170">
        <v>200</v>
      </c>
      <c r="K176" s="1166">
        <v>50</v>
      </c>
      <c r="L176" s="1167">
        <v>150</v>
      </c>
      <c r="M176" s="1172">
        <v>88</v>
      </c>
      <c r="N176" s="382">
        <v>13200</v>
      </c>
      <c r="O176" s="76">
        <v>100</v>
      </c>
      <c r="P176" s="76">
        <v>0</v>
      </c>
      <c r="Q176" s="76">
        <v>50</v>
      </c>
      <c r="R176" s="76">
        <v>0</v>
      </c>
      <c r="S176" s="76"/>
      <c r="T176" s="76"/>
    </row>
    <row r="177" spans="1:20">
      <c r="A177" s="78">
        <v>171</v>
      </c>
      <c r="B177" s="1160">
        <v>40021</v>
      </c>
      <c r="C177" s="1194" t="s">
        <v>4355</v>
      </c>
      <c r="D177" s="1160" t="s">
        <v>3580</v>
      </c>
      <c r="E177" s="1160" t="s">
        <v>3584</v>
      </c>
      <c r="F177" s="1160" t="s">
        <v>3585</v>
      </c>
      <c r="G177" s="1164">
        <v>50</v>
      </c>
      <c r="H177" s="1164">
        <v>20</v>
      </c>
      <c r="I177" s="1164">
        <v>20</v>
      </c>
      <c r="J177" s="1170">
        <v>20</v>
      </c>
      <c r="K177" s="1166">
        <v>2</v>
      </c>
      <c r="L177" s="1167">
        <v>18</v>
      </c>
      <c r="M177" s="1172">
        <v>120</v>
      </c>
      <c r="N177" s="382">
        <v>2160</v>
      </c>
      <c r="O177" s="76">
        <v>10</v>
      </c>
      <c r="P177" s="76">
        <v>0</v>
      </c>
      <c r="Q177" s="76">
        <v>8</v>
      </c>
      <c r="R177" s="76">
        <v>0</v>
      </c>
      <c r="S177" s="76"/>
      <c r="T177" s="76"/>
    </row>
    <row r="178" spans="1:20">
      <c r="A178" s="78">
        <v>172</v>
      </c>
      <c r="B178" s="1198">
        <v>40022</v>
      </c>
      <c r="C178" s="1194" t="s">
        <v>4356</v>
      </c>
      <c r="D178" s="1160" t="s">
        <v>3580</v>
      </c>
      <c r="E178" s="1160" t="s">
        <v>3584</v>
      </c>
      <c r="F178" s="1160" t="s">
        <v>3585</v>
      </c>
      <c r="G178" s="1164">
        <v>100</v>
      </c>
      <c r="H178" s="1164">
        <v>50</v>
      </c>
      <c r="I178" s="1164">
        <v>50</v>
      </c>
      <c r="J178" s="1170">
        <v>150</v>
      </c>
      <c r="K178" s="1166">
        <v>10</v>
      </c>
      <c r="L178" s="1167">
        <v>140</v>
      </c>
      <c r="M178" s="1172">
        <v>88</v>
      </c>
      <c r="N178" s="382">
        <v>12320</v>
      </c>
      <c r="O178" s="76">
        <v>100</v>
      </c>
      <c r="P178" s="76">
        <v>0</v>
      </c>
      <c r="Q178" s="76">
        <v>40</v>
      </c>
      <c r="R178" s="76">
        <v>0</v>
      </c>
      <c r="S178" s="76"/>
      <c r="T178" s="76"/>
    </row>
    <row r="179" spans="1:20">
      <c r="A179" s="78">
        <v>173</v>
      </c>
      <c r="B179" s="1160">
        <v>40023</v>
      </c>
      <c r="C179" s="1194" t="s">
        <v>4357</v>
      </c>
      <c r="D179" s="1160" t="s">
        <v>3580</v>
      </c>
      <c r="E179" s="1160" t="s">
        <v>3584</v>
      </c>
      <c r="F179" s="1160" t="s">
        <v>3585</v>
      </c>
      <c r="G179" s="1164">
        <v>300</v>
      </c>
      <c r="H179" s="1164">
        <v>300</v>
      </c>
      <c r="I179" s="1164">
        <v>200</v>
      </c>
      <c r="J179" s="1170">
        <v>200</v>
      </c>
      <c r="K179" s="1166">
        <v>50</v>
      </c>
      <c r="L179" s="1167">
        <v>150</v>
      </c>
      <c r="M179" s="1172">
        <v>88</v>
      </c>
      <c r="N179" s="382">
        <v>13200</v>
      </c>
      <c r="O179" s="76">
        <v>100</v>
      </c>
      <c r="P179" s="76">
        <v>0</v>
      </c>
      <c r="Q179" s="76">
        <v>50</v>
      </c>
      <c r="R179" s="76">
        <v>0</v>
      </c>
      <c r="S179" s="76"/>
      <c r="T179" s="76"/>
    </row>
    <row r="180" spans="1:20">
      <c r="A180" s="78">
        <v>174</v>
      </c>
      <c r="B180" s="1198">
        <v>40024</v>
      </c>
      <c r="C180" s="1194" t="s">
        <v>4358</v>
      </c>
      <c r="D180" s="1160" t="s">
        <v>3580</v>
      </c>
      <c r="E180" s="1160" t="s">
        <v>3584</v>
      </c>
      <c r="F180" s="1160" t="s">
        <v>3585</v>
      </c>
      <c r="G180" s="1164">
        <v>50</v>
      </c>
      <c r="H180" s="1164">
        <v>20</v>
      </c>
      <c r="I180" s="1164">
        <v>20</v>
      </c>
      <c r="J180" s="1170">
        <v>20</v>
      </c>
      <c r="K180" s="1166">
        <v>2</v>
      </c>
      <c r="L180" s="1167">
        <v>18</v>
      </c>
      <c r="M180" s="1172">
        <v>120</v>
      </c>
      <c r="N180" s="382">
        <v>2160</v>
      </c>
      <c r="O180" s="76">
        <v>10</v>
      </c>
      <c r="P180" s="76">
        <v>0</v>
      </c>
      <c r="Q180" s="76">
        <v>8</v>
      </c>
      <c r="R180" s="76">
        <v>0</v>
      </c>
      <c r="S180" s="76"/>
      <c r="T180" s="76"/>
    </row>
    <row r="181" spans="1:20">
      <c r="A181" s="78">
        <v>175</v>
      </c>
      <c r="B181" s="1160">
        <v>40025</v>
      </c>
      <c r="C181" s="1194" t="s">
        <v>4359</v>
      </c>
      <c r="D181" s="1160" t="s">
        <v>3580</v>
      </c>
      <c r="E181" s="1160" t="s">
        <v>3584</v>
      </c>
      <c r="F181" s="1160" t="s">
        <v>3585</v>
      </c>
      <c r="G181" s="1164">
        <v>100</v>
      </c>
      <c r="H181" s="1164">
        <v>100</v>
      </c>
      <c r="I181" s="1164">
        <v>50</v>
      </c>
      <c r="J181" s="1170">
        <v>50</v>
      </c>
      <c r="K181" s="1166">
        <v>10</v>
      </c>
      <c r="L181" s="1167">
        <v>40</v>
      </c>
      <c r="M181" s="1172">
        <v>88</v>
      </c>
      <c r="N181" s="382">
        <v>3520</v>
      </c>
      <c r="O181" s="76">
        <v>20</v>
      </c>
      <c r="P181" s="76">
        <v>0</v>
      </c>
      <c r="Q181" s="76">
        <v>20</v>
      </c>
      <c r="R181" s="76">
        <v>0</v>
      </c>
      <c r="S181" s="76"/>
      <c r="T181" s="76"/>
    </row>
    <row r="182" spans="1:20">
      <c r="A182" s="78">
        <v>176</v>
      </c>
      <c r="B182" s="1198">
        <v>40026</v>
      </c>
      <c r="C182" s="1194" t="s">
        <v>4360</v>
      </c>
      <c r="D182" s="1160" t="s">
        <v>3580</v>
      </c>
      <c r="E182" s="1160" t="s">
        <v>3584</v>
      </c>
      <c r="F182" s="1160" t="s">
        <v>3585</v>
      </c>
      <c r="G182" s="1164">
        <v>100</v>
      </c>
      <c r="H182" s="1164">
        <v>250</v>
      </c>
      <c r="I182" s="1164">
        <v>250</v>
      </c>
      <c r="J182" s="1170">
        <v>200</v>
      </c>
      <c r="K182" s="1166">
        <v>50</v>
      </c>
      <c r="L182" s="1167">
        <v>150</v>
      </c>
      <c r="M182" s="1172">
        <v>90</v>
      </c>
      <c r="N182" s="382">
        <v>13500</v>
      </c>
      <c r="O182" s="76">
        <v>100</v>
      </c>
      <c r="P182" s="76">
        <v>0</v>
      </c>
      <c r="Q182" s="76">
        <v>50</v>
      </c>
      <c r="R182" s="76">
        <v>0</v>
      </c>
      <c r="S182" s="76"/>
      <c r="T182" s="76"/>
    </row>
    <row r="183" spans="1:20">
      <c r="A183" s="78">
        <v>177</v>
      </c>
      <c r="B183" s="1160">
        <v>40027</v>
      </c>
      <c r="C183" s="1194" t="s">
        <v>4361</v>
      </c>
      <c r="D183" s="1160" t="s">
        <v>3580</v>
      </c>
      <c r="E183" s="1160" t="s">
        <v>3584</v>
      </c>
      <c r="F183" s="1160" t="s">
        <v>3585</v>
      </c>
      <c r="G183" s="1164">
        <v>100</v>
      </c>
      <c r="H183" s="1164">
        <v>100</v>
      </c>
      <c r="I183" s="1164">
        <v>100</v>
      </c>
      <c r="J183" s="1170">
        <v>100</v>
      </c>
      <c r="K183" s="1166">
        <v>30</v>
      </c>
      <c r="L183" s="1167">
        <v>70</v>
      </c>
      <c r="M183" s="1172">
        <v>90</v>
      </c>
      <c r="N183" s="382">
        <v>6300</v>
      </c>
      <c r="O183" s="76">
        <v>50</v>
      </c>
      <c r="P183" s="76">
        <v>0</v>
      </c>
      <c r="Q183" s="76">
        <v>20</v>
      </c>
      <c r="R183" s="76">
        <v>0</v>
      </c>
      <c r="S183" s="76"/>
      <c r="T183" s="76"/>
    </row>
    <row r="184" spans="1:20">
      <c r="A184" s="78">
        <v>178</v>
      </c>
      <c r="B184" s="1198">
        <v>40028</v>
      </c>
      <c r="C184" s="1194" t="s">
        <v>4362</v>
      </c>
      <c r="D184" s="1160" t="s">
        <v>3580</v>
      </c>
      <c r="E184" s="1160" t="s">
        <v>3584</v>
      </c>
      <c r="F184" s="1160" t="s">
        <v>3585</v>
      </c>
      <c r="G184" s="1164">
        <v>200</v>
      </c>
      <c r="H184" s="1164">
        <v>100</v>
      </c>
      <c r="I184" s="1164">
        <v>100</v>
      </c>
      <c r="J184" s="1170">
        <v>100</v>
      </c>
      <c r="K184" s="1166">
        <v>20</v>
      </c>
      <c r="L184" s="1167">
        <v>80</v>
      </c>
      <c r="M184" s="1172">
        <v>88</v>
      </c>
      <c r="N184" s="382">
        <v>7040</v>
      </c>
      <c r="O184" s="76">
        <v>40</v>
      </c>
      <c r="P184" s="76">
        <v>0</v>
      </c>
      <c r="Q184" s="76">
        <v>40</v>
      </c>
      <c r="R184" s="76">
        <v>0</v>
      </c>
      <c r="S184" s="76"/>
      <c r="T184" s="76"/>
    </row>
    <row r="185" spans="1:20">
      <c r="A185" s="78">
        <v>179</v>
      </c>
      <c r="B185" s="1160">
        <v>40029</v>
      </c>
      <c r="C185" s="1194" t="s">
        <v>4363</v>
      </c>
      <c r="D185" s="1160" t="s">
        <v>3580</v>
      </c>
      <c r="E185" s="1160" t="s">
        <v>3586</v>
      </c>
      <c r="F185" s="1160" t="s">
        <v>3587</v>
      </c>
      <c r="G185" s="1164">
        <v>100</v>
      </c>
      <c r="H185" s="1164">
        <v>50</v>
      </c>
      <c r="I185" s="1164">
        <v>50</v>
      </c>
      <c r="J185" s="1170">
        <v>50</v>
      </c>
      <c r="K185" s="1166">
        <v>10</v>
      </c>
      <c r="L185" s="1167">
        <v>40</v>
      </c>
      <c r="M185" s="1172">
        <v>88</v>
      </c>
      <c r="N185" s="382">
        <v>3520</v>
      </c>
      <c r="O185" s="76">
        <v>20</v>
      </c>
      <c r="P185" s="76">
        <v>0</v>
      </c>
      <c r="Q185" s="76">
        <v>20</v>
      </c>
      <c r="R185" s="76">
        <v>0</v>
      </c>
      <c r="S185" s="76"/>
      <c r="T185" s="76"/>
    </row>
    <row r="186" spans="1:20">
      <c r="A186" s="78">
        <v>180</v>
      </c>
      <c r="B186" s="1198">
        <v>40030</v>
      </c>
      <c r="C186" s="1194" t="s">
        <v>4364</v>
      </c>
      <c r="D186" s="1160" t="s">
        <v>3580</v>
      </c>
      <c r="E186" s="1160" t="s">
        <v>3584</v>
      </c>
      <c r="F186" s="1160" t="s">
        <v>3585</v>
      </c>
      <c r="G186" s="1164">
        <v>100</v>
      </c>
      <c r="H186" s="1164">
        <v>100</v>
      </c>
      <c r="I186" s="1164">
        <v>100</v>
      </c>
      <c r="J186" s="1170">
        <v>100</v>
      </c>
      <c r="K186" s="1166">
        <v>30</v>
      </c>
      <c r="L186" s="1167">
        <v>70</v>
      </c>
      <c r="M186" s="1172">
        <v>88</v>
      </c>
      <c r="N186" s="382">
        <v>6160</v>
      </c>
      <c r="O186" s="76">
        <v>50</v>
      </c>
      <c r="P186" s="76">
        <v>0</v>
      </c>
      <c r="Q186" s="76">
        <v>20</v>
      </c>
      <c r="R186" s="76">
        <v>0</v>
      </c>
      <c r="S186" s="76"/>
      <c r="T186" s="76"/>
    </row>
    <row r="187" spans="1:20">
      <c r="A187" s="78">
        <v>181</v>
      </c>
      <c r="B187" s="1160">
        <v>40031</v>
      </c>
      <c r="C187" s="1194" t="s">
        <v>4365</v>
      </c>
      <c r="D187" s="1160" t="s">
        <v>3580</v>
      </c>
      <c r="E187" s="1160" t="s">
        <v>3584</v>
      </c>
      <c r="F187" s="1160" t="s">
        <v>3585</v>
      </c>
      <c r="G187" s="1164">
        <v>50</v>
      </c>
      <c r="H187" s="1164">
        <v>50</v>
      </c>
      <c r="I187" s="1164">
        <v>50</v>
      </c>
      <c r="J187" s="1170">
        <v>50</v>
      </c>
      <c r="K187" s="1166">
        <v>10</v>
      </c>
      <c r="L187" s="1167">
        <v>40</v>
      </c>
      <c r="M187" s="1172">
        <v>88</v>
      </c>
      <c r="N187" s="382">
        <v>3520</v>
      </c>
      <c r="O187" s="76">
        <v>20</v>
      </c>
      <c r="P187" s="76">
        <v>0</v>
      </c>
      <c r="Q187" s="76">
        <v>20</v>
      </c>
      <c r="R187" s="76">
        <v>0</v>
      </c>
      <c r="S187" s="76"/>
      <c r="T187" s="76"/>
    </row>
    <row r="188" spans="1:20">
      <c r="A188" s="78">
        <v>182</v>
      </c>
      <c r="B188" s="1198">
        <v>40032</v>
      </c>
      <c r="C188" s="1194" t="s">
        <v>4366</v>
      </c>
      <c r="D188" s="1160" t="s">
        <v>3580</v>
      </c>
      <c r="E188" s="1160" t="s">
        <v>3584</v>
      </c>
      <c r="F188" s="1160" t="s">
        <v>3585</v>
      </c>
      <c r="G188" s="1164">
        <v>200</v>
      </c>
      <c r="H188" s="1164">
        <v>300</v>
      </c>
      <c r="I188" s="1164">
        <v>200</v>
      </c>
      <c r="J188" s="1170">
        <v>200</v>
      </c>
      <c r="K188" s="1166">
        <v>50</v>
      </c>
      <c r="L188" s="1167">
        <v>150</v>
      </c>
      <c r="M188" s="1172">
        <v>88</v>
      </c>
      <c r="N188" s="382">
        <v>13200</v>
      </c>
      <c r="O188" s="76">
        <v>100</v>
      </c>
      <c r="P188" s="76">
        <v>0</v>
      </c>
      <c r="Q188" s="76">
        <v>50</v>
      </c>
      <c r="R188" s="76">
        <v>0</v>
      </c>
      <c r="S188" s="76"/>
      <c r="T188" s="76"/>
    </row>
    <row r="189" spans="1:20">
      <c r="A189" s="78">
        <v>183</v>
      </c>
      <c r="B189" s="1160">
        <v>40033</v>
      </c>
      <c r="C189" s="1194" t="s">
        <v>4367</v>
      </c>
      <c r="D189" s="1160" t="s">
        <v>3580</v>
      </c>
      <c r="E189" s="1160" t="s">
        <v>3584</v>
      </c>
      <c r="F189" s="1160" t="s">
        <v>3585</v>
      </c>
      <c r="G189" s="1164">
        <v>200</v>
      </c>
      <c r="H189" s="1164">
        <v>300</v>
      </c>
      <c r="I189" s="1164">
        <v>200</v>
      </c>
      <c r="J189" s="1170">
        <v>200</v>
      </c>
      <c r="K189" s="1166">
        <v>50</v>
      </c>
      <c r="L189" s="1167">
        <v>150</v>
      </c>
      <c r="M189" s="1172">
        <v>88</v>
      </c>
      <c r="N189" s="382">
        <v>13200</v>
      </c>
      <c r="O189" s="76">
        <v>100</v>
      </c>
      <c r="P189" s="76">
        <v>0</v>
      </c>
      <c r="Q189" s="76">
        <v>50</v>
      </c>
      <c r="R189" s="76">
        <v>0</v>
      </c>
      <c r="S189" s="76"/>
      <c r="T189" s="76"/>
    </row>
    <row r="190" spans="1:20">
      <c r="A190" s="78">
        <v>184</v>
      </c>
      <c r="B190" s="1198">
        <v>40034</v>
      </c>
      <c r="C190" s="1194" t="s">
        <v>4368</v>
      </c>
      <c r="D190" s="1160" t="s">
        <v>3580</v>
      </c>
      <c r="E190" s="1160" t="s">
        <v>3584</v>
      </c>
      <c r="F190" s="1160" t="s">
        <v>3585</v>
      </c>
      <c r="G190" s="1164">
        <v>100</v>
      </c>
      <c r="H190" s="1164">
        <v>200</v>
      </c>
      <c r="I190" s="1164">
        <v>200</v>
      </c>
      <c r="J190" s="1170">
        <v>200</v>
      </c>
      <c r="K190" s="1166">
        <v>20</v>
      </c>
      <c r="L190" s="1167">
        <v>180</v>
      </c>
      <c r="M190" s="1172">
        <v>88</v>
      </c>
      <c r="N190" s="382">
        <v>15840</v>
      </c>
      <c r="O190" s="76">
        <v>100</v>
      </c>
      <c r="P190" s="76">
        <v>0</v>
      </c>
      <c r="Q190" s="76">
        <v>80</v>
      </c>
      <c r="R190" s="76">
        <v>0</v>
      </c>
      <c r="S190" s="76"/>
      <c r="T190" s="76"/>
    </row>
    <row r="191" spans="1:20">
      <c r="A191" s="78">
        <v>185</v>
      </c>
      <c r="B191" s="1160">
        <v>40035</v>
      </c>
      <c r="C191" s="1194" t="s">
        <v>4369</v>
      </c>
      <c r="D191" s="1160" t="s">
        <v>3580</v>
      </c>
      <c r="E191" s="1160" t="s">
        <v>3584</v>
      </c>
      <c r="F191" s="1160" t="s">
        <v>3585</v>
      </c>
      <c r="G191" s="1164">
        <v>200</v>
      </c>
      <c r="H191" s="1164">
        <v>300</v>
      </c>
      <c r="I191" s="1164">
        <v>200</v>
      </c>
      <c r="J191" s="1170">
        <v>200</v>
      </c>
      <c r="K191" s="1166">
        <v>50</v>
      </c>
      <c r="L191" s="1167">
        <v>150</v>
      </c>
      <c r="M191" s="1172">
        <v>88</v>
      </c>
      <c r="N191" s="382">
        <v>13200</v>
      </c>
      <c r="O191" s="76">
        <v>100</v>
      </c>
      <c r="P191" s="76">
        <v>0</v>
      </c>
      <c r="Q191" s="76">
        <v>50</v>
      </c>
      <c r="R191" s="76">
        <v>0</v>
      </c>
      <c r="S191" s="76"/>
      <c r="T191" s="76"/>
    </row>
    <row r="192" spans="1:20">
      <c r="A192" s="78">
        <v>186</v>
      </c>
      <c r="B192" s="1198">
        <v>40036</v>
      </c>
      <c r="C192" s="1194" t="s">
        <v>4370</v>
      </c>
      <c r="D192" s="1160" t="s">
        <v>3580</v>
      </c>
      <c r="E192" s="1160" t="s">
        <v>3584</v>
      </c>
      <c r="F192" s="1160" t="s">
        <v>3585</v>
      </c>
      <c r="G192" s="1164">
        <v>250</v>
      </c>
      <c r="H192" s="1164">
        <v>300</v>
      </c>
      <c r="I192" s="1164">
        <v>200</v>
      </c>
      <c r="J192" s="1170">
        <v>200</v>
      </c>
      <c r="K192" s="1166">
        <v>50</v>
      </c>
      <c r="L192" s="1167">
        <v>150</v>
      </c>
      <c r="M192" s="1172">
        <v>88</v>
      </c>
      <c r="N192" s="382">
        <v>13200</v>
      </c>
      <c r="O192" s="76">
        <v>100</v>
      </c>
      <c r="P192" s="76">
        <v>0</v>
      </c>
      <c r="Q192" s="76">
        <v>50</v>
      </c>
      <c r="R192" s="76">
        <v>0</v>
      </c>
      <c r="S192" s="76"/>
      <c r="T192" s="76"/>
    </row>
    <row r="193" spans="1:20">
      <c r="A193" s="78">
        <v>187</v>
      </c>
      <c r="B193" s="1160">
        <v>40037</v>
      </c>
      <c r="C193" s="1194" t="s">
        <v>4371</v>
      </c>
      <c r="D193" s="1160" t="s">
        <v>3580</v>
      </c>
      <c r="E193" s="1160" t="s">
        <v>3584</v>
      </c>
      <c r="F193" s="1160" t="s">
        <v>3585</v>
      </c>
      <c r="G193" s="1164">
        <v>100</v>
      </c>
      <c r="H193" s="1164">
        <v>100</v>
      </c>
      <c r="I193" s="1164">
        <v>100</v>
      </c>
      <c r="J193" s="1170">
        <v>50</v>
      </c>
      <c r="K193" s="1166">
        <v>30</v>
      </c>
      <c r="L193" s="1167">
        <v>20</v>
      </c>
      <c r="M193" s="1172">
        <v>90</v>
      </c>
      <c r="N193" s="382">
        <v>1800</v>
      </c>
      <c r="O193" s="76">
        <v>10</v>
      </c>
      <c r="P193" s="76">
        <v>0</v>
      </c>
      <c r="Q193" s="76">
        <v>10</v>
      </c>
      <c r="R193" s="76">
        <v>0</v>
      </c>
      <c r="S193" s="76"/>
      <c r="T193" s="76"/>
    </row>
    <row r="194" spans="1:20">
      <c r="A194" s="78">
        <v>188</v>
      </c>
      <c r="B194" s="1198">
        <v>40038</v>
      </c>
      <c r="C194" s="1194" t="s">
        <v>4372</v>
      </c>
      <c r="D194" s="1160" t="s">
        <v>3580</v>
      </c>
      <c r="E194" s="1160" t="s">
        <v>3584</v>
      </c>
      <c r="F194" s="1160" t="s">
        <v>3585</v>
      </c>
      <c r="G194" s="1164">
        <v>80</v>
      </c>
      <c r="H194" s="1164">
        <v>50</v>
      </c>
      <c r="I194" s="1164">
        <v>50</v>
      </c>
      <c r="J194" s="1170">
        <v>50</v>
      </c>
      <c r="K194" s="1166">
        <v>10</v>
      </c>
      <c r="L194" s="1167">
        <v>40</v>
      </c>
      <c r="M194" s="1172">
        <v>150</v>
      </c>
      <c r="N194" s="382">
        <v>6000</v>
      </c>
      <c r="O194" s="76">
        <v>20</v>
      </c>
      <c r="P194" s="76">
        <v>0</v>
      </c>
      <c r="Q194" s="76">
        <v>20</v>
      </c>
      <c r="R194" s="76">
        <v>0</v>
      </c>
      <c r="S194" s="76"/>
      <c r="T194" s="76"/>
    </row>
    <row r="195" spans="1:20">
      <c r="A195" s="78">
        <v>189</v>
      </c>
      <c r="B195" s="1160">
        <v>40039</v>
      </c>
      <c r="C195" s="1194" t="s">
        <v>4373</v>
      </c>
      <c r="D195" s="1160" t="s">
        <v>3580</v>
      </c>
      <c r="E195" s="1160" t="s">
        <v>3584</v>
      </c>
      <c r="F195" s="1160" t="s">
        <v>3585</v>
      </c>
      <c r="G195" s="1164">
        <v>100</v>
      </c>
      <c r="H195" s="1164">
        <v>50</v>
      </c>
      <c r="I195" s="1164">
        <v>50</v>
      </c>
      <c r="J195" s="1170">
        <v>50</v>
      </c>
      <c r="K195" s="1166">
        <v>10</v>
      </c>
      <c r="L195" s="1167">
        <v>40</v>
      </c>
      <c r="M195" s="1172">
        <v>88</v>
      </c>
      <c r="N195" s="382">
        <v>3520</v>
      </c>
      <c r="O195" s="76">
        <v>20</v>
      </c>
      <c r="P195" s="76">
        <v>0</v>
      </c>
      <c r="Q195" s="76">
        <v>20</v>
      </c>
      <c r="R195" s="76">
        <v>0</v>
      </c>
      <c r="S195" s="76"/>
      <c r="T195" s="76"/>
    </row>
    <row r="196" spans="1:20">
      <c r="A196" s="78">
        <v>190</v>
      </c>
      <c r="B196" s="1198">
        <v>40040</v>
      </c>
      <c r="C196" s="1194" t="s">
        <v>4374</v>
      </c>
      <c r="D196" s="1160" t="s">
        <v>3580</v>
      </c>
      <c r="E196" s="1160" t="s">
        <v>3584</v>
      </c>
      <c r="F196" s="1160" t="s">
        <v>3585</v>
      </c>
      <c r="G196" s="1164">
        <v>100</v>
      </c>
      <c r="H196" s="1164">
        <v>100</v>
      </c>
      <c r="I196" s="1164">
        <v>100</v>
      </c>
      <c r="J196" s="1170">
        <v>100</v>
      </c>
      <c r="K196" s="1166">
        <v>10</v>
      </c>
      <c r="L196" s="1167">
        <v>90</v>
      </c>
      <c r="M196" s="1172">
        <v>90</v>
      </c>
      <c r="N196" s="382">
        <v>8100</v>
      </c>
      <c r="O196" s="76">
        <v>50</v>
      </c>
      <c r="P196" s="76">
        <v>0</v>
      </c>
      <c r="Q196" s="76">
        <v>40</v>
      </c>
      <c r="R196" s="76">
        <v>0</v>
      </c>
      <c r="S196" s="76"/>
      <c r="T196" s="76"/>
    </row>
    <row r="197" spans="1:20">
      <c r="A197" s="78">
        <v>191</v>
      </c>
      <c r="B197" s="1160">
        <v>40041</v>
      </c>
      <c r="C197" s="1194" t="s">
        <v>4375</v>
      </c>
      <c r="D197" s="1160" t="s">
        <v>3580</v>
      </c>
      <c r="E197" s="1160" t="s">
        <v>3584</v>
      </c>
      <c r="F197" s="1160" t="s">
        <v>3585</v>
      </c>
      <c r="G197" s="1164"/>
      <c r="H197" s="1164"/>
      <c r="I197" s="1164">
        <v>100</v>
      </c>
      <c r="J197" s="1170">
        <v>100</v>
      </c>
      <c r="K197" s="1166">
        <v>0</v>
      </c>
      <c r="L197" s="1167">
        <v>100</v>
      </c>
      <c r="M197" s="1172">
        <v>88</v>
      </c>
      <c r="N197" s="382">
        <v>8800</v>
      </c>
      <c r="O197" s="76">
        <v>50</v>
      </c>
      <c r="P197" s="76">
        <v>0</v>
      </c>
      <c r="Q197" s="76">
        <v>50</v>
      </c>
      <c r="R197" s="76">
        <v>0</v>
      </c>
      <c r="S197" s="76"/>
      <c r="T197" s="76"/>
    </row>
    <row r="198" spans="1:20">
      <c r="A198" s="78">
        <v>192</v>
      </c>
      <c r="B198" s="1198">
        <v>40042</v>
      </c>
      <c r="C198" s="1194" t="s">
        <v>4376</v>
      </c>
      <c r="D198" s="1160" t="s">
        <v>3580</v>
      </c>
      <c r="E198" s="1160" t="s">
        <v>3584</v>
      </c>
      <c r="F198" s="1160" t="s">
        <v>3585</v>
      </c>
      <c r="G198" s="1164">
        <v>100</v>
      </c>
      <c r="H198" s="1164">
        <v>50</v>
      </c>
      <c r="I198" s="1164">
        <v>50</v>
      </c>
      <c r="J198" s="1170">
        <v>50</v>
      </c>
      <c r="K198" s="1166">
        <v>10</v>
      </c>
      <c r="L198" s="1167">
        <v>40</v>
      </c>
      <c r="M198" s="1172">
        <v>88</v>
      </c>
      <c r="N198" s="382">
        <v>3520</v>
      </c>
      <c r="O198" s="76">
        <v>20</v>
      </c>
      <c r="P198" s="76">
        <v>0</v>
      </c>
      <c r="Q198" s="76">
        <v>20</v>
      </c>
      <c r="R198" s="76">
        <v>0</v>
      </c>
      <c r="S198" s="76"/>
      <c r="T198" s="76"/>
    </row>
    <row r="199" spans="1:20">
      <c r="A199" s="78">
        <v>193</v>
      </c>
      <c r="B199" s="1160">
        <v>40043</v>
      </c>
      <c r="C199" s="1194" t="s">
        <v>4377</v>
      </c>
      <c r="D199" s="1160" t="s">
        <v>3580</v>
      </c>
      <c r="E199" s="1160" t="s">
        <v>3584</v>
      </c>
      <c r="F199" s="1160" t="s">
        <v>3585</v>
      </c>
      <c r="G199" s="1164"/>
      <c r="H199" s="1164"/>
      <c r="I199" s="1164">
        <v>50</v>
      </c>
      <c r="J199" s="1170">
        <v>50</v>
      </c>
      <c r="K199" s="1166">
        <v>0</v>
      </c>
      <c r="L199" s="1167">
        <v>50</v>
      </c>
      <c r="M199" s="1172">
        <v>88</v>
      </c>
      <c r="N199" s="382">
        <v>4400</v>
      </c>
      <c r="O199" s="76">
        <v>25</v>
      </c>
      <c r="P199" s="76">
        <v>0</v>
      </c>
      <c r="Q199" s="76">
        <v>25</v>
      </c>
      <c r="R199" s="76">
        <v>0</v>
      </c>
      <c r="S199" s="76"/>
      <c r="T199" s="76"/>
    </row>
    <row r="200" spans="1:20">
      <c r="A200" s="78">
        <v>194</v>
      </c>
      <c r="B200" s="1198">
        <v>40044</v>
      </c>
      <c r="C200" s="1194" t="s">
        <v>4378</v>
      </c>
      <c r="D200" s="1160" t="s">
        <v>3580</v>
      </c>
      <c r="E200" s="1160" t="s">
        <v>3584</v>
      </c>
      <c r="F200" s="1160" t="s">
        <v>3585</v>
      </c>
      <c r="G200" s="1164">
        <v>100</v>
      </c>
      <c r="H200" s="1164">
        <v>100</v>
      </c>
      <c r="I200" s="1164">
        <v>100</v>
      </c>
      <c r="J200" s="1170">
        <v>100</v>
      </c>
      <c r="K200" s="1166">
        <v>30</v>
      </c>
      <c r="L200" s="1167">
        <v>70</v>
      </c>
      <c r="M200" s="1172">
        <v>88</v>
      </c>
      <c r="N200" s="382">
        <v>6160</v>
      </c>
      <c r="O200" s="76">
        <v>50</v>
      </c>
      <c r="P200" s="76">
        <v>0</v>
      </c>
      <c r="Q200" s="76">
        <v>20</v>
      </c>
      <c r="R200" s="76">
        <v>0</v>
      </c>
      <c r="S200" s="76"/>
      <c r="T200" s="76"/>
    </row>
    <row r="201" spans="1:20">
      <c r="A201" s="78">
        <v>195</v>
      </c>
      <c r="B201" s="1160">
        <v>40045</v>
      </c>
      <c r="C201" s="1194" t="s">
        <v>4379</v>
      </c>
      <c r="D201" s="1160" t="s">
        <v>3525</v>
      </c>
      <c r="E201" s="1160" t="s">
        <v>214</v>
      </c>
      <c r="F201" s="1160" t="s">
        <v>214</v>
      </c>
      <c r="G201" s="1164">
        <v>41800</v>
      </c>
      <c r="H201" s="1164">
        <v>45000</v>
      </c>
      <c r="I201" s="1199">
        <v>50000</v>
      </c>
      <c r="J201" s="1170">
        <v>50000</v>
      </c>
      <c r="K201" s="1166">
        <v>0</v>
      </c>
      <c r="L201" s="1167">
        <v>50000</v>
      </c>
      <c r="M201" s="1200">
        <v>99.9</v>
      </c>
      <c r="N201" s="382">
        <v>4995000</v>
      </c>
      <c r="O201" s="76">
        <v>12500</v>
      </c>
      <c r="P201" s="76">
        <v>12500</v>
      </c>
      <c r="Q201" s="76">
        <v>12500</v>
      </c>
      <c r="R201" s="76">
        <v>12500</v>
      </c>
      <c r="S201" s="76"/>
      <c r="T201" s="76"/>
    </row>
    <row r="202" spans="1:20">
      <c r="A202" s="78">
        <v>196</v>
      </c>
      <c r="B202" s="1198">
        <v>40046</v>
      </c>
      <c r="C202" s="1161" t="s">
        <v>4380</v>
      </c>
      <c r="D202" s="1160" t="s">
        <v>3553</v>
      </c>
      <c r="E202" s="1160" t="s">
        <v>3514</v>
      </c>
      <c r="F202" s="1160" t="s">
        <v>214</v>
      </c>
      <c r="G202" s="1164">
        <v>0</v>
      </c>
      <c r="H202" s="1164">
        <v>0</v>
      </c>
      <c r="I202" s="1164">
        <v>0</v>
      </c>
      <c r="J202" s="1170">
        <v>1</v>
      </c>
      <c r="K202" s="1166">
        <v>0</v>
      </c>
      <c r="L202" s="1167">
        <v>1</v>
      </c>
      <c r="M202" s="1172">
        <v>5000</v>
      </c>
      <c r="N202" s="382">
        <v>5000</v>
      </c>
      <c r="O202" s="76">
        <v>1</v>
      </c>
      <c r="P202" s="76">
        <v>0</v>
      </c>
      <c r="Q202" s="76">
        <v>0</v>
      </c>
      <c r="R202" s="76">
        <v>0</v>
      </c>
      <c r="S202" s="76"/>
      <c r="T202" s="76"/>
    </row>
    <row r="203" spans="1:20">
      <c r="A203" s="78">
        <v>197</v>
      </c>
      <c r="B203" s="1160">
        <v>40047</v>
      </c>
      <c r="C203" s="1161" t="s">
        <v>4381</v>
      </c>
      <c r="D203" s="1160" t="s">
        <v>3553</v>
      </c>
      <c r="E203" s="1160" t="s">
        <v>3514</v>
      </c>
      <c r="F203" s="1160" t="s">
        <v>214</v>
      </c>
      <c r="G203" s="1164">
        <v>6</v>
      </c>
      <c r="H203" s="1164">
        <v>5</v>
      </c>
      <c r="I203" s="1164">
        <v>5</v>
      </c>
      <c r="J203" s="1170">
        <v>3</v>
      </c>
      <c r="K203" s="1166">
        <v>2</v>
      </c>
      <c r="L203" s="1167">
        <v>1</v>
      </c>
      <c r="M203" s="1172">
        <v>1800</v>
      </c>
      <c r="N203" s="382">
        <v>1800</v>
      </c>
      <c r="O203" s="76">
        <v>1</v>
      </c>
      <c r="P203" s="76">
        <v>0</v>
      </c>
      <c r="Q203" s="76">
        <v>0</v>
      </c>
      <c r="R203" s="76">
        <v>0</v>
      </c>
      <c r="S203" s="76"/>
      <c r="T203" s="76"/>
    </row>
    <row r="204" spans="1:20">
      <c r="A204" s="78">
        <v>198</v>
      </c>
      <c r="B204" s="1198">
        <v>40048</v>
      </c>
      <c r="C204" s="1161" t="s">
        <v>4382</v>
      </c>
      <c r="D204" s="1160" t="s">
        <v>3553</v>
      </c>
      <c r="E204" s="1160" t="s">
        <v>3514</v>
      </c>
      <c r="F204" s="1160" t="s">
        <v>214</v>
      </c>
      <c r="G204" s="1164">
        <v>6</v>
      </c>
      <c r="H204" s="1164">
        <v>5</v>
      </c>
      <c r="I204" s="1164">
        <v>5</v>
      </c>
      <c r="J204" s="1170">
        <v>3</v>
      </c>
      <c r="K204" s="1166">
        <v>2</v>
      </c>
      <c r="L204" s="1167">
        <v>1</v>
      </c>
      <c r="M204" s="1172">
        <v>2140</v>
      </c>
      <c r="N204" s="382">
        <v>2140</v>
      </c>
      <c r="O204" s="76">
        <v>1</v>
      </c>
      <c r="P204" s="76">
        <v>0</v>
      </c>
      <c r="Q204" s="76">
        <v>0</v>
      </c>
      <c r="R204" s="76">
        <v>0</v>
      </c>
      <c r="S204" s="76"/>
      <c r="T204" s="76"/>
    </row>
    <row r="205" spans="1:20">
      <c r="A205" s="78">
        <v>199</v>
      </c>
      <c r="B205" s="1160">
        <v>40049</v>
      </c>
      <c r="C205" s="1161" t="s">
        <v>4383</v>
      </c>
      <c r="D205" s="1160" t="s">
        <v>3553</v>
      </c>
      <c r="E205" s="1160" t="s">
        <v>3514</v>
      </c>
      <c r="F205" s="1160" t="s">
        <v>214</v>
      </c>
      <c r="G205" s="1164">
        <v>2</v>
      </c>
      <c r="H205" s="1164">
        <v>2</v>
      </c>
      <c r="I205" s="1164">
        <v>2</v>
      </c>
      <c r="J205" s="1170">
        <v>3</v>
      </c>
      <c r="K205" s="1166">
        <v>1</v>
      </c>
      <c r="L205" s="1167">
        <v>2</v>
      </c>
      <c r="M205" s="1172">
        <v>5600</v>
      </c>
      <c r="N205" s="382">
        <v>11200</v>
      </c>
      <c r="O205" s="76">
        <v>2</v>
      </c>
      <c r="P205" s="76">
        <v>0</v>
      </c>
      <c r="Q205" s="76">
        <v>0</v>
      </c>
      <c r="R205" s="76">
        <v>0</v>
      </c>
      <c r="S205" s="76"/>
      <c r="T205" s="76"/>
    </row>
    <row r="206" spans="1:20">
      <c r="A206" s="78">
        <v>200</v>
      </c>
      <c r="B206" s="1198">
        <v>40050</v>
      </c>
      <c r="C206" s="1161" t="s">
        <v>4384</v>
      </c>
      <c r="D206" s="1160" t="s">
        <v>3553</v>
      </c>
      <c r="E206" s="1160" t="s">
        <v>3514</v>
      </c>
      <c r="F206" s="1160" t="s">
        <v>214</v>
      </c>
      <c r="G206" s="1164">
        <v>6</v>
      </c>
      <c r="H206" s="1164">
        <v>6</v>
      </c>
      <c r="I206" s="1164">
        <v>6</v>
      </c>
      <c r="J206" s="1170">
        <v>3</v>
      </c>
      <c r="K206" s="1166">
        <v>2</v>
      </c>
      <c r="L206" s="1167">
        <v>1</v>
      </c>
      <c r="M206" s="1172">
        <v>2500</v>
      </c>
      <c r="N206" s="382">
        <v>2500</v>
      </c>
      <c r="O206" s="76">
        <v>1</v>
      </c>
      <c r="P206" s="76">
        <v>0</v>
      </c>
      <c r="Q206" s="76">
        <v>0</v>
      </c>
      <c r="R206" s="76">
        <v>0</v>
      </c>
      <c r="S206" s="76"/>
      <c r="T206" s="76"/>
    </row>
    <row r="207" spans="1:20">
      <c r="A207" s="78">
        <v>201</v>
      </c>
      <c r="B207" s="1160">
        <v>40051</v>
      </c>
      <c r="C207" s="1161" t="s">
        <v>4385</v>
      </c>
      <c r="D207" s="1160" t="s">
        <v>3553</v>
      </c>
      <c r="E207" s="1160" t="s">
        <v>3514</v>
      </c>
      <c r="F207" s="1160" t="s">
        <v>214</v>
      </c>
      <c r="G207" s="1164">
        <v>2</v>
      </c>
      <c r="H207" s="1164">
        <v>1</v>
      </c>
      <c r="I207" s="1164">
        <v>1</v>
      </c>
      <c r="J207" s="1170">
        <v>1</v>
      </c>
      <c r="K207" s="1166">
        <v>0</v>
      </c>
      <c r="L207" s="1167">
        <v>1</v>
      </c>
      <c r="M207" s="1172">
        <v>2250</v>
      </c>
      <c r="N207" s="382">
        <v>2250</v>
      </c>
      <c r="O207" s="76">
        <v>1</v>
      </c>
      <c r="P207" s="76">
        <v>0</v>
      </c>
      <c r="Q207" s="76">
        <v>0</v>
      </c>
      <c r="R207" s="76">
        <v>0</v>
      </c>
      <c r="S207" s="76"/>
      <c r="T207" s="76"/>
    </row>
    <row r="208" spans="1:20">
      <c r="A208" s="78">
        <v>202</v>
      </c>
      <c r="B208" s="1198">
        <v>40052</v>
      </c>
      <c r="C208" s="1161" t="s">
        <v>4386</v>
      </c>
      <c r="D208" s="1160" t="s">
        <v>3553</v>
      </c>
      <c r="E208" s="1160" t="s">
        <v>3514</v>
      </c>
      <c r="F208" s="1160" t="s">
        <v>214</v>
      </c>
      <c r="G208" s="1164">
        <v>4</v>
      </c>
      <c r="H208" s="1164">
        <v>1</v>
      </c>
      <c r="I208" s="1164">
        <v>1</v>
      </c>
      <c r="J208" s="1170">
        <v>3</v>
      </c>
      <c r="K208" s="1166">
        <v>0</v>
      </c>
      <c r="L208" s="1167">
        <v>3</v>
      </c>
      <c r="M208" s="1172">
        <v>1800</v>
      </c>
      <c r="N208" s="382">
        <v>5400</v>
      </c>
      <c r="O208" s="76">
        <v>3</v>
      </c>
      <c r="P208" s="76">
        <v>0</v>
      </c>
      <c r="Q208" s="76">
        <v>0</v>
      </c>
      <c r="R208" s="76">
        <v>0</v>
      </c>
      <c r="S208" s="76"/>
      <c r="T208" s="76"/>
    </row>
    <row r="209" spans="1:20">
      <c r="A209" s="78">
        <v>203</v>
      </c>
      <c r="B209" s="1160">
        <v>40053</v>
      </c>
      <c r="C209" s="1161" t="s">
        <v>4387</v>
      </c>
      <c r="D209" s="1160" t="s">
        <v>3553</v>
      </c>
      <c r="E209" s="1160" t="s">
        <v>3514</v>
      </c>
      <c r="F209" s="1160" t="s">
        <v>214</v>
      </c>
      <c r="G209" s="1164">
        <v>4</v>
      </c>
      <c r="H209" s="1164">
        <v>1</v>
      </c>
      <c r="I209" s="1164">
        <v>1</v>
      </c>
      <c r="J209" s="1170">
        <v>1</v>
      </c>
      <c r="K209" s="1166">
        <v>0</v>
      </c>
      <c r="L209" s="1167">
        <v>1</v>
      </c>
      <c r="M209" s="1172">
        <v>1950</v>
      </c>
      <c r="N209" s="382">
        <v>1950</v>
      </c>
      <c r="O209" s="76">
        <v>1</v>
      </c>
      <c r="P209" s="76">
        <v>0</v>
      </c>
      <c r="Q209" s="76">
        <v>0</v>
      </c>
      <c r="R209" s="76">
        <v>0</v>
      </c>
      <c r="S209" s="76"/>
      <c r="T209" s="76"/>
    </row>
    <row r="210" spans="1:20">
      <c r="A210" s="78">
        <v>204</v>
      </c>
      <c r="B210" s="1198">
        <v>40054</v>
      </c>
      <c r="C210" s="1161" t="s">
        <v>4388</v>
      </c>
      <c r="D210" s="1160" t="s">
        <v>3553</v>
      </c>
      <c r="E210" s="1160" t="s">
        <v>3514</v>
      </c>
      <c r="F210" s="1160" t="s">
        <v>214</v>
      </c>
      <c r="G210" s="1164">
        <v>40</v>
      </c>
      <c r="H210" s="1164">
        <v>40</v>
      </c>
      <c r="I210" s="1164">
        <v>10</v>
      </c>
      <c r="J210" s="1170">
        <v>10</v>
      </c>
      <c r="K210" s="1166">
        <v>10</v>
      </c>
      <c r="L210" s="1167">
        <v>0</v>
      </c>
      <c r="M210" s="1172">
        <v>2160</v>
      </c>
      <c r="N210" s="382">
        <v>0</v>
      </c>
      <c r="O210" s="76">
        <v>0</v>
      </c>
      <c r="P210" s="76">
        <v>0</v>
      </c>
      <c r="Q210" s="76">
        <v>0</v>
      </c>
      <c r="R210" s="76">
        <v>0</v>
      </c>
      <c r="S210" s="76"/>
      <c r="T210" s="76"/>
    </row>
    <row r="211" spans="1:20">
      <c r="A211" s="78">
        <v>205</v>
      </c>
      <c r="B211" s="1160">
        <v>40055</v>
      </c>
      <c r="C211" s="1161" t="s">
        <v>4389</v>
      </c>
      <c r="D211" s="1160" t="s">
        <v>3553</v>
      </c>
      <c r="E211" s="1160" t="s">
        <v>3514</v>
      </c>
      <c r="F211" s="1160" t="s">
        <v>214</v>
      </c>
      <c r="G211" s="1164">
        <v>10</v>
      </c>
      <c r="H211" s="1164">
        <v>10</v>
      </c>
      <c r="I211" s="1164">
        <v>10</v>
      </c>
      <c r="J211" s="1170">
        <v>10</v>
      </c>
      <c r="K211" s="1166">
        <v>3</v>
      </c>
      <c r="L211" s="1167">
        <v>7</v>
      </c>
      <c r="M211" s="1172">
        <v>1970</v>
      </c>
      <c r="N211" s="382">
        <v>13790</v>
      </c>
      <c r="O211" s="76">
        <v>7</v>
      </c>
      <c r="P211" s="76">
        <v>0</v>
      </c>
      <c r="Q211" s="76">
        <v>0</v>
      </c>
      <c r="R211" s="76">
        <v>0</v>
      </c>
      <c r="S211" s="76"/>
      <c r="T211" s="76"/>
    </row>
    <row r="212" spans="1:20">
      <c r="A212" s="78">
        <v>206</v>
      </c>
      <c r="B212" s="1198">
        <v>40056</v>
      </c>
      <c r="C212" s="1161" t="s">
        <v>4390</v>
      </c>
      <c r="D212" s="1160" t="s">
        <v>3553</v>
      </c>
      <c r="E212" s="1160" t="s">
        <v>3514</v>
      </c>
      <c r="F212" s="1160" t="s">
        <v>214</v>
      </c>
      <c r="G212" s="1164">
        <v>6</v>
      </c>
      <c r="H212" s="1164">
        <v>1</v>
      </c>
      <c r="I212" s="1164">
        <v>1</v>
      </c>
      <c r="J212" s="1170">
        <v>2</v>
      </c>
      <c r="K212" s="1166">
        <v>1</v>
      </c>
      <c r="L212" s="1167">
        <v>1</v>
      </c>
      <c r="M212" s="1172">
        <v>2450</v>
      </c>
      <c r="N212" s="382">
        <v>2450</v>
      </c>
      <c r="O212" s="76">
        <v>1</v>
      </c>
      <c r="P212" s="76">
        <v>0</v>
      </c>
      <c r="Q212" s="76">
        <v>0</v>
      </c>
      <c r="R212" s="76">
        <v>0</v>
      </c>
      <c r="S212" s="76"/>
      <c r="T212" s="76"/>
    </row>
    <row r="213" spans="1:20">
      <c r="A213" s="78">
        <v>207</v>
      </c>
      <c r="B213" s="1160">
        <v>40057</v>
      </c>
      <c r="C213" s="1161" t="s">
        <v>4391</v>
      </c>
      <c r="D213" s="1160" t="s">
        <v>3553</v>
      </c>
      <c r="E213" s="1160" t="s">
        <v>3514</v>
      </c>
      <c r="F213" s="1160" t="s">
        <v>214</v>
      </c>
      <c r="G213" s="1164">
        <v>6</v>
      </c>
      <c r="H213" s="1164">
        <v>1</v>
      </c>
      <c r="I213" s="1164">
        <v>1</v>
      </c>
      <c r="J213" s="1170">
        <v>3</v>
      </c>
      <c r="K213" s="1166">
        <v>0</v>
      </c>
      <c r="L213" s="1167">
        <v>3</v>
      </c>
      <c r="M213" s="1172">
        <v>1350</v>
      </c>
      <c r="N213" s="382">
        <v>4050</v>
      </c>
      <c r="O213" s="76">
        <v>3</v>
      </c>
      <c r="P213" s="76">
        <v>0</v>
      </c>
      <c r="Q213" s="76">
        <v>0</v>
      </c>
      <c r="R213" s="76">
        <v>0</v>
      </c>
      <c r="S213" s="76"/>
      <c r="T213" s="76"/>
    </row>
    <row r="214" spans="1:20">
      <c r="A214" s="78">
        <v>208</v>
      </c>
      <c r="B214" s="1198">
        <v>40058</v>
      </c>
      <c r="C214" s="1161" t="s">
        <v>4392</v>
      </c>
      <c r="D214" s="1160" t="s">
        <v>3553</v>
      </c>
      <c r="E214" s="1160" t="s">
        <v>3514</v>
      </c>
      <c r="F214" s="1160" t="s">
        <v>214</v>
      </c>
      <c r="G214" s="1164">
        <v>6</v>
      </c>
      <c r="H214" s="1164">
        <v>5</v>
      </c>
      <c r="I214" s="1164">
        <v>5</v>
      </c>
      <c r="J214" s="1170">
        <v>5</v>
      </c>
      <c r="K214" s="1166">
        <v>2</v>
      </c>
      <c r="L214" s="1167">
        <v>3</v>
      </c>
      <c r="M214" s="1172">
        <v>3200</v>
      </c>
      <c r="N214" s="382">
        <v>9600</v>
      </c>
      <c r="O214" s="76">
        <v>3</v>
      </c>
      <c r="P214" s="76">
        <v>0</v>
      </c>
      <c r="Q214" s="76">
        <v>0</v>
      </c>
      <c r="R214" s="76">
        <v>0</v>
      </c>
      <c r="S214" s="76"/>
      <c r="T214" s="76"/>
    </row>
    <row r="215" spans="1:20">
      <c r="A215" s="78">
        <v>209</v>
      </c>
      <c r="B215" s="1160">
        <v>40059</v>
      </c>
      <c r="C215" s="1161" t="s">
        <v>4393</v>
      </c>
      <c r="D215" s="1160" t="s">
        <v>3553</v>
      </c>
      <c r="E215" s="1160" t="s">
        <v>3514</v>
      </c>
      <c r="F215" s="1160" t="s">
        <v>214</v>
      </c>
      <c r="G215" s="1164">
        <v>2</v>
      </c>
      <c r="H215" s="1164">
        <v>2</v>
      </c>
      <c r="I215" s="1164">
        <v>2</v>
      </c>
      <c r="J215" s="1170">
        <v>2</v>
      </c>
      <c r="K215" s="1166">
        <v>1</v>
      </c>
      <c r="L215" s="1167">
        <v>1</v>
      </c>
      <c r="M215" s="1172">
        <v>6200</v>
      </c>
      <c r="N215" s="382">
        <v>6200</v>
      </c>
      <c r="O215" s="76">
        <v>1</v>
      </c>
      <c r="P215" s="76">
        <v>0</v>
      </c>
      <c r="Q215" s="76">
        <v>0</v>
      </c>
      <c r="R215" s="76">
        <v>0</v>
      </c>
      <c r="S215" s="76"/>
      <c r="T215" s="76"/>
    </row>
    <row r="216" spans="1:20">
      <c r="A216" s="78">
        <v>210</v>
      </c>
      <c r="B216" s="1198">
        <v>40060</v>
      </c>
      <c r="C216" s="1161" t="s">
        <v>4394</v>
      </c>
      <c r="D216" s="1160" t="s">
        <v>3553</v>
      </c>
      <c r="E216" s="1160" t="s">
        <v>3514</v>
      </c>
      <c r="F216" s="1160" t="s">
        <v>214</v>
      </c>
      <c r="G216" s="1164">
        <v>5</v>
      </c>
      <c r="H216" s="1164">
        <v>1</v>
      </c>
      <c r="I216" s="1164">
        <v>1</v>
      </c>
      <c r="J216" s="1170">
        <v>2</v>
      </c>
      <c r="K216" s="1166">
        <v>1</v>
      </c>
      <c r="L216" s="1167">
        <v>1</v>
      </c>
      <c r="M216" s="1172">
        <v>1284</v>
      </c>
      <c r="N216" s="382">
        <v>1284</v>
      </c>
      <c r="O216" s="76">
        <v>1</v>
      </c>
      <c r="P216" s="76">
        <v>0</v>
      </c>
      <c r="Q216" s="76">
        <v>0</v>
      </c>
      <c r="R216" s="76">
        <v>0</v>
      </c>
      <c r="S216" s="76"/>
      <c r="T216" s="76"/>
    </row>
    <row r="217" spans="1:20">
      <c r="A217" s="78">
        <v>211</v>
      </c>
      <c r="B217" s="1160">
        <v>40061</v>
      </c>
      <c r="C217" s="1161" t="s">
        <v>4395</v>
      </c>
      <c r="D217" s="1160" t="s">
        <v>3553</v>
      </c>
      <c r="E217" s="1160" t="s">
        <v>3514</v>
      </c>
      <c r="F217" s="1160" t="s">
        <v>214</v>
      </c>
      <c r="G217" s="1164">
        <v>5</v>
      </c>
      <c r="H217" s="1164">
        <v>5</v>
      </c>
      <c r="I217" s="1164">
        <v>5</v>
      </c>
      <c r="J217" s="1170">
        <v>5</v>
      </c>
      <c r="K217" s="1166">
        <v>2</v>
      </c>
      <c r="L217" s="1167">
        <v>3</v>
      </c>
      <c r="M217" s="1172">
        <v>2700</v>
      </c>
      <c r="N217" s="382">
        <v>8100</v>
      </c>
      <c r="O217" s="76">
        <v>3</v>
      </c>
      <c r="P217" s="76">
        <v>0</v>
      </c>
      <c r="Q217" s="76">
        <v>0</v>
      </c>
      <c r="R217" s="76">
        <v>0</v>
      </c>
      <c r="S217" s="76"/>
      <c r="T217" s="76"/>
    </row>
    <row r="218" spans="1:20">
      <c r="A218" s="78">
        <v>212</v>
      </c>
      <c r="B218" s="1198">
        <v>40062</v>
      </c>
      <c r="C218" s="1161" t="s">
        <v>4396</v>
      </c>
      <c r="D218" s="1160" t="s">
        <v>3553</v>
      </c>
      <c r="E218" s="1160" t="s">
        <v>3514</v>
      </c>
      <c r="F218" s="1160" t="s">
        <v>214</v>
      </c>
      <c r="G218" s="1164">
        <v>60</v>
      </c>
      <c r="H218" s="1164">
        <v>40</v>
      </c>
      <c r="I218" s="1164">
        <v>20</v>
      </c>
      <c r="J218" s="1170">
        <v>20</v>
      </c>
      <c r="K218" s="1166">
        <v>10</v>
      </c>
      <c r="L218" s="1167">
        <v>10</v>
      </c>
      <c r="M218" s="1172">
        <v>1200</v>
      </c>
      <c r="N218" s="382">
        <v>12000</v>
      </c>
      <c r="O218" s="76">
        <v>10</v>
      </c>
      <c r="P218" s="76">
        <v>0</v>
      </c>
      <c r="Q218" s="76">
        <v>0</v>
      </c>
      <c r="R218" s="76">
        <v>0</v>
      </c>
      <c r="S218" s="76"/>
      <c r="T218" s="76"/>
    </row>
    <row r="219" spans="1:20">
      <c r="A219" s="78">
        <v>213</v>
      </c>
      <c r="B219" s="1160">
        <v>40063</v>
      </c>
      <c r="C219" s="1161" t="s">
        <v>4397</v>
      </c>
      <c r="D219" s="1160" t="s">
        <v>3553</v>
      </c>
      <c r="E219" s="1160" t="s">
        <v>3514</v>
      </c>
      <c r="F219" s="1160" t="s">
        <v>214</v>
      </c>
      <c r="G219" s="1164">
        <v>2</v>
      </c>
      <c r="H219" s="1164">
        <v>2</v>
      </c>
      <c r="I219" s="1164">
        <v>2</v>
      </c>
      <c r="J219" s="1170">
        <v>2</v>
      </c>
      <c r="K219" s="1166">
        <v>1</v>
      </c>
      <c r="L219" s="1167">
        <v>1</v>
      </c>
      <c r="M219" s="1172">
        <v>3300</v>
      </c>
      <c r="N219" s="382">
        <v>3300</v>
      </c>
      <c r="O219" s="76">
        <v>1</v>
      </c>
      <c r="P219" s="76">
        <v>0</v>
      </c>
      <c r="Q219" s="76">
        <v>0</v>
      </c>
      <c r="R219" s="76">
        <v>0</v>
      </c>
      <c r="S219" s="76"/>
      <c r="T219" s="76"/>
    </row>
    <row r="220" spans="1:20">
      <c r="A220" s="78">
        <v>214</v>
      </c>
      <c r="B220" s="1198">
        <v>40064</v>
      </c>
      <c r="C220" s="1161" t="s">
        <v>4398</v>
      </c>
      <c r="D220" s="1160" t="s">
        <v>3553</v>
      </c>
      <c r="E220" s="1160" t="s">
        <v>3514</v>
      </c>
      <c r="F220" s="1160" t="s">
        <v>214</v>
      </c>
      <c r="G220" s="1164">
        <v>2</v>
      </c>
      <c r="H220" s="1164">
        <v>1</v>
      </c>
      <c r="I220" s="1164">
        <v>1</v>
      </c>
      <c r="J220" s="1170">
        <v>1</v>
      </c>
      <c r="K220" s="1166">
        <v>0</v>
      </c>
      <c r="L220" s="1167">
        <v>1</v>
      </c>
      <c r="M220" s="1172">
        <v>2354</v>
      </c>
      <c r="N220" s="382">
        <v>2354</v>
      </c>
      <c r="O220" s="76">
        <v>1</v>
      </c>
      <c r="P220" s="76">
        <v>0</v>
      </c>
      <c r="Q220" s="76">
        <v>0</v>
      </c>
      <c r="R220" s="76">
        <v>0</v>
      </c>
      <c r="S220" s="76"/>
      <c r="T220" s="76"/>
    </row>
    <row r="221" spans="1:20">
      <c r="A221" s="78">
        <v>215</v>
      </c>
      <c r="B221" s="1160">
        <v>40065</v>
      </c>
      <c r="C221" s="1161" t="s">
        <v>4399</v>
      </c>
      <c r="D221" s="1160" t="s">
        <v>3553</v>
      </c>
      <c r="E221" s="1160" t="s">
        <v>3514</v>
      </c>
      <c r="F221" s="1160" t="s">
        <v>214</v>
      </c>
      <c r="G221" s="1164">
        <v>2</v>
      </c>
      <c r="H221" s="1164">
        <v>2</v>
      </c>
      <c r="I221" s="1164">
        <v>1</v>
      </c>
      <c r="J221" s="1170">
        <v>1</v>
      </c>
      <c r="K221" s="1166">
        <v>0</v>
      </c>
      <c r="L221" s="1167">
        <v>1</v>
      </c>
      <c r="M221" s="1172">
        <v>2070</v>
      </c>
      <c r="N221" s="382">
        <v>2070</v>
      </c>
      <c r="O221" s="76">
        <v>1</v>
      </c>
      <c r="P221" s="76">
        <v>0</v>
      </c>
      <c r="Q221" s="76">
        <v>0</v>
      </c>
      <c r="R221" s="76">
        <v>0</v>
      </c>
      <c r="S221" s="76"/>
      <c r="T221" s="76"/>
    </row>
    <row r="222" spans="1:20">
      <c r="A222" s="78">
        <v>216</v>
      </c>
      <c r="B222" s="1198">
        <v>40066</v>
      </c>
      <c r="C222" s="1161" t="s">
        <v>4400</v>
      </c>
      <c r="D222" s="1160" t="s">
        <v>3553</v>
      </c>
      <c r="E222" s="1160" t="s">
        <v>3514</v>
      </c>
      <c r="F222" s="1160" t="s">
        <v>214</v>
      </c>
      <c r="G222" s="1164">
        <v>4</v>
      </c>
      <c r="H222" s="1164">
        <v>2</v>
      </c>
      <c r="I222" s="1164">
        <v>2</v>
      </c>
      <c r="J222" s="1170">
        <v>3</v>
      </c>
      <c r="K222" s="1166">
        <v>2</v>
      </c>
      <c r="L222" s="1167">
        <v>1</v>
      </c>
      <c r="M222" s="1172">
        <v>2782</v>
      </c>
      <c r="N222" s="382">
        <v>2782</v>
      </c>
      <c r="O222" s="76">
        <v>1</v>
      </c>
      <c r="P222" s="76">
        <v>0</v>
      </c>
      <c r="Q222" s="76">
        <v>0</v>
      </c>
      <c r="R222" s="76">
        <v>0</v>
      </c>
      <c r="S222" s="76"/>
      <c r="T222" s="76"/>
    </row>
    <row r="223" spans="1:20">
      <c r="A223" s="78">
        <v>217</v>
      </c>
      <c r="B223" s="1160">
        <v>40067</v>
      </c>
      <c r="C223" s="1161" t="s">
        <v>4401</v>
      </c>
      <c r="D223" s="1160" t="s">
        <v>3553</v>
      </c>
      <c r="E223" s="1160" t="s">
        <v>3514</v>
      </c>
      <c r="F223" s="1160" t="s">
        <v>214</v>
      </c>
      <c r="G223" s="1164">
        <v>6</v>
      </c>
      <c r="H223" s="1164">
        <v>1</v>
      </c>
      <c r="I223" s="1164">
        <v>1</v>
      </c>
      <c r="J223" s="1170">
        <v>2</v>
      </c>
      <c r="K223" s="1166">
        <v>1</v>
      </c>
      <c r="L223" s="1167">
        <v>1</v>
      </c>
      <c r="M223" s="1172">
        <v>3350</v>
      </c>
      <c r="N223" s="382">
        <v>3350</v>
      </c>
      <c r="O223" s="76">
        <v>1</v>
      </c>
      <c r="P223" s="76">
        <v>0</v>
      </c>
      <c r="Q223" s="76">
        <v>0</v>
      </c>
      <c r="R223" s="76">
        <v>0</v>
      </c>
      <c r="S223" s="76"/>
      <c r="T223" s="76"/>
    </row>
    <row r="224" spans="1:20">
      <c r="A224" s="78">
        <v>218</v>
      </c>
      <c r="B224" s="1198">
        <v>40068</v>
      </c>
      <c r="C224" s="1161" t="s">
        <v>4402</v>
      </c>
      <c r="D224" s="1160" t="s">
        <v>3553</v>
      </c>
      <c r="E224" s="1160" t="s">
        <v>3514</v>
      </c>
      <c r="F224" s="1160" t="s">
        <v>214</v>
      </c>
      <c r="G224" s="1164">
        <v>6</v>
      </c>
      <c r="H224" s="1164">
        <v>1</v>
      </c>
      <c r="I224" s="1164">
        <v>1</v>
      </c>
      <c r="J224" s="1170">
        <v>2</v>
      </c>
      <c r="K224" s="1166">
        <v>1</v>
      </c>
      <c r="L224" s="1167">
        <v>1</v>
      </c>
      <c r="M224" s="1172">
        <v>2140</v>
      </c>
      <c r="N224" s="382">
        <v>2140</v>
      </c>
      <c r="O224" s="76">
        <v>1</v>
      </c>
      <c r="P224" s="76">
        <v>0</v>
      </c>
      <c r="Q224" s="76">
        <v>0</v>
      </c>
      <c r="R224" s="76">
        <v>0</v>
      </c>
      <c r="S224" s="76"/>
      <c r="T224" s="76"/>
    </row>
    <row r="225" spans="1:20">
      <c r="A225" s="78">
        <v>219</v>
      </c>
      <c r="B225" s="1160">
        <v>40069</v>
      </c>
      <c r="C225" s="1161" t="s">
        <v>4403</v>
      </c>
      <c r="D225" s="1160" t="s">
        <v>3553</v>
      </c>
      <c r="E225" s="1160" t="s">
        <v>3514</v>
      </c>
      <c r="F225" s="1160" t="s">
        <v>214</v>
      </c>
      <c r="G225" s="1164">
        <v>8</v>
      </c>
      <c r="H225" s="1164">
        <v>10</v>
      </c>
      <c r="I225" s="1164">
        <v>10</v>
      </c>
      <c r="J225" s="1170">
        <v>5</v>
      </c>
      <c r="K225" s="1166">
        <v>2</v>
      </c>
      <c r="L225" s="1167">
        <v>3</v>
      </c>
      <c r="M225" s="1172">
        <v>2650</v>
      </c>
      <c r="N225" s="382">
        <v>7950</v>
      </c>
      <c r="O225" s="76">
        <v>3</v>
      </c>
      <c r="P225" s="76">
        <v>0</v>
      </c>
      <c r="Q225" s="76">
        <v>0</v>
      </c>
      <c r="R225" s="76">
        <v>0</v>
      </c>
      <c r="S225" s="76"/>
      <c r="T225" s="76"/>
    </row>
    <row r="226" spans="1:20">
      <c r="A226" s="78">
        <v>220</v>
      </c>
      <c r="B226" s="1198">
        <v>40070</v>
      </c>
      <c r="C226" s="1161" t="s">
        <v>4404</v>
      </c>
      <c r="D226" s="1160" t="s">
        <v>3661</v>
      </c>
      <c r="E226" s="1160" t="s">
        <v>3514</v>
      </c>
      <c r="F226" s="1160" t="s">
        <v>214</v>
      </c>
      <c r="G226" s="1164">
        <v>40</v>
      </c>
      <c r="H226" s="1164">
        <v>30</v>
      </c>
      <c r="I226" s="1164">
        <v>20</v>
      </c>
      <c r="J226" s="1170">
        <v>20</v>
      </c>
      <c r="K226" s="1166">
        <v>5</v>
      </c>
      <c r="L226" s="1167">
        <v>15</v>
      </c>
      <c r="M226" s="1172">
        <v>3000</v>
      </c>
      <c r="N226" s="382">
        <v>45000</v>
      </c>
      <c r="O226" s="76">
        <v>15</v>
      </c>
      <c r="P226" s="76">
        <v>0</v>
      </c>
      <c r="Q226" s="76">
        <v>0</v>
      </c>
      <c r="R226" s="76">
        <v>0</v>
      </c>
      <c r="S226" s="76"/>
      <c r="T226" s="76"/>
    </row>
    <row r="227" spans="1:20">
      <c r="A227" s="78">
        <v>221</v>
      </c>
      <c r="B227" s="1160">
        <v>40071</v>
      </c>
  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64">
        <v>6</v>
      </c>
      <c r="H227" s="1164">
        <v>1</v>
      </c>
      <c r="I227" s="1164">
        <v>1</v>
      </c>
      <c r="J227" s="1170">
        <v>1</v>
      </c>
      <c r="K227" s="1166">
        <v>3</v>
      </c>
      <c r="L227" s="1167">
        <v>0</v>
      </c>
      <c r="M227" s="1172">
        <v>3950</v>
      </c>
      <c r="N227" s="382">
        <v>0</v>
      </c>
      <c r="O227" s="76">
        <v>0</v>
      </c>
      <c r="P227" s="76">
        <v>0</v>
      </c>
      <c r="Q227" s="76">
        <v>0</v>
      </c>
      <c r="R227" s="76">
        <v>0</v>
      </c>
      <c r="S227" s="76"/>
      <c r="T227" s="76"/>
    </row>
    <row r="228" spans="1:20">
      <c r="A228" s="78">
        <v>222</v>
      </c>
      <c r="B228" s="1198">
        <v>40072</v>
      </c>
      <c r="C228" s="1161" t="s">
        <v>4406</v>
      </c>
      <c r="D228" s="1160" t="s">
        <v>3553</v>
      </c>
      <c r="E228" s="1160" t="s">
        <v>3514</v>
      </c>
      <c r="F228" s="1160" t="s">
        <v>214</v>
      </c>
      <c r="G228" s="1164">
        <v>12</v>
      </c>
      <c r="H228" s="1164">
        <v>5</v>
      </c>
      <c r="I228" s="1164">
        <v>5</v>
      </c>
      <c r="J228" s="1170">
        <v>3</v>
      </c>
      <c r="K228" s="1166">
        <v>2</v>
      </c>
      <c r="L228" s="1167">
        <v>1</v>
      </c>
      <c r="M228" s="1172">
        <v>1490</v>
      </c>
      <c r="N228" s="382">
        <v>1490</v>
      </c>
      <c r="O228" s="76">
        <v>1</v>
      </c>
      <c r="P228" s="76">
        <v>0</v>
      </c>
      <c r="Q228" s="76">
        <v>0</v>
      </c>
      <c r="R228" s="76">
        <v>0</v>
      </c>
      <c r="S228" s="76"/>
      <c r="T228" s="76"/>
    </row>
    <row r="229" spans="1:20">
      <c r="A229" s="78">
        <v>223</v>
      </c>
      <c r="B229" s="1160">
        <v>40073</v>
      </c>
      <c r="C229" s="1161" t="s">
        <v>4407</v>
      </c>
      <c r="D229" s="1160" t="s">
        <v>3553</v>
      </c>
      <c r="E229" s="1160" t="s">
        <v>3514</v>
      </c>
      <c r="F229" s="1160" t="s">
        <v>214</v>
      </c>
      <c r="G229" s="1164">
        <v>12</v>
      </c>
      <c r="H229" s="1164">
        <v>10</v>
      </c>
      <c r="I229" s="1164">
        <v>10</v>
      </c>
      <c r="J229" s="1170">
        <v>5</v>
      </c>
      <c r="K229" s="1166">
        <v>1</v>
      </c>
      <c r="L229" s="1167">
        <v>4</v>
      </c>
      <c r="M229" s="1172">
        <v>1250</v>
      </c>
      <c r="N229" s="382">
        <v>5000</v>
      </c>
      <c r="O229" s="76">
        <v>4</v>
      </c>
      <c r="P229" s="76">
        <v>0</v>
      </c>
      <c r="Q229" s="76">
        <v>0</v>
      </c>
      <c r="R229" s="76">
        <v>0</v>
      </c>
      <c r="S229" s="76"/>
      <c r="T229" s="76"/>
    </row>
    <row r="230" spans="1:20">
      <c r="A230" s="78">
        <v>224</v>
      </c>
      <c r="B230" s="1198">
        <v>40074</v>
      </c>
      <c r="C230" s="1161" t="s">
        <v>4408</v>
      </c>
      <c r="D230" s="1160" t="s">
        <v>3553</v>
      </c>
      <c r="E230" s="1160" t="s">
        <v>3514</v>
      </c>
      <c r="F230" s="1160" t="s">
        <v>214</v>
      </c>
      <c r="G230" s="1164">
        <v>6</v>
      </c>
      <c r="H230" s="1164">
        <v>4</v>
      </c>
      <c r="I230" s="1164">
        <v>2</v>
      </c>
      <c r="J230" s="1170">
        <v>3</v>
      </c>
      <c r="K230" s="1166">
        <v>2</v>
      </c>
      <c r="L230" s="1167">
        <v>1</v>
      </c>
      <c r="M230" s="1172">
        <v>2140</v>
      </c>
      <c r="N230" s="382">
        <v>2140</v>
      </c>
      <c r="O230" s="76">
        <v>1</v>
      </c>
      <c r="P230" s="76">
        <v>0</v>
      </c>
      <c r="Q230" s="76">
        <v>0</v>
      </c>
      <c r="R230" s="76">
        <v>0</v>
      </c>
      <c r="S230" s="76"/>
      <c r="T230" s="76"/>
    </row>
    <row r="231" spans="1:20">
      <c r="A231" s="78">
        <v>225</v>
      </c>
      <c r="B231" s="1160">
        <v>40075</v>
      </c>
      <c r="C231" s="1161" t="s">
        <v>4409</v>
      </c>
      <c r="D231" s="1160">
        <v>10</v>
      </c>
      <c r="E231" s="1160" t="s">
        <v>3577</v>
      </c>
      <c r="F231" s="1160" t="s">
        <v>34</v>
      </c>
      <c r="G231" s="1164">
        <v>300</v>
      </c>
      <c r="H231" s="1164">
        <v>400</v>
      </c>
      <c r="I231" s="1164">
        <v>400</v>
      </c>
      <c r="J231" s="1170">
        <v>400</v>
      </c>
      <c r="K231" s="1166">
        <v>0</v>
      </c>
      <c r="L231" s="1167">
        <v>400</v>
      </c>
      <c r="M231" s="1172">
        <v>140</v>
      </c>
      <c r="N231" s="382">
        <v>56000</v>
      </c>
      <c r="O231" s="76">
        <v>100</v>
      </c>
      <c r="P231" s="76">
        <v>100</v>
      </c>
      <c r="Q231" s="76">
        <v>100</v>
      </c>
      <c r="R231" s="76">
        <v>100</v>
      </c>
      <c r="S231" s="76"/>
      <c r="T231" s="76"/>
    </row>
    <row r="232" spans="1:20">
      <c r="A232" s="78">
        <v>226</v>
      </c>
      <c r="B232" s="1198">
        <v>40076</v>
      </c>
      <c r="C232" s="1161" t="s">
        <v>4410</v>
      </c>
      <c r="D232" s="1160">
        <v>10</v>
      </c>
      <c r="E232" s="1160" t="s">
        <v>3577</v>
      </c>
      <c r="F232" s="1160" t="s">
        <v>34</v>
      </c>
      <c r="G232" s="1164">
        <v>800</v>
      </c>
      <c r="H232" s="1164">
        <v>800</v>
      </c>
      <c r="I232" s="1164">
        <v>2000</v>
      </c>
      <c r="J232" s="1170">
        <v>2000</v>
      </c>
      <c r="K232" s="1166">
        <v>50</v>
      </c>
      <c r="L232" s="1167">
        <v>1950</v>
      </c>
      <c r="M232" s="1172">
        <v>115</v>
      </c>
      <c r="N232" s="382">
        <v>224250</v>
      </c>
      <c r="O232" s="76">
        <v>487.5</v>
      </c>
      <c r="P232" s="76">
        <v>488</v>
      </c>
      <c r="Q232" s="76">
        <v>487</v>
      </c>
      <c r="R232" s="76">
        <v>487</v>
      </c>
      <c r="S232" s="76"/>
      <c r="T232" s="76"/>
    </row>
    <row r="233" spans="1:20">
      <c r="A233" s="78">
        <v>227</v>
      </c>
      <c r="B233" s="1160">
        <v>40077</v>
      </c>
      <c r="C233" s="1161" t="s">
        <v>4411</v>
      </c>
      <c r="D233" s="1160">
        <v>10</v>
      </c>
      <c r="E233" s="1160" t="s">
        <v>3577</v>
      </c>
      <c r="F233" s="1160" t="s">
        <v>34</v>
      </c>
      <c r="G233" s="1164">
        <v>800</v>
      </c>
      <c r="H233" s="1164">
        <v>800</v>
      </c>
      <c r="I233" s="1164">
        <v>1200</v>
      </c>
      <c r="J233" s="1170">
        <v>1200</v>
      </c>
      <c r="K233" s="1166">
        <v>50</v>
      </c>
      <c r="L233" s="1167">
        <v>1150</v>
      </c>
      <c r="M233" s="1172">
        <v>110</v>
      </c>
      <c r="N233" s="382">
        <v>126500</v>
      </c>
      <c r="O233" s="76">
        <v>288</v>
      </c>
      <c r="P233" s="76">
        <v>288</v>
      </c>
      <c r="Q233" s="76">
        <v>287</v>
      </c>
      <c r="R233" s="76">
        <v>287</v>
      </c>
      <c r="S233" s="76"/>
      <c r="T233" s="76"/>
    </row>
    <row r="234" spans="1:20">
      <c r="A234" s="78">
        <v>228</v>
      </c>
      <c r="B234" s="1198">
        <v>40078</v>
      </c>
      <c r="C234" s="1161" t="s">
        <v>4412</v>
      </c>
      <c r="D234" s="1160">
        <v>10</v>
      </c>
      <c r="E234" s="1160" t="s">
        <v>3577</v>
      </c>
      <c r="F234" s="1160" t="s">
        <v>34</v>
      </c>
      <c r="G234" s="1164">
        <v>800</v>
      </c>
      <c r="H234" s="1164">
        <v>1000</v>
      </c>
      <c r="I234" s="1199">
        <v>2000</v>
      </c>
      <c r="J234" s="1170">
        <v>2000</v>
      </c>
      <c r="K234" s="1166">
        <v>200</v>
      </c>
      <c r="L234" s="1167">
        <v>1800</v>
      </c>
      <c r="M234" s="1200">
        <v>120</v>
      </c>
      <c r="N234" s="382">
        <v>216000</v>
      </c>
      <c r="O234" s="76">
        <v>450</v>
      </c>
      <c r="P234" s="76">
        <v>450</v>
      </c>
      <c r="Q234" s="76">
        <v>450</v>
      </c>
      <c r="R234" s="76">
        <v>450</v>
      </c>
      <c r="S234" s="76"/>
      <c r="T234" s="76"/>
    </row>
    <row r="235" spans="1:20">
      <c r="A235" s="78">
        <v>229</v>
      </c>
      <c r="B235" s="1160">
        <v>40079</v>
      </c>
      <c r="C235" s="1161" t="s">
        <v>3574</v>
      </c>
      <c r="D235" s="1160" t="s">
        <v>3553</v>
      </c>
      <c r="E235" s="1160" t="s">
        <v>3514</v>
      </c>
      <c r="F235" s="1160" t="s">
        <v>214</v>
      </c>
      <c r="G235" s="1164">
        <v>40</v>
      </c>
      <c r="H235" s="1164">
        <v>40</v>
      </c>
      <c r="I235" s="1164">
        <v>20</v>
      </c>
      <c r="J235" s="1170">
        <v>20</v>
      </c>
      <c r="K235" s="1166">
        <v>10</v>
      </c>
      <c r="L235" s="1167">
        <v>10</v>
      </c>
      <c r="M235" s="1172">
        <v>1700</v>
      </c>
      <c r="N235" s="382">
        <v>17000</v>
      </c>
      <c r="O235" s="76">
        <v>10</v>
      </c>
      <c r="P235" s="76">
        <v>0</v>
      </c>
      <c r="Q235" s="76">
        <v>0</v>
      </c>
      <c r="R235" s="76">
        <v>0</v>
      </c>
      <c r="S235" s="76"/>
      <c r="T235" s="76"/>
    </row>
    <row r="236" spans="1:20">
      <c r="A236" s="78">
        <v>230</v>
      </c>
      <c r="B236" s="1198">
        <v>40080</v>
      </c>
      <c r="C236" s="1161" t="s">
        <v>3588</v>
      </c>
      <c r="D236" s="1160" t="s">
        <v>3525</v>
      </c>
      <c r="E236" s="1160" t="s">
        <v>43</v>
      </c>
      <c r="F236" s="1160" t="s">
        <v>34</v>
      </c>
      <c r="G236" s="1164">
        <v>2</v>
      </c>
      <c r="H236" s="1164">
        <v>1</v>
      </c>
      <c r="I236" s="1164">
        <v>1</v>
      </c>
      <c r="J236" s="1170">
        <v>1</v>
      </c>
      <c r="K236" s="1166">
        <v>0</v>
      </c>
      <c r="L236" s="1167">
        <v>1</v>
      </c>
      <c r="M236" s="1172">
        <v>10700</v>
      </c>
      <c r="N236" s="382">
        <v>10700</v>
      </c>
      <c r="O236" s="76">
        <v>1</v>
      </c>
      <c r="P236" s="76">
        <v>0</v>
      </c>
      <c r="Q236" s="76">
        <v>0</v>
      </c>
      <c r="R236" s="76">
        <v>0</v>
      </c>
      <c r="S236" s="76"/>
      <c r="T236" s="76"/>
    </row>
    <row r="237" spans="1:20">
      <c r="A237" s="78">
        <v>231</v>
      </c>
      <c r="B237" s="1160">
        <v>40081</v>
      </c>
      <c r="C237" s="1161" t="s">
        <v>3589</v>
      </c>
      <c r="D237" s="1160" t="s">
        <v>3525</v>
      </c>
      <c r="E237" s="1160" t="s">
        <v>43</v>
      </c>
      <c r="F237" s="1160" t="s">
        <v>34</v>
      </c>
      <c r="G237" s="1164">
        <v>2</v>
      </c>
      <c r="H237" s="1164">
        <v>1</v>
      </c>
      <c r="I237" s="1164">
        <v>1</v>
      </c>
      <c r="J237" s="1170">
        <v>1</v>
      </c>
      <c r="K237" s="1166">
        <v>0</v>
      </c>
      <c r="L237" s="1167">
        <v>1</v>
      </c>
      <c r="M237" s="1172">
        <v>10700</v>
      </c>
      <c r="N237" s="382">
        <v>10700</v>
      </c>
      <c r="O237" s="76">
        <v>1</v>
      </c>
      <c r="P237" s="76">
        <v>0</v>
      </c>
      <c r="Q237" s="76">
        <v>0</v>
      </c>
      <c r="R237" s="76">
        <v>0</v>
      </c>
      <c r="S237" s="76"/>
      <c r="T237" s="76"/>
    </row>
    <row r="238" spans="1:20">
      <c r="A238" s="78">
        <v>232</v>
      </c>
      <c r="B238" s="1198">
        <v>40082</v>
      </c>
      <c r="C238" s="1161" t="s">
        <v>3590</v>
      </c>
      <c r="D238" s="1160" t="s">
        <v>3591</v>
      </c>
      <c r="E238" s="1160" t="s">
        <v>3518</v>
      </c>
      <c r="F238" s="1160" t="s">
        <v>214</v>
      </c>
      <c r="G238" s="1164">
        <v>5</v>
      </c>
      <c r="H238" s="1164">
        <v>2</v>
      </c>
      <c r="I238" s="1164">
        <v>2</v>
      </c>
      <c r="J238" s="1170">
        <v>2</v>
      </c>
      <c r="K238" s="1166">
        <v>1</v>
      </c>
      <c r="L238" s="1167">
        <v>1</v>
      </c>
      <c r="M238" s="1172">
        <v>860</v>
      </c>
      <c r="N238" s="382">
        <v>860</v>
      </c>
      <c r="O238" s="76">
        <v>1</v>
      </c>
      <c r="P238" s="76">
        <v>0</v>
      </c>
      <c r="Q238" s="76">
        <v>0</v>
      </c>
      <c r="R238" s="76">
        <v>0</v>
      </c>
      <c r="S238" s="76"/>
      <c r="T238" s="76"/>
    </row>
    <row r="239" spans="1:20">
      <c r="A239" s="78">
        <v>233</v>
      </c>
      <c r="B239" s="1160">
        <v>40083</v>
      </c>
      <c r="C239" s="1161" t="s">
        <v>3592</v>
      </c>
      <c r="D239" s="1160" t="s">
        <v>3591</v>
      </c>
      <c r="E239" s="1160" t="s">
        <v>3518</v>
      </c>
      <c r="F239" s="1160" t="s">
        <v>214</v>
      </c>
      <c r="G239" s="1164">
        <v>5</v>
      </c>
      <c r="H239" s="1164">
        <v>4</v>
      </c>
      <c r="I239" s="1164">
        <v>4</v>
      </c>
      <c r="J239" s="1170">
        <v>2</v>
      </c>
      <c r="K239" s="1166">
        <v>1</v>
      </c>
      <c r="L239" s="1167">
        <v>1</v>
      </c>
      <c r="M239" s="1172">
        <v>860</v>
      </c>
      <c r="N239" s="382">
        <v>860</v>
      </c>
      <c r="O239" s="76">
        <v>1</v>
      </c>
      <c r="P239" s="76">
        <v>0</v>
      </c>
      <c r="Q239" s="76">
        <v>0</v>
      </c>
      <c r="R239" s="76">
        <v>0</v>
      </c>
      <c r="S239" s="76"/>
      <c r="T239" s="76"/>
    </row>
    <row r="240" spans="1:20">
      <c r="A240" s="78">
        <v>234</v>
      </c>
      <c r="B240" s="1198">
        <v>40084</v>
      </c>
      <c r="C240" s="1161" t="s">
        <v>3593</v>
      </c>
      <c r="D240" s="1160" t="s">
        <v>3591</v>
      </c>
      <c r="E240" s="1160" t="s">
        <v>3518</v>
      </c>
      <c r="F240" s="1160" t="s">
        <v>214</v>
      </c>
      <c r="G240" s="1164">
        <v>5</v>
      </c>
      <c r="H240" s="1164">
        <v>4</v>
      </c>
      <c r="I240" s="1164">
        <v>4</v>
      </c>
      <c r="J240" s="1170">
        <v>2</v>
      </c>
      <c r="K240" s="1166">
        <v>1</v>
      </c>
      <c r="L240" s="1167">
        <v>1</v>
      </c>
      <c r="M240" s="1172">
        <v>860</v>
      </c>
      <c r="N240" s="382">
        <v>860</v>
      </c>
      <c r="O240" s="76">
        <v>1</v>
      </c>
      <c r="P240" s="76">
        <v>0</v>
      </c>
      <c r="Q240" s="76">
        <v>0</v>
      </c>
      <c r="R240" s="76">
        <v>0</v>
      </c>
      <c r="S240" s="76"/>
      <c r="T240" s="76"/>
    </row>
    <row r="241" spans="1:20">
      <c r="A241" s="78">
        <v>235</v>
      </c>
      <c r="B241" s="1160">
        <v>40085</v>
      </c>
      <c r="C241" s="1161" t="s">
        <v>3594</v>
      </c>
      <c r="D241" s="1160" t="s">
        <v>3591</v>
      </c>
      <c r="E241" s="1160" t="s">
        <v>3518</v>
      </c>
      <c r="F241" s="1160" t="s">
        <v>214</v>
      </c>
      <c r="G241" s="1164">
        <v>5</v>
      </c>
      <c r="H241" s="1164">
        <v>2</v>
      </c>
      <c r="I241" s="1164">
        <v>2</v>
      </c>
      <c r="J241" s="1170">
        <v>2</v>
      </c>
      <c r="K241" s="1166">
        <v>3</v>
      </c>
      <c r="L241" s="1167">
        <v>0</v>
      </c>
      <c r="M241" s="1172">
        <v>860</v>
      </c>
      <c r="N241" s="382">
        <v>0</v>
      </c>
      <c r="O241" s="76">
        <v>0</v>
      </c>
      <c r="P241" s="76">
        <v>0</v>
      </c>
      <c r="Q241" s="76">
        <v>0</v>
      </c>
      <c r="R241" s="76">
        <v>0</v>
      </c>
      <c r="S241" s="76"/>
      <c r="T241" s="76"/>
    </row>
    <row r="242" spans="1:20">
      <c r="A242" s="78">
        <v>236</v>
      </c>
      <c r="B242" s="1198">
        <v>40086</v>
      </c>
      <c r="C242" s="1161" t="s">
        <v>3595</v>
      </c>
      <c r="D242" s="1160" t="s">
        <v>3591</v>
      </c>
      <c r="E242" s="1160" t="s">
        <v>3518</v>
      </c>
      <c r="F242" s="1160" t="s">
        <v>214</v>
      </c>
      <c r="G242" s="1164">
        <v>5</v>
      </c>
      <c r="H242" s="1164">
        <v>2</v>
      </c>
      <c r="I242" s="1164">
        <v>2</v>
      </c>
      <c r="J242" s="1170">
        <v>2</v>
      </c>
      <c r="K242" s="1166">
        <v>3</v>
      </c>
      <c r="L242" s="1167">
        <v>0</v>
      </c>
      <c r="M242" s="1172">
        <v>860</v>
      </c>
      <c r="N242" s="382">
        <v>0</v>
      </c>
      <c r="O242" s="76">
        <v>0</v>
      </c>
      <c r="P242" s="76">
        <v>0</v>
      </c>
      <c r="Q242" s="76">
        <v>0</v>
      </c>
      <c r="R242" s="76">
        <v>0</v>
      </c>
      <c r="S242" s="76"/>
      <c r="T242" s="76"/>
    </row>
    <row r="243" spans="1:20">
      <c r="A243" s="78">
        <v>237</v>
      </c>
      <c r="B243" s="1160">
        <v>40087</v>
      </c>
      <c r="C243" s="1161" t="s">
        <v>3596</v>
      </c>
      <c r="D243" s="1160" t="s">
        <v>3525</v>
      </c>
      <c r="E243" s="1160" t="s">
        <v>188</v>
      </c>
      <c r="F243" s="1160" t="s">
        <v>188</v>
      </c>
      <c r="G243" s="1164">
        <v>12</v>
      </c>
      <c r="H243" s="1164"/>
      <c r="I243" s="1164" t="s">
        <v>1003</v>
      </c>
      <c r="J243" s="1170">
        <v>6</v>
      </c>
      <c r="K243" s="1166">
        <v>0</v>
      </c>
      <c r="L243" s="1167">
        <v>6</v>
      </c>
      <c r="M243" s="1168">
        <v>550</v>
      </c>
      <c r="N243" s="382">
        <v>3300</v>
      </c>
      <c r="O243" s="76">
        <v>6</v>
      </c>
      <c r="P243" s="76">
        <v>0</v>
      </c>
      <c r="Q243" s="76">
        <v>0</v>
      </c>
      <c r="R243" s="76">
        <v>0</v>
      </c>
      <c r="S243" s="76"/>
      <c r="T243" s="76"/>
    </row>
    <row r="244" spans="1:20">
      <c r="A244" s="78">
        <v>238</v>
      </c>
      <c r="B244" s="1198">
        <v>40088</v>
      </c>
      <c r="C244" s="1161" t="s">
        <v>3604</v>
      </c>
      <c r="D244" s="1160">
        <v>50</v>
      </c>
      <c r="E244" s="1160" t="s">
        <v>185</v>
      </c>
      <c r="F244" s="1160" t="s">
        <v>34</v>
      </c>
      <c r="G244" s="1164"/>
      <c r="H244" s="1164">
        <v>24</v>
      </c>
      <c r="I244" s="1164">
        <v>30</v>
      </c>
      <c r="J244" s="1170">
        <v>30</v>
      </c>
      <c r="K244" s="1166">
        <v>4</v>
      </c>
      <c r="L244" s="1167">
        <v>26</v>
      </c>
      <c r="M244" s="1172">
        <v>2200</v>
      </c>
      <c r="N244" s="382">
        <v>57200</v>
      </c>
      <c r="O244" s="76">
        <v>26</v>
      </c>
      <c r="P244" s="76">
        <v>0</v>
      </c>
      <c r="Q244" s="76">
        <v>0</v>
      </c>
      <c r="R244" s="76">
        <v>0</v>
      </c>
      <c r="S244" s="76"/>
      <c r="T244" s="76"/>
    </row>
    <row r="245" spans="1:20">
      <c r="A245" s="78">
        <v>239</v>
      </c>
      <c r="B245" s="1160">
        <v>40089</v>
      </c>
      <c r="C245" s="1161" t="s">
        <v>3605</v>
      </c>
      <c r="D245" s="1160" t="s">
        <v>3606</v>
      </c>
      <c r="E245" s="1160" t="s">
        <v>3607</v>
      </c>
      <c r="F245" s="1160" t="s">
        <v>34</v>
      </c>
      <c r="G245" s="1164">
        <v>20</v>
      </c>
      <c r="H245" s="1164">
        <v>20</v>
      </c>
      <c r="I245" s="1164">
        <v>20</v>
      </c>
      <c r="J245" s="1170">
        <v>20</v>
      </c>
      <c r="K245" s="1166">
        <v>5</v>
      </c>
      <c r="L245" s="1167">
        <v>15</v>
      </c>
      <c r="M245" s="1172">
        <v>1720</v>
      </c>
      <c r="N245" s="382">
        <v>25800</v>
      </c>
      <c r="O245" s="76">
        <v>15</v>
      </c>
      <c r="P245" s="76">
        <v>0</v>
      </c>
      <c r="Q245" s="76">
        <v>0</v>
      </c>
      <c r="R245" s="76">
        <v>0</v>
      </c>
      <c r="S245" s="76"/>
      <c r="T245" s="76"/>
    </row>
    <row r="246" spans="1:20">
      <c r="A246" s="78">
        <v>240</v>
      </c>
      <c r="B246" s="1198">
        <v>40090</v>
      </c>
      <c r="C246" s="1161" t="s">
        <v>3617</v>
      </c>
      <c r="D246" s="1160">
        <v>10</v>
      </c>
      <c r="E246" s="1160" t="s">
        <v>3618</v>
      </c>
      <c r="F246" s="1160" t="s">
        <v>34</v>
      </c>
      <c r="G246" s="1164">
        <v>0</v>
      </c>
      <c r="H246" s="1164">
        <v>0</v>
      </c>
      <c r="I246" s="1199" t="s">
        <v>1003</v>
      </c>
      <c r="J246" s="1170">
        <v>20</v>
      </c>
      <c r="K246" s="1166">
        <v>0</v>
      </c>
      <c r="L246" s="1167">
        <v>20</v>
      </c>
      <c r="M246" s="1200">
        <v>150</v>
      </c>
      <c r="N246" s="382">
        <v>3000</v>
      </c>
      <c r="O246" s="76">
        <v>10</v>
      </c>
      <c r="P246" s="76">
        <v>0</v>
      </c>
      <c r="Q246" s="76">
        <v>10</v>
      </c>
      <c r="R246" s="76">
        <v>0</v>
      </c>
      <c r="S246" s="76"/>
      <c r="T246" s="76"/>
    </row>
    <row r="247" spans="1:20">
      <c r="A247" s="78">
        <v>241</v>
      </c>
      <c r="B247" s="1160">
        <v>40091</v>
      </c>
      <c r="C247" s="1161" t="s">
        <v>3619</v>
      </c>
      <c r="D247" s="1160">
        <v>10</v>
      </c>
      <c r="E247" s="1160" t="s">
        <v>3618</v>
      </c>
      <c r="F247" s="1160" t="s">
        <v>34</v>
      </c>
      <c r="G247" s="1164">
        <v>0</v>
      </c>
      <c r="H247" s="1164">
        <v>0</v>
      </c>
      <c r="I247" s="1199" t="s">
        <v>1003</v>
      </c>
      <c r="J247" s="1170">
        <v>20</v>
      </c>
      <c r="K247" s="1166">
        <v>0</v>
      </c>
      <c r="L247" s="1167">
        <v>20</v>
      </c>
      <c r="M247" s="1200">
        <v>150</v>
      </c>
      <c r="N247" s="382">
        <v>3000</v>
      </c>
      <c r="O247" s="76">
        <v>10</v>
      </c>
      <c r="P247" s="76">
        <v>0</v>
      </c>
      <c r="Q247" s="76">
        <v>10</v>
      </c>
      <c r="R247" s="76">
        <v>0</v>
      </c>
      <c r="S247" s="76"/>
      <c r="T247" s="76"/>
    </row>
    <row r="248" spans="1:20">
      <c r="A248" s="78">
        <v>242</v>
      </c>
      <c r="B248" s="1198">
        <v>40092</v>
      </c>
      <c r="C248" s="1161" t="s">
        <v>3620</v>
      </c>
      <c r="D248" s="1160">
        <v>10</v>
      </c>
      <c r="E248" s="1160" t="s">
        <v>3618</v>
      </c>
      <c r="F248" s="1160" t="s">
        <v>34</v>
      </c>
      <c r="G248" s="1164">
        <v>0</v>
      </c>
      <c r="H248" s="1164">
        <v>0</v>
      </c>
      <c r="I248" s="1199" t="s">
        <v>1003</v>
      </c>
      <c r="J248" s="1170">
        <v>20</v>
      </c>
      <c r="K248" s="1166">
        <v>0</v>
      </c>
      <c r="L248" s="1167">
        <v>20</v>
      </c>
      <c r="M248" s="1200">
        <v>150</v>
      </c>
      <c r="N248" s="382">
        <v>3000</v>
      </c>
      <c r="O248" s="76">
        <v>10</v>
      </c>
      <c r="P248" s="76">
        <v>0</v>
      </c>
      <c r="Q248" s="76">
        <v>10</v>
      </c>
      <c r="R248" s="76">
        <v>0</v>
      </c>
      <c r="S248" s="76"/>
      <c r="T248" s="76"/>
    </row>
    <row r="249" spans="1:20">
      <c r="A249" s="78">
        <v>243</v>
      </c>
      <c r="B249" s="1160">
        <v>40093</v>
      </c>
      <c r="C249" s="1161" t="s">
        <v>3621</v>
      </c>
      <c r="D249" s="1160">
        <v>10</v>
      </c>
      <c r="E249" s="1160" t="s">
        <v>3618</v>
      </c>
      <c r="F249" s="1160" t="s">
        <v>34</v>
      </c>
      <c r="G249" s="1164">
        <v>0</v>
      </c>
      <c r="H249" s="1164">
        <v>0</v>
      </c>
      <c r="I249" s="1199" t="s">
        <v>1003</v>
      </c>
      <c r="J249" s="1170">
        <v>20</v>
      </c>
      <c r="K249" s="1166">
        <v>0</v>
      </c>
      <c r="L249" s="1167">
        <v>20</v>
      </c>
      <c r="M249" s="1200">
        <v>150</v>
      </c>
      <c r="N249" s="382">
        <v>3000</v>
      </c>
      <c r="O249" s="76">
        <v>10</v>
      </c>
      <c r="P249" s="76">
        <v>0</v>
      </c>
      <c r="Q249" s="76">
        <v>10</v>
      </c>
      <c r="R249" s="76">
        <v>0</v>
      </c>
      <c r="S249" s="76"/>
      <c r="T249" s="76"/>
    </row>
    <row r="250" spans="1:20">
      <c r="A250" s="78">
        <v>244</v>
      </c>
      <c r="B250" s="1198">
        <v>40094</v>
      </c>
      <c r="C250" s="1161" t="s">
        <v>3622</v>
      </c>
      <c r="D250" s="1160">
        <v>10</v>
      </c>
      <c r="E250" s="1160" t="s">
        <v>3618</v>
      </c>
      <c r="F250" s="1160" t="s">
        <v>34</v>
      </c>
      <c r="G250" s="1164">
        <v>0</v>
      </c>
      <c r="H250" s="1164">
        <v>0</v>
      </c>
      <c r="I250" s="1199" t="s">
        <v>1003</v>
      </c>
      <c r="J250" s="1170">
        <v>20</v>
      </c>
      <c r="K250" s="1166">
        <v>0</v>
      </c>
      <c r="L250" s="1167">
        <v>20</v>
      </c>
      <c r="M250" s="1200">
        <v>150</v>
      </c>
      <c r="N250" s="382">
        <v>3000</v>
      </c>
      <c r="O250" s="76">
        <v>10</v>
      </c>
      <c r="P250" s="76">
        <v>0</v>
      </c>
      <c r="Q250" s="76">
        <v>10</v>
      </c>
      <c r="R250" s="76">
        <v>0</v>
      </c>
      <c r="S250" s="76"/>
      <c r="T250" s="76"/>
    </row>
    <row r="251" spans="1:20">
      <c r="A251" s="78">
        <v>245</v>
      </c>
      <c r="B251" s="1160">
        <v>40095</v>
      </c>
      <c r="C251" s="1161" t="s">
        <v>3623</v>
      </c>
      <c r="D251" s="1160">
        <v>10</v>
      </c>
      <c r="E251" s="1160" t="s">
        <v>3618</v>
      </c>
      <c r="F251" s="1160" t="s">
        <v>34</v>
      </c>
      <c r="G251" s="1164">
        <v>0</v>
      </c>
      <c r="H251" s="1164">
        <v>0</v>
      </c>
      <c r="I251" s="1199" t="s">
        <v>1003</v>
      </c>
      <c r="J251" s="1170">
        <v>20</v>
      </c>
      <c r="K251" s="1166">
        <v>0</v>
      </c>
      <c r="L251" s="1167">
        <v>20</v>
      </c>
      <c r="M251" s="1200">
        <v>150</v>
      </c>
      <c r="N251" s="382">
        <v>3000</v>
      </c>
      <c r="O251" s="76">
        <v>10</v>
      </c>
      <c r="P251" s="76">
        <v>0</v>
      </c>
      <c r="Q251" s="76">
        <v>10</v>
      </c>
      <c r="R251" s="76">
        <v>0</v>
      </c>
      <c r="S251" s="76"/>
      <c r="T251" s="76"/>
    </row>
    <row r="252" spans="1:20">
      <c r="A252" s="78">
        <v>246</v>
      </c>
      <c r="B252" s="1198">
        <v>40096</v>
      </c>
      <c r="C252" s="1161" t="s">
        <v>3624</v>
      </c>
      <c r="D252" s="1160">
        <v>10</v>
      </c>
      <c r="E252" s="1160" t="s">
        <v>3618</v>
      </c>
      <c r="F252" s="1160" t="s">
        <v>34</v>
      </c>
      <c r="G252" s="1164">
        <v>0</v>
      </c>
      <c r="H252" s="1164">
        <v>0</v>
      </c>
      <c r="I252" s="1199" t="s">
        <v>1003</v>
      </c>
      <c r="J252" s="1170">
        <v>20</v>
      </c>
      <c r="K252" s="1166">
        <v>0</v>
      </c>
      <c r="L252" s="1167">
        <v>20</v>
      </c>
      <c r="M252" s="1200">
        <v>150</v>
      </c>
      <c r="N252" s="382">
        <v>3000</v>
      </c>
      <c r="O252" s="76">
        <v>10</v>
      </c>
      <c r="P252" s="76">
        <v>0</v>
      </c>
      <c r="Q252" s="76">
        <v>10</v>
      </c>
      <c r="R252" s="76">
        <v>0</v>
      </c>
      <c r="S252" s="76"/>
      <c r="T252" s="76"/>
    </row>
    <row r="253" spans="1:20">
      <c r="A253" s="78">
        <v>247</v>
      </c>
      <c r="B253" s="1160">
        <v>40097</v>
      </c>
      <c r="C253" s="1161" t="s">
        <v>3625</v>
      </c>
      <c r="D253" s="1160" t="s">
        <v>3626</v>
      </c>
      <c r="E253" s="1160" t="s">
        <v>3607</v>
      </c>
      <c r="F253" s="1160" t="s">
        <v>34</v>
      </c>
      <c r="G253" s="1164">
        <v>12</v>
      </c>
      <c r="H253" s="1164">
        <v>12</v>
      </c>
      <c r="I253" s="1164">
        <v>12</v>
      </c>
      <c r="J253" s="1170">
        <v>12</v>
      </c>
      <c r="K253" s="1166">
        <v>2</v>
      </c>
      <c r="L253" s="1167">
        <v>10</v>
      </c>
      <c r="M253" s="1172">
        <v>4490</v>
      </c>
      <c r="N253" s="382">
        <v>44900</v>
      </c>
      <c r="O253" s="76">
        <v>5</v>
      </c>
      <c r="P253" s="76">
        <v>0</v>
      </c>
      <c r="Q253" s="76">
        <v>5</v>
      </c>
      <c r="R253" s="76">
        <v>0</v>
      </c>
      <c r="S253" s="76"/>
      <c r="T253" s="76"/>
    </row>
    <row r="254" spans="1:20">
      <c r="A254" s="78">
        <v>248</v>
      </c>
      <c r="B254" s="1198">
        <v>40098</v>
      </c>
      <c r="C254" s="1161" t="s">
        <v>3630</v>
      </c>
      <c r="D254" s="1160" t="s">
        <v>3553</v>
      </c>
      <c r="E254" s="1160" t="s">
        <v>3514</v>
      </c>
      <c r="F254" s="1160" t="s">
        <v>214</v>
      </c>
      <c r="G254" s="1164"/>
      <c r="H254" s="1164"/>
      <c r="I254" s="1164">
        <v>0</v>
      </c>
      <c r="J254" s="1170">
        <v>1</v>
      </c>
      <c r="K254" s="1166">
        <v>0</v>
      </c>
      <c r="L254" s="1167">
        <v>1</v>
      </c>
      <c r="M254" s="1172">
        <v>4000</v>
      </c>
      <c r="N254" s="382">
        <v>4000</v>
      </c>
      <c r="O254" s="76">
        <v>1</v>
      </c>
      <c r="P254" s="76">
        <v>0</v>
      </c>
      <c r="Q254" s="76">
        <v>0</v>
      </c>
      <c r="R254" s="76">
        <v>0</v>
      </c>
      <c r="S254" s="76"/>
      <c r="T254" s="76"/>
    </row>
    <row r="255" spans="1:20">
      <c r="A255" s="78">
        <v>249</v>
      </c>
      <c r="B255" s="1160">
        <v>40099</v>
      </c>
      <c r="C255" s="1161" t="s">
        <v>3631</v>
      </c>
      <c r="D255" s="1160" t="s">
        <v>3591</v>
      </c>
      <c r="E255" s="1160" t="s">
        <v>3518</v>
      </c>
      <c r="F255" s="1160" t="s">
        <v>214</v>
      </c>
      <c r="G255" s="1164">
        <v>2</v>
      </c>
      <c r="H255" s="1164">
        <v>2</v>
      </c>
      <c r="I255" s="1164">
        <v>2</v>
      </c>
      <c r="J255" s="1170">
        <v>2</v>
      </c>
      <c r="K255" s="1166">
        <v>1</v>
      </c>
      <c r="L255" s="1167">
        <v>1</v>
      </c>
      <c r="M255" s="1172">
        <v>860</v>
      </c>
      <c r="N255" s="382">
        <v>860</v>
      </c>
      <c r="O255" s="76">
        <v>1</v>
      </c>
      <c r="P255" s="76">
        <v>0</v>
      </c>
      <c r="Q255" s="76">
        <v>0</v>
      </c>
      <c r="R255" s="76">
        <v>0</v>
      </c>
      <c r="S255" s="76"/>
      <c r="T255" s="76"/>
    </row>
    <row r="256" spans="1:20">
      <c r="A256" s="78">
        <v>250</v>
      </c>
      <c r="B256" s="1198">
        <v>40100</v>
      </c>
      <c r="C256" s="1161" t="s">
        <v>3632</v>
      </c>
      <c r="D256" s="1160" t="s">
        <v>3591</v>
      </c>
      <c r="E256" s="1160" t="s">
        <v>3518</v>
      </c>
      <c r="F256" s="1160" t="s">
        <v>214</v>
      </c>
      <c r="G256" s="1164">
        <v>4</v>
      </c>
      <c r="H256" s="1164">
        <v>4</v>
      </c>
      <c r="I256" s="1164">
        <v>4</v>
      </c>
      <c r="J256" s="1170">
        <v>4</v>
      </c>
      <c r="K256" s="1166">
        <v>1</v>
      </c>
      <c r="L256" s="1167">
        <v>3</v>
      </c>
      <c r="M256" s="1172">
        <v>860</v>
      </c>
      <c r="N256" s="382">
        <v>2580</v>
      </c>
      <c r="O256" s="76">
        <v>3</v>
      </c>
      <c r="P256" s="76">
        <v>0</v>
      </c>
      <c r="Q256" s="76">
        <v>0</v>
      </c>
      <c r="R256" s="76">
        <v>0</v>
      </c>
      <c r="S256" s="76"/>
      <c r="T256" s="76"/>
    </row>
    <row r="257" spans="1:20">
      <c r="A257" s="78">
        <v>251</v>
      </c>
      <c r="B257" s="1160">
        <v>40101</v>
      </c>
      <c r="C257" s="1161" t="s">
        <v>3633</v>
      </c>
      <c r="D257" s="1160" t="s">
        <v>3591</v>
      </c>
      <c r="E257" s="1160" t="s">
        <v>3518</v>
      </c>
      <c r="F257" s="1160" t="s">
        <v>214</v>
      </c>
      <c r="G257" s="1164">
        <v>4</v>
      </c>
      <c r="H257" s="1164">
        <v>4</v>
      </c>
      <c r="I257" s="1164">
        <v>4</v>
      </c>
      <c r="J257" s="1170">
        <v>4</v>
      </c>
      <c r="K257" s="1166">
        <v>1</v>
      </c>
      <c r="L257" s="1167">
        <v>3</v>
      </c>
      <c r="M257" s="1172">
        <v>860</v>
      </c>
      <c r="N257" s="382">
        <v>2580</v>
      </c>
      <c r="O257" s="76">
        <v>3</v>
      </c>
      <c r="P257" s="76">
        <v>0</v>
      </c>
      <c r="Q257" s="76">
        <v>0</v>
      </c>
      <c r="R257" s="76">
        <v>0</v>
      </c>
      <c r="S257" s="76"/>
      <c r="T257" s="76"/>
    </row>
    <row r="258" spans="1:20">
      <c r="A258" s="78">
        <v>252</v>
      </c>
      <c r="B258" s="1198">
        <v>40102</v>
      </c>
      <c r="C258" s="1161" t="s">
        <v>3634</v>
      </c>
      <c r="D258" s="1160" t="s">
        <v>3591</v>
      </c>
      <c r="E258" s="1160" t="s">
        <v>3518</v>
      </c>
      <c r="F258" s="1160" t="s">
        <v>214</v>
      </c>
      <c r="G258" s="1164">
        <v>2</v>
      </c>
      <c r="H258" s="1164">
        <v>2</v>
      </c>
      <c r="I258" s="1164">
        <v>2</v>
      </c>
      <c r="J258" s="1170">
        <v>2</v>
      </c>
      <c r="K258" s="1166">
        <v>1</v>
      </c>
      <c r="L258" s="1167">
        <v>1</v>
      </c>
      <c r="M258" s="1172">
        <v>860</v>
      </c>
      <c r="N258" s="382">
        <v>860</v>
      </c>
      <c r="O258" s="76">
        <v>1</v>
      </c>
      <c r="P258" s="76">
        <v>0</v>
      </c>
      <c r="Q258" s="76">
        <v>0</v>
      </c>
      <c r="R258" s="76">
        <v>0</v>
      </c>
      <c r="S258" s="76"/>
      <c r="T258" s="76"/>
    </row>
    <row r="259" spans="1:20">
      <c r="A259" s="78">
        <v>253</v>
      </c>
      <c r="B259" s="1160">
        <v>40103</v>
      </c>
      <c r="C259" s="1161" t="s">
        <v>3635</v>
      </c>
      <c r="D259" s="1160" t="s">
        <v>3591</v>
      </c>
      <c r="E259" s="1160" t="s">
        <v>3518</v>
      </c>
      <c r="F259" s="1160" t="s">
        <v>214</v>
      </c>
      <c r="G259" s="1164">
        <v>2</v>
      </c>
      <c r="H259" s="1164">
        <v>2</v>
      </c>
      <c r="I259" s="1164">
        <v>2</v>
      </c>
      <c r="J259" s="1170">
        <v>2</v>
      </c>
      <c r="K259" s="1166">
        <v>1</v>
      </c>
      <c r="L259" s="1167">
        <v>1</v>
      </c>
      <c r="M259" s="1172">
        <v>860</v>
      </c>
      <c r="N259" s="382">
        <v>860</v>
      </c>
      <c r="O259" s="76">
        <v>1</v>
      </c>
      <c r="P259" s="76">
        <v>0</v>
      </c>
      <c r="Q259" s="76">
        <v>0</v>
      </c>
      <c r="R259" s="76">
        <v>0</v>
      </c>
      <c r="S259" s="76"/>
      <c r="T259" s="76"/>
    </row>
    <row r="260" spans="1:20">
      <c r="A260" s="78">
        <v>254</v>
      </c>
      <c r="B260" s="1198">
        <v>40104</v>
      </c>
      <c r="C260" s="1161" t="s">
        <v>3636</v>
      </c>
      <c r="D260" s="1160" t="s">
        <v>3591</v>
      </c>
      <c r="E260" s="1160" t="s">
        <v>3518</v>
      </c>
      <c r="F260" s="1160" t="s">
        <v>214</v>
      </c>
      <c r="G260" s="1164">
        <v>2</v>
      </c>
      <c r="H260" s="1164">
        <v>2</v>
      </c>
      <c r="I260" s="1164">
        <v>2</v>
      </c>
      <c r="J260" s="1170">
        <v>2</v>
      </c>
      <c r="K260" s="1166">
        <v>1</v>
      </c>
      <c r="L260" s="1167">
        <v>1</v>
      </c>
      <c r="M260" s="1172">
        <v>860</v>
      </c>
      <c r="N260" s="382">
        <v>860</v>
      </c>
      <c r="O260" s="76">
        <v>1</v>
      </c>
      <c r="P260" s="76">
        <v>0</v>
      </c>
      <c r="Q260" s="76">
        <v>0</v>
      </c>
      <c r="R260" s="76">
        <v>0</v>
      </c>
      <c r="S260" s="76"/>
      <c r="T260" s="76"/>
    </row>
    <row r="261" spans="1:20">
      <c r="A261" s="78">
        <v>255</v>
      </c>
      <c r="B261" s="1160">
        <v>40105</v>
      </c>
      <c r="C261" s="1161" t="s">
        <v>3637</v>
      </c>
      <c r="D261" s="1160" t="s">
        <v>3591</v>
      </c>
      <c r="E261" s="1160" t="s">
        <v>3518</v>
      </c>
      <c r="F261" s="1160" t="s">
        <v>214</v>
      </c>
      <c r="G261" s="1164">
        <v>2</v>
      </c>
      <c r="H261" s="1164">
        <v>2</v>
      </c>
      <c r="I261" s="1164">
        <v>2</v>
      </c>
      <c r="J261" s="1170">
        <v>2</v>
      </c>
      <c r="K261" s="1166">
        <v>1</v>
      </c>
      <c r="L261" s="1167">
        <v>1</v>
      </c>
      <c r="M261" s="1172">
        <v>860</v>
      </c>
      <c r="N261" s="382">
        <v>860</v>
      </c>
      <c r="O261" s="76">
        <v>1</v>
      </c>
      <c r="P261" s="76">
        <v>0</v>
      </c>
      <c r="Q261" s="76">
        <v>0</v>
      </c>
      <c r="R261" s="76">
        <v>0</v>
      </c>
      <c r="S261" s="76"/>
      <c r="T261" s="76"/>
    </row>
    <row r="262" spans="1:20">
      <c r="A262" s="78">
        <v>256</v>
      </c>
      <c r="B262" s="1198">
        <v>40106</v>
      </c>
      <c r="C262" s="1161" t="s">
        <v>3638</v>
      </c>
      <c r="D262" s="1160" t="s">
        <v>3591</v>
      </c>
      <c r="E262" s="1160" t="s">
        <v>3518</v>
      </c>
      <c r="F262" s="1160" t="s">
        <v>214</v>
      </c>
      <c r="G262" s="1164">
        <v>2</v>
      </c>
      <c r="H262" s="1164">
        <v>2</v>
      </c>
      <c r="I262" s="1164">
        <v>2</v>
      </c>
      <c r="J262" s="1170">
        <v>2</v>
      </c>
      <c r="K262" s="1166">
        <v>1</v>
      </c>
      <c r="L262" s="1167">
        <v>1</v>
      </c>
      <c r="M262" s="1172">
        <v>860</v>
      </c>
      <c r="N262" s="382">
        <v>860</v>
      </c>
      <c r="O262" s="76">
        <v>1</v>
      </c>
      <c r="P262" s="76">
        <v>0</v>
      </c>
      <c r="Q262" s="76">
        <v>0</v>
      </c>
      <c r="R262" s="76">
        <v>0</v>
      </c>
      <c r="S262" s="76"/>
      <c r="T262" s="76"/>
    </row>
    <row r="263" spans="1:20">
      <c r="A263" s="78">
        <v>257</v>
      </c>
      <c r="B263" s="1160">
        <v>40107</v>
      </c>
      <c r="C263" s="1161" t="s">
        <v>3639</v>
      </c>
      <c r="D263" s="1160" t="s">
        <v>3591</v>
      </c>
      <c r="E263" s="1160" t="s">
        <v>3518</v>
      </c>
      <c r="F263" s="1160" t="s">
        <v>214</v>
      </c>
      <c r="G263" s="1164">
        <v>2</v>
      </c>
      <c r="H263" s="1164">
        <v>2</v>
      </c>
      <c r="I263" s="1164">
        <v>2</v>
      </c>
      <c r="J263" s="1170">
        <v>2</v>
      </c>
      <c r="K263" s="1166">
        <v>1</v>
      </c>
      <c r="L263" s="1167">
        <v>1</v>
      </c>
      <c r="M263" s="1172">
        <v>860</v>
      </c>
      <c r="N263" s="382">
        <v>860</v>
      </c>
      <c r="O263" s="76">
        <v>1</v>
      </c>
      <c r="P263" s="76">
        <v>0</v>
      </c>
      <c r="Q263" s="76">
        <v>0</v>
      </c>
      <c r="R263" s="76">
        <v>0</v>
      </c>
      <c r="S263" s="76"/>
      <c r="T263" s="76"/>
    </row>
    <row r="264" spans="1:20">
      <c r="A264" s="78">
        <v>258</v>
      </c>
      <c r="B264" s="1198">
        <v>40108</v>
      </c>
      <c r="C264" s="1161" t="s">
        <v>3640</v>
      </c>
      <c r="D264" s="1160" t="s">
        <v>3591</v>
      </c>
      <c r="E264" s="1160" t="s">
        <v>3518</v>
      </c>
      <c r="F264" s="1160" t="s">
        <v>214</v>
      </c>
      <c r="G264" s="1164">
        <v>4</v>
      </c>
      <c r="H264" s="1164">
        <v>4</v>
      </c>
      <c r="I264" s="1164">
        <v>4</v>
      </c>
      <c r="J264" s="1170">
        <v>4</v>
      </c>
      <c r="K264" s="1166">
        <v>1</v>
      </c>
      <c r="L264" s="1167">
        <v>3</v>
      </c>
      <c r="M264" s="1172">
        <v>860</v>
      </c>
      <c r="N264" s="382">
        <v>2580</v>
      </c>
      <c r="O264" s="76">
        <v>3</v>
      </c>
      <c r="P264" s="76">
        <v>0</v>
      </c>
      <c r="Q264" s="76">
        <v>0</v>
      </c>
      <c r="R264" s="76">
        <v>0</v>
      </c>
      <c r="S264" s="76"/>
      <c r="T264" s="76"/>
    </row>
    <row r="265" spans="1:20">
      <c r="A265" s="78">
        <v>259</v>
      </c>
      <c r="B265" s="1160">
        <v>40109</v>
      </c>
      <c r="C265" s="1161" t="s">
        <v>3641</v>
      </c>
      <c r="D265" s="1160" t="s">
        <v>3591</v>
      </c>
      <c r="E265" s="1160" t="s">
        <v>3518</v>
      </c>
      <c r="F265" s="1160" t="s">
        <v>214</v>
      </c>
      <c r="G265" s="1164">
        <v>4</v>
      </c>
      <c r="H265" s="1164">
        <v>4</v>
      </c>
      <c r="I265" s="1164">
        <v>4</v>
      </c>
      <c r="J265" s="1170">
        <v>4</v>
      </c>
      <c r="K265" s="1166">
        <v>1</v>
      </c>
      <c r="L265" s="1167">
        <v>3</v>
      </c>
      <c r="M265" s="1172">
        <v>860</v>
      </c>
      <c r="N265" s="382">
        <v>2580</v>
      </c>
      <c r="O265" s="76">
        <v>3</v>
      </c>
      <c r="P265" s="76">
        <v>0</v>
      </c>
      <c r="Q265" s="76">
        <v>0</v>
      </c>
      <c r="R265" s="76">
        <v>0</v>
      </c>
      <c r="S265" s="76"/>
      <c r="T265" s="76"/>
    </row>
    <row r="266" spans="1:20">
      <c r="A266" s="78">
        <v>260</v>
      </c>
      <c r="B266" s="1198">
        <v>40110</v>
      </c>
      <c r="C266" s="1161" t="s">
        <v>3643</v>
      </c>
      <c r="D266" s="1160" t="s">
        <v>3553</v>
      </c>
      <c r="E266" s="1160" t="s">
        <v>188</v>
      </c>
      <c r="F266" s="1160" t="s">
        <v>34</v>
      </c>
      <c r="G266" s="1164">
        <v>5</v>
      </c>
      <c r="H266" s="1164">
        <v>2</v>
      </c>
      <c r="I266" s="1164">
        <v>5</v>
      </c>
      <c r="J266" s="1170">
        <v>5</v>
      </c>
      <c r="K266" s="1166">
        <v>0</v>
      </c>
      <c r="L266" s="1167">
        <v>5</v>
      </c>
      <c r="M266" s="1172">
        <v>4000</v>
      </c>
      <c r="N266" s="382">
        <v>20000</v>
      </c>
      <c r="O266" s="76">
        <v>5</v>
      </c>
      <c r="P266" s="76">
        <v>0</v>
      </c>
      <c r="Q266" s="76">
        <v>0</v>
      </c>
      <c r="R266" s="76">
        <v>0</v>
      </c>
      <c r="S266" s="76"/>
      <c r="T266" s="76"/>
    </row>
    <row r="267" spans="1:20">
      <c r="A267" s="78">
        <v>261</v>
      </c>
      <c r="B267" s="1160">
        <v>40111</v>
      </c>
      <c r="C267" s="1161" t="s">
        <v>3647</v>
      </c>
      <c r="D267" s="1160" t="s">
        <v>3648</v>
      </c>
      <c r="E267" s="1160" t="s">
        <v>3518</v>
      </c>
      <c r="F267" s="1160" t="s">
        <v>34</v>
      </c>
      <c r="G267" s="1164">
        <v>50</v>
      </c>
      <c r="H267" s="1164">
        <v>20</v>
      </c>
      <c r="I267" s="1164">
        <v>5</v>
      </c>
      <c r="J267" s="1170">
        <v>5</v>
      </c>
      <c r="K267" s="1166">
        <v>0</v>
      </c>
      <c r="L267" s="1167">
        <v>5</v>
      </c>
      <c r="M267" s="1172">
        <v>1960</v>
      </c>
      <c r="N267" s="382">
        <v>9800</v>
      </c>
      <c r="O267" s="76">
        <v>5</v>
      </c>
      <c r="P267" s="76">
        <v>0</v>
      </c>
      <c r="Q267" s="76">
        <v>0</v>
      </c>
      <c r="R267" s="76">
        <v>0</v>
      </c>
      <c r="S267" s="76"/>
      <c r="T267" s="76"/>
    </row>
    <row r="268" spans="1:20">
      <c r="A268" s="78">
        <v>262</v>
      </c>
      <c r="B268" s="1198">
        <v>40112</v>
      </c>
      <c r="C268" s="1161" t="s">
        <v>3649</v>
      </c>
      <c r="D268" s="1160" t="s">
        <v>3591</v>
      </c>
      <c r="E268" s="1160" t="s">
        <v>3518</v>
      </c>
      <c r="F268" s="1160" t="s">
        <v>214</v>
      </c>
      <c r="G268" s="1164">
        <v>2</v>
      </c>
      <c r="H268" s="1164">
        <v>2</v>
      </c>
      <c r="I268" s="1164">
        <v>2</v>
      </c>
      <c r="J268" s="1170">
        <v>2</v>
      </c>
      <c r="K268" s="1166">
        <v>1</v>
      </c>
      <c r="L268" s="1167">
        <v>1</v>
      </c>
      <c r="M268" s="1172">
        <v>860</v>
      </c>
      <c r="N268" s="382">
        <v>860</v>
      </c>
      <c r="O268" s="76">
        <v>1</v>
      </c>
      <c r="P268" s="76">
        <v>0</v>
      </c>
      <c r="Q268" s="76">
        <v>0</v>
      </c>
      <c r="R268" s="76">
        <v>0</v>
      </c>
      <c r="S268" s="76"/>
      <c r="T268" s="76"/>
    </row>
    <row r="269" spans="1:20">
      <c r="A269" s="78">
        <v>263</v>
      </c>
      <c r="B269" s="1160">
        <v>40113</v>
      </c>
      <c r="C269" s="1161" t="s">
        <v>3650</v>
      </c>
      <c r="D269" s="1160" t="s">
        <v>3591</v>
      </c>
      <c r="E269" s="1160" t="s">
        <v>3518</v>
      </c>
      <c r="F269" s="1160" t="s">
        <v>214</v>
      </c>
      <c r="G269" s="1164">
        <v>2</v>
      </c>
      <c r="H269" s="1164">
        <v>2</v>
      </c>
      <c r="I269" s="1164">
        <v>2</v>
      </c>
      <c r="J269" s="1170">
        <v>2</v>
      </c>
      <c r="K269" s="1166">
        <v>1</v>
      </c>
      <c r="L269" s="1167">
        <v>1</v>
      </c>
      <c r="M269" s="1172">
        <v>860</v>
      </c>
      <c r="N269" s="382">
        <v>860</v>
      </c>
      <c r="O269" s="76">
        <v>1</v>
      </c>
      <c r="P269" s="76">
        <v>0</v>
      </c>
      <c r="Q269" s="76">
        <v>0</v>
      </c>
      <c r="R269" s="76">
        <v>0</v>
      </c>
      <c r="S269" s="76"/>
      <c r="T269" s="76"/>
    </row>
    <row r="270" spans="1:20">
      <c r="A270" s="78">
        <v>264</v>
      </c>
      <c r="B270" s="1198">
        <v>40114</v>
      </c>
      <c r="C270" s="1161" t="s">
        <v>3651</v>
      </c>
      <c r="D270" s="1160" t="s">
        <v>3591</v>
      </c>
      <c r="E270" s="1160" t="s">
        <v>3518</v>
      </c>
      <c r="F270" s="1160" t="s">
        <v>214</v>
      </c>
      <c r="G270" s="1164">
        <v>2</v>
      </c>
      <c r="H270" s="1164">
        <v>2</v>
      </c>
      <c r="I270" s="1164">
        <v>2</v>
      </c>
      <c r="J270" s="1170">
        <v>2</v>
      </c>
      <c r="K270" s="1166">
        <v>1</v>
      </c>
      <c r="L270" s="1167">
        <v>1</v>
      </c>
      <c r="M270" s="1172">
        <v>860</v>
      </c>
      <c r="N270" s="382">
        <v>860</v>
      </c>
      <c r="O270" s="76">
        <v>1</v>
      </c>
      <c r="P270" s="76">
        <v>0</v>
      </c>
      <c r="Q270" s="76">
        <v>0</v>
      </c>
      <c r="R270" s="76">
        <v>0</v>
      </c>
      <c r="S270" s="76"/>
      <c r="T270" s="76"/>
    </row>
    <row r="271" spans="1:20">
      <c r="A271" s="78">
        <v>265</v>
      </c>
      <c r="B271" s="1160">
        <v>40115</v>
      </c>
      <c r="C271" s="1161" t="s">
        <v>3652</v>
      </c>
      <c r="D271" s="1160" t="s">
        <v>3591</v>
      </c>
      <c r="E271" s="1160" t="s">
        <v>3518</v>
      </c>
      <c r="F271" s="1160" t="s">
        <v>214</v>
      </c>
      <c r="G271" s="1164">
        <v>2</v>
      </c>
      <c r="H271" s="1164">
        <v>2</v>
      </c>
      <c r="I271" s="1164">
        <v>2</v>
      </c>
      <c r="J271" s="1170">
        <v>2</v>
      </c>
      <c r="K271" s="1166">
        <v>1</v>
      </c>
      <c r="L271" s="1167">
        <v>1</v>
      </c>
      <c r="M271" s="1172">
        <v>860</v>
      </c>
      <c r="N271" s="382">
        <v>860</v>
      </c>
      <c r="O271" s="76">
        <v>1</v>
      </c>
      <c r="P271" s="76">
        <v>0</v>
      </c>
      <c r="Q271" s="76">
        <v>0</v>
      </c>
      <c r="R271" s="76">
        <v>0</v>
      </c>
      <c r="S271" s="76"/>
      <c r="T271" s="76"/>
    </row>
    <row r="272" spans="1:20">
      <c r="A272" s="78">
        <v>266</v>
      </c>
      <c r="B272" s="1198">
        <v>40116</v>
      </c>
      <c r="C272" s="1161" t="s">
        <v>3655</v>
      </c>
      <c r="D272" s="1160" t="s">
        <v>3551</v>
      </c>
      <c r="E272" s="1160" t="s">
        <v>3601</v>
      </c>
      <c r="F272" s="1160" t="s">
        <v>43</v>
      </c>
      <c r="G272" s="1164">
        <v>4</v>
      </c>
      <c r="H272" s="1164">
        <v>2</v>
      </c>
      <c r="I272" s="1164">
        <v>2</v>
      </c>
      <c r="J272" s="1170">
        <v>3</v>
      </c>
      <c r="K272" s="1166">
        <v>2</v>
      </c>
      <c r="L272" s="1167">
        <v>1</v>
      </c>
      <c r="M272" s="1172">
        <v>3000</v>
      </c>
      <c r="N272" s="382">
        <v>3000</v>
      </c>
      <c r="O272" s="76">
        <v>1</v>
      </c>
      <c r="P272" s="76">
        <v>0</v>
      </c>
      <c r="Q272" s="76">
        <v>0</v>
      </c>
      <c r="R272" s="76">
        <v>0</v>
      </c>
      <c r="S272" s="76"/>
      <c r="T272" s="76"/>
    </row>
    <row r="273" spans="1:20">
      <c r="A273" s="78">
        <v>267</v>
      </c>
      <c r="B273" s="1160">
        <v>40117</v>
      </c>
      <c r="C273" s="1161" t="s">
        <v>3677</v>
      </c>
      <c r="D273" s="1160" t="s">
        <v>3591</v>
      </c>
      <c r="E273" s="1160" t="s">
        <v>3518</v>
      </c>
      <c r="F273" s="1160" t="s">
        <v>214</v>
      </c>
      <c r="G273" s="1164">
        <v>2</v>
      </c>
      <c r="H273" s="1164">
        <v>2</v>
      </c>
      <c r="I273" s="1164">
        <v>1</v>
      </c>
      <c r="J273" s="1170">
        <v>2</v>
      </c>
      <c r="K273" s="1166">
        <v>1</v>
      </c>
      <c r="L273" s="1167">
        <v>1</v>
      </c>
      <c r="M273" s="1172">
        <v>860</v>
      </c>
      <c r="N273" s="382">
        <v>860</v>
      </c>
      <c r="O273" s="76">
        <v>1</v>
      </c>
      <c r="P273" s="76">
        <v>0</v>
      </c>
      <c r="Q273" s="76">
        <v>0</v>
      </c>
      <c r="R273" s="76">
        <v>0</v>
      </c>
      <c r="S273" s="76"/>
      <c r="T273" s="76"/>
    </row>
    <row r="274" spans="1:20">
      <c r="A274" s="78">
        <v>268</v>
      </c>
      <c r="B274" s="1198">
        <v>40118</v>
      </c>
      <c r="C274" s="1161" t="s">
        <v>3678</v>
      </c>
      <c r="D274" s="1160" t="s">
        <v>3591</v>
      </c>
      <c r="E274" s="1160" t="s">
        <v>3518</v>
      </c>
      <c r="F274" s="1160" t="s">
        <v>214</v>
      </c>
      <c r="G274" s="1164">
        <v>2</v>
      </c>
      <c r="H274" s="1164">
        <v>2</v>
      </c>
      <c r="I274" s="1164">
        <v>1</v>
      </c>
      <c r="J274" s="1170">
        <v>2</v>
      </c>
      <c r="K274" s="1166">
        <v>1</v>
      </c>
      <c r="L274" s="1167">
        <v>1</v>
      </c>
      <c r="M274" s="1172">
        <v>860</v>
      </c>
      <c r="N274" s="382">
        <v>860</v>
      </c>
      <c r="O274" s="76">
        <v>1</v>
      </c>
      <c r="P274" s="76">
        <v>0</v>
      </c>
      <c r="Q274" s="76">
        <v>0</v>
      </c>
      <c r="R274" s="76">
        <v>0</v>
      </c>
      <c r="S274" s="76"/>
      <c r="T274" s="76"/>
    </row>
    <row r="275" spans="1:20">
      <c r="A275" s="78">
        <v>269</v>
      </c>
      <c r="B275" s="1160">
        <v>40119</v>
      </c>
      <c r="C275" s="1161" t="s">
        <v>3679</v>
      </c>
      <c r="D275" s="1160" t="s">
        <v>3591</v>
      </c>
      <c r="E275" s="1160" t="s">
        <v>3518</v>
      </c>
      <c r="F275" s="1160" t="s">
        <v>214</v>
      </c>
      <c r="G275" s="1164">
        <v>2</v>
      </c>
      <c r="H275" s="1164">
        <v>2</v>
      </c>
      <c r="I275" s="1164">
        <v>1</v>
      </c>
      <c r="J275" s="1170">
        <v>2</v>
      </c>
      <c r="K275" s="1166">
        <v>1</v>
      </c>
      <c r="L275" s="1167">
        <v>1</v>
      </c>
      <c r="M275" s="1172">
        <v>860</v>
      </c>
      <c r="N275" s="382">
        <v>860</v>
      </c>
      <c r="O275" s="76">
        <v>1</v>
      </c>
      <c r="P275" s="76">
        <v>0</v>
      </c>
      <c r="Q275" s="76">
        <v>0</v>
      </c>
      <c r="R275" s="76">
        <v>0</v>
      </c>
      <c r="S275" s="76"/>
      <c r="T275" s="76"/>
    </row>
    <row r="276" spans="1:20">
      <c r="A276" s="78">
        <v>270</v>
      </c>
      <c r="B276" s="1198">
        <v>40120</v>
      </c>
      <c r="C276" s="1161" t="s">
        <v>3680</v>
      </c>
      <c r="D276" s="1160" t="s">
        <v>3591</v>
      </c>
      <c r="E276" s="1160" t="s">
        <v>3518</v>
      </c>
      <c r="F276" s="1160" t="s">
        <v>214</v>
      </c>
      <c r="G276" s="1164">
        <v>2</v>
      </c>
      <c r="H276" s="1164">
        <v>2</v>
      </c>
      <c r="I276" s="1164">
        <v>1</v>
      </c>
      <c r="J276" s="1170">
        <v>2</v>
      </c>
      <c r="K276" s="1166">
        <v>1</v>
      </c>
      <c r="L276" s="1167">
        <v>1</v>
      </c>
      <c r="M276" s="1172">
        <v>860</v>
      </c>
      <c r="N276" s="382">
        <v>860</v>
      </c>
      <c r="O276" s="76">
        <v>1</v>
      </c>
      <c r="P276" s="76">
        <v>0</v>
      </c>
      <c r="Q276" s="76">
        <v>0</v>
      </c>
      <c r="R276" s="76">
        <v>0</v>
      </c>
      <c r="S276" s="76"/>
      <c r="T276" s="76"/>
    </row>
    <row r="277" spans="1:20">
      <c r="A277" s="78">
        <v>271</v>
      </c>
      <c r="B277" s="1160">
        <v>50001</v>
      </c>
      <c r="C277" s="1169" t="s">
        <v>3522</v>
      </c>
      <c r="D277" s="1160">
        <v>1</v>
      </c>
      <c r="E277" s="1160" t="s">
        <v>43</v>
      </c>
      <c r="F277" s="1160" t="s">
        <v>43</v>
      </c>
      <c r="G277" s="1164">
        <v>0</v>
      </c>
      <c r="H277" s="1164">
        <v>0</v>
      </c>
      <c r="I277" s="1164">
        <v>1</v>
      </c>
      <c r="J277" s="1171">
        <v>1</v>
      </c>
      <c r="K277" s="1166">
        <v>0</v>
      </c>
      <c r="L277" s="1167">
        <v>1</v>
      </c>
      <c r="M277" s="1172">
        <v>10000</v>
      </c>
      <c r="N277" s="382">
        <v>10000</v>
      </c>
      <c r="O277" s="76">
        <v>1</v>
      </c>
      <c r="P277" s="76">
        <v>0</v>
      </c>
      <c r="Q277" s="76">
        <v>0</v>
      </c>
      <c r="R277" s="76">
        <v>0</v>
      </c>
      <c r="S277" s="76"/>
      <c r="T277" s="76"/>
    </row>
    <row r="278" spans="1:20">
      <c r="A278" s="78">
        <v>272</v>
      </c>
      <c r="B278" s="1160">
        <v>50002</v>
      </c>
      <c r="C278" s="1161" t="s">
        <v>4413</v>
      </c>
      <c r="D278" s="1160" t="s">
        <v>3551</v>
      </c>
      <c r="E278" s="1160" t="s">
        <v>3515</v>
      </c>
      <c r="F278" s="1160" t="s">
        <v>34</v>
      </c>
      <c r="G278" s="1164">
        <v>48</v>
      </c>
      <c r="H278" s="1164">
        <v>52</v>
      </c>
      <c r="I278" s="1164">
        <v>60</v>
      </c>
      <c r="J278" s="1171">
        <v>65</v>
      </c>
      <c r="K278" s="1166">
        <v>0</v>
      </c>
      <c r="L278" s="1167">
        <v>65</v>
      </c>
      <c r="M278" s="1172">
        <v>1600</v>
      </c>
      <c r="N278" s="382">
        <v>104000</v>
      </c>
      <c r="O278" s="76">
        <v>20</v>
      </c>
      <c r="P278" s="76">
        <v>20</v>
      </c>
      <c r="Q278" s="76">
        <v>25</v>
      </c>
      <c r="R278" s="76">
        <v>0</v>
      </c>
      <c r="S278" s="76"/>
      <c r="T278" s="76"/>
    </row>
    <row r="279" spans="1:20">
      <c r="A279" s="78">
        <v>273</v>
      </c>
      <c r="B279" s="1160">
        <v>50003</v>
      </c>
      <c r="C279" s="1161" t="s">
        <v>4414</v>
      </c>
      <c r="D279" s="1160" t="s">
        <v>3553</v>
      </c>
      <c r="E279" s="1160" t="s">
        <v>3515</v>
      </c>
      <c r="F279" s="1160" t="s">
        <v>34</v>
      </c>
      <c r="G279" s="1164">
        <v>12</v>
      </c>
      <c r="H279" s="1164">
        <v>12</v>
      </c>
      <c r="I279" s="1164">
        <v>0</v>
      </c>
      <c r="J279" s="1171">
        <v>12</v>
      </c>
      <c r="K279" s="1166">
        <v>0</v>
      </c>
      <c r="L279" s="1167">
        <v>12</v>
      </c>
      <c r="M279" s="1172">
        <v>14500</v>
      </c>
      <c r="N279" s="382">
        <v>174000</v>
      </c>
      <c r="O279" s="76">
        <v>3</v>
      </c>
      <c r="P279" s="76">
        <v>3</v>
      </c>
      <c r="Q279" s="76">
        <v>3</v>
      </c>
      <c r="R279" s="76">
        <v>3</v>
      </c>
      <c r="S279" s="76"/>
      <c r="T279" s="76"/>
    </row>
    <row r="280" spans="1:20">
      <c r="A280" s="78">
        <v>274</v>
      </c>
      <c r="B280" s="1160">
        <v>50004</v>
      </c>
      <c r="C280" s="1161" t="s">
        <v>4415</v>
      </c>
      <c r="D280" s="1160" t="s">
        <v>3581</v>
      </c>
      <c r="E280" s="1160" t="s">
        <v>725</v>
      </c>
      <c r="F280" s="1160" t="s">
        <v>34</v>
      </c>
      <c r="G280" s="1164">
        <v>0</v>
      </c>
      <c r="H280" s="1164">
        <v>3</v>
      </c>
      <c r="I280" s="1164">
        <v>4</v>
      </c>
      <c r="J280" s="1171">
        <v>4</v>
      </c>
      <c r="K280" s="1166">
        <v>0</v>
      </c>
      <c r="L280" s="1167">
        <v>4</v>
      </c>
      <c r="M280" s="1172">
        <v>8000</v>
      </c>
      <c r="N280" s="382">
        <v>32000</v>
      </c>
      <c r="O280" s="76">
        <v>2</v>
      </c>
      <c r="P280" s="76">
        <v>0</v>
      </c>
      <c r="Q280" s="76">
        <v>2</v>
      </c>
      <c r="R280" s="76">
        <v>0</v>
      </c>
      <c r="S280" s="76"/>
      <c r="T280" s="76"/>
    </row>
    <row r="281" spans="1:20">
      <c r="A281" s="78">
        <v>275</v>
      </c>
      <c r="B281" s="1160">
        <v>50005</v>
      </c>
      <c r="C281" s="1161" t="s">
        <v>4416</v>
      </c>
      <c r="D281" s="1160" t="s">
        <v>3581</v>
      </c>
      <c r="E281" s="1160" t="s">
        <v>725</v>
      </c>
      <c r="F281" s="1160" t="s">
        <v>34</v>
      </c>
      <c r="G281" s="1164">
        <v>0</v>
      </c>
      <c r="H281" s="1164">
        <v>2</v>
      </c>
      <c r="I281" s="1164">
        <v>4</v>
      </c>
      <c r="J281" s="1171">
        <v>4</v>
      </c>
      <c r="K281" s="1166">
        <v>0</v>
      </c>
      <c r="L281" s="1167">
        <v>4</v>
      </c>
      <c r="M281" s="1172">
        <v>8000</v>
      </c>
      <c r="N281" s="382">
        <v>32000</v>
      </c>
      <c r="O281" s="76">
        <v>2</v>
      </c>
      <c r="P281" s="76">
        <v>0</v>
      </c>
      <c r="Q281" s="76">
        <v>2</v>
      </c>
      <c r="R281" s="76">
        <v>0</v>
      </c>
      <c r="S281" s="76"/>
      <c r="T281" s="76"/>
    </row>
    <row r="282" spans="1:20">
      <c r="A282" s="78">
        <v>276</v>
      </c>
      <c r="B282" s="1160">
        <v>50006</v>
      </c>
      <c r="C282" s="1161" t="s">
        <v>4417</v>
      </c>
      <c r="D282" s="1160" t="s">
        <v>3581</v>
      </c>
      <c r="E282" s="1160" t="s">
        <v>725</v>
      </c>
      <c r="F282" s="1160" t="s">
        <v>34</v>
      </c>
      <c r="G282" s="1164">
        <v>2</v>
      </c>
      <c r="H282" s="1164">
        <v>2</v>
      </c>
      <c r="I282" s="1164">
        <v>6</v>
      </c>
      <c r="J282" s="1171">
        <v>8</v>
      </c>
      <c r="K282" s="1166">
        <v>0</v>
      </c>
      <c r="L282" s="1167">
        <v>8</v>
      </c>
      <c r="M282" s="1172">
        <v>8000</v>
      </c>
      <c r="N282" s="382">
        <v>64000</v>
      </c>
      <c r="O282" s="76">
        <v>4</v>
      </c>
      <c r="P282" s="76">
        <v>0</v>
      </c>
      <c r="Q282" s="76">
        <v>4</v>
      </c>
      <c r="R282" s="76">
        <v>0</v>
      </c>
      <c r="S282" s="76"/>
      <c r="T282" s="76"/>
    </row>
    <row r="283" spans="1:20">
      <c r="A283" s="78">
        <v>277</v>
      </c>
      <c r="B283" s="1160">
        <v>50007</v>
      </c>
      <c r="C283" s="1161" t="s">
        <v>4418</v>
      </c>
      <c r="D283" s="1160">
        <v>1</v>
      </c>
      <c r="E283" s="1160" t="s">
        <v>3515</v>
      </c>
      <c r="F283" s="1160" t="s">
        <v>3515</v>
      </c>
      <c r="G283" s="1164">
        <v>2500</v>
      </c>
      <c r="H283" s="1164">
        <v>2500</v>
      </c>
      <c r="I283" s="1164">
        <v>2500</v>
      </c>
      <c r="J283" s="1171">
        <v>2700</v>
      </c>
      <c r="K283" s="1166">
        <v>0</v>
      </c>
      <c r="L283" s="1167">
        <v>2700</v>
      </c>
      <c r="M283" s="1172">
        <v>180</v>
      </c>
      <c r="N283" s="382">
        <v>486000</v>
      </c>
      <c r="O283" s="76">
        <v>675</v>
      </c>
      <c r="P283" s="76">
        <v>675</v>
      </c>
      <c r="Q283" s="76">
        <v>675</v>
      </c>
      <c r="R283" s="76">
        <v>675</v>
      </c>
      <c r="S283" s="76"/>
      <c r="T283" s="76"/>
    </row>
    <row r="284" spans="1:20">
      <c r="A284" s="78">
        <v>278</v>
      </c>
      <c r="B284" s="1160">
        <v>50008</v>
      </c>
      <c r="C284" s="1161" t="s">
        <v>4419</v>
      </c>
      <c r="D284" s="1160">
        <v>16</v>
      </c>
      <c r="E284" s="1160" t="s">
        <v>3515</v>
      </c>
      <c r="F284" s="1160" t="s">
        <v>43</v>
      </c>
      <c r="G284" s="1164">
        <v>0</v>
      </c>
      <c r="H284" s="1164">
        <v>0</v>
      </c>
      <c r="I284" s="1164">
        <v>0</v>
      </c>
      <c r="J284" s="1171">
        <v>10</v>
      </c>
      <c r="K284" s="1166">
        <v>0</v>
      </c>
      <c r="L284" s="1167">
        <v>10</v>
      </c>
      <c r="M284" s="1172">
        <v>16000</v>
      </c>
      <c r="N284" s="382">
        <v>160000</v>
      </c>
      <c r="O284" s="76">
        <v>10</v>
      </c>
      <c r="P284" s="76">
        <v>0</v>
      </c>
      <c r="Q284" s="76">
        <v>0</v>
      </c>
      <c r="R284" s="76">
        <v>0</v>
      </c>
      <c r="S284" s="76"/>
      <c r="T284" s="76"/>
    </row>
    <row r="285" spans="1:20">
      <c r="A285" s="78">
        <v>279</v>
      </c>
      <c r="B285" s="1160">
        <v>50009</v>
      </c>
      <c r="C285" s="1161" t="s">
        <v>4420</v>
      </c>
      <c r="D285" s="1160" t="s">
        <v>3553</v>
      </c>
      <c r="E285" s="1160" t="s">
        <v>3515</v>
      </c>
      <c r="F285" s="1160" t="s">
        <v>34</v>
      </c>
      <c r="G285" s="1164">
        <v>3</v>
      </c>
      <c r="H285" s="1164">
        <v>2</v>
      </c>
      <c r="I285" s="1164">
        <v>4</v>
      </c>
      <c r="J285" s="1171">
        <v>4</v>
      </c>
      <c r="K285" s="1166">
        <v>0</v>
      </c>
      <c r="L285" s="1167">
        <v>4</v>
      </c>
      <c r="M285" s="1172">
        <v>29000</v>
      </c>
      <c r="N285" s="382">
        <v>116000</v>
      </c>
      <c r="O285" s="76">
        <v>2</v>
      </c>
      <c r="P285" s="76">
        <v>0</v>
      </c>
      <c r="Q285" s="76">
        <v>2</v>
      </c>
      <c r="R285" s="76">
        <v>0</v>
      </c>
      <c r="S285" s="76"/>
      <c r="T285" s="76"/>
    </row>
    <row r="286" spans="1:20">
      <c r="A286" s="78">
        <v>280</v>
      </c>
      <c r="B286" s="1160">
        <v>50010</v>
      </c>
      <c r="C286" s="1161" t="s">
        <v>4421</v>
      </c>
      <c r="D286" s="1160" t="s">
        <v>3580</v>
      </c>
      <c r="E286" s="1160" t="s">
        <v>3515</v>
      </c>
      <c r="F286" s="1160" t="s">
        <v>34</v>
      </c>
      <c r="G286" s="1164">
        <v>5</v>
      </c>
      <c r="H286" s="1164">
        <v>10</v>
      </c>
      <c r="I286" s="1164">
        <v>10</v>
      </c>
      <c r="J286" s="1171">
        <v>15</v>
      </c>
      <c r="K286" s="1166">
        <v>0</v>
      </c>
      <c r="L286" s="1167">
        <v>15</v>
      </c>
      <c r="M286" s="1172">
        <v>7000</v>
      </c>
      <c r="N286" s="382">
        <v>105000</v>
      </c>
      <c r="O286" s="76">
        <v>10</v>
      </c>
      <c r="P286" s="76">
        <v>0</v>
      </c>
      <c r="Q286" s="76">
        <v>5</v>
      </c>
      <c r="R286" s="76">
        <v>0</v>
      </c>
      <c r="S286" s="76"/>
      <c r="T286" s="76"/>
    </row>
    <row r="287" spans="1:20">
      <c r="A287" s="78">
        <v>281</v>
      </c>
      <c r="B287" s="1160">
        <v>50011</v>
      </c>
      <c r="C287" s="1161" t="s">
        <v>4422</v>
      </c>
      <c r="D287" s="1160">
        <v>25</v>
      </c>
      <c r="E287" s="1160" t="s">
        <v>3515</v>
      </c>
      <c r="F287" s="1160" t="s">
        <v>34</v>
      </c>
      <c r="G287" s="1164">
        <v>4</v>
      </c>
      <c r="H287" s="1164">
        <v>6</v>
      </c>
      <c r="I287" s="1164">
        <v>20</v>
      </c>
      <c r="J287" s="1171">
        <v>20</v>
      </c>
      <c r="K287" s="1166">
        <v>0</v>
      </c>
      <c r="L287" s="1167">
        <v>20</v>
      </c>
      <c r="M287" s="1172">
        <v>3000</v>
      </c>
      <c r="N287" s="382">
        <v>60000</v>
      </c>
      <c r="O287" s="76">
        <v>10</v>
      </c>
      <c r="P287" s="76">
        <v>0</v>
      </c>
      <c r="Q287" s="76">
        <v>10</v>
      </c>
      <c r="R287" s="76">
        <v>0</v>
      </c>
      <c r="S287" s="76"/>
      <c r="T287" s="76"/>
    </row>
    <row r="288" spans="1:20">
      <c r="A288" s="78">
        <v>282</v>
      </c>
      <c r="B288" s="1160">
        <v>50012</v>
      </c>
      <c r="C288" s="1161" t="s">
        <v>4423</v>
      </c>
      <c r="D288" s="1160" t="s">
        <v>3581</v>
      </c>
      <c r="E288" s="1160" t="s">
        <v>3515</v>
      </c>
      <c r="F288" s="1160" t="s">
        <v>34</v>
      </c>
      <c r="G288" s="1164">
        <v>9</v>
      </c>
      <c r="H288" s="1164">
        <v>20</v>
      </c>
      <c r="I288" s="1164">
        <v>32</v>
      </c>
      <c r="J288" s="1171">
        <v>40</v>
      </c>
      <c r="K288" s="1166">
        <v>0</v>
      </c>
      <c r="L288" s="1167">
        <v>40</v>
      </c>
      <c r="M288" s="1172">
        <v>3200</v>
      </c>
      <c r="N288" s="382">
        <v>128000</v>
      </c>
      <c r="O288" s="76">
        <v>20</v>
      </c>
      <c r="P288" s="76">
        <v>0</v>
      </c>
      <c r="Q288" s="76">
        <v>20</v>
      </c>
      <c r="R288" s="76">
        <v>0</v>
      </c>
      <c r="S288" s="76"/>
      <c r="T288" s="76"/>
    </row>
    <row r="289" spans="1:20">
      <c r="A289" s="78">
        <v>283</v>
      </c>
      <c r="B289" s="1160">
        <v>50013</v>
      </c>
      <c r="C289" s="1161" t="s">
        <v>4424</v>
      </c>
      <c r="D289" s="1160" t="s">
        <v>3551</v>
      </c>
      <c r="E289" s="1160" t="s">
        <v>3515</v>
      </c>
      <c r="F289" s="1160" t="s">
        <v>34</v>
      </c>
      <c r="G289" s="1164">
        <v>5</v>
      </c>
      <c r="H289" s="1164">
        <v>4</v>
      </c>
      <c r="I289" s="1164">
        <v>5</v>
      </c>
      <c r="J289" s="1171">
        <v>5</v>
      </c>
      <c r="K289" s="1166">
        <v>0</v>
      </c>
      <c r="L289" s="1167">
        <v>5</v>
      </c>
      <c r="M289" s="1172">
        <v>10000</v>
      </c>
      <c r="N289" s="382">
        <v>50000</v>
      </c>
      <c r="O289" s="76">
        <v>3</v>
      </c>
      <c r="P289" s="76">
        <v>0</v>
      </c>
      <c r="Q289" s="76">
        <v>2</v>
      </c>
      <c r="R289" s="76">
        <v>0</v>
      </c>
      <c r="S289" s="76"/>
      <c r="T289" s="76"/>
    </row>
    <row r="290" spans="1:20">
      <c r="A290" s="78">
        <v>284</v>
      </c>
      <c r="B290" s="1160">
        <v>50014</v>
      </c>
      <c r="C290" s="1161" t="s">
        <v>4425</v>
      </c>
      <c r="D290" s="1160">
        <v>96</v>
      </c>
      <c r="E290" s="1160" t="s">
        <v>43</v>
      </c>
      <c r="F290" s="1160" t="s">
        <v>34</v>
      </c>
      <c r="G290" s="1164">
        <v>8</v>
      </c>
      <c r="H290" s="1164">
        <v>6</v>
      </c>
      <c r="I290" s="1164">
        <v>5</v>
      </c>
      <c r="J290" s="1171">
        <v>20</v>
      </c>
      <c r="K290" s="1166">
        <v>0</v>
      </c>
      <c r="L290" s="1167">
        <v>20</v>
      </c>
      <c r="M290" s="1172">
        <v>12038</v>
      </c>
      <c r="N290" s="382">
        <v>240760</v>
      </c>
      <c r="O290" s="76">
        <v>10</v>
      </c>
      <c r="P290" s="76">
        <v>0</v>
      </c>
      <c r="Q290" s="76">
        <v>10</v>
      </c>
      <c r="R290" s="76">
        <v>0</v>
      </c>
      <c r="S290" s="76"/>
      <c r="T290" s="76"/>
    </row>
    <row r="291" spans="1:20">
      <c r="A291" s="78">
        <v>285</v>
      </c>
      <c r="B291" s="1160">
        <v>50015</v>
      </c>
      <c r="C291" s="1161" t="s">
        <v>4426</v>
      </c>
      <c r="D291" s="1160">
        <v>1</v>
      </c>
      <c r="E291" s="1160" t="s">
        <v>43</v>
      </c>
      <c r="F291" s="1160" t="s">
        <v>43</v>
      </c>
      <c r="G291" s="1164">
        <v>0</v>
      </c>
      <c r="H291" s="1164">
        <v>0</v>
      </c>
      <c r="I291" s="1164">
        <v>0</v>
      </c>
      <c r="J291" s="1171">
        <v>2</v>
      </c>
      <c r="K291" s="1166">
        <v>0</v>
      </c>
      <c r="L291" s="1167">
        <v>2</v>
      </c>
      <c r="M291" s="1172">
        <v>12772</v>
      </c>
      <c r="N291" s="382">
        <v>25544</v>
      </c>
      <c r="O291" s="76">
        <v>2</v>
      </c>
      <c r="P291" s="76">
        <v>0</v>
      </c>
      <c r="Q291" s="76">
        <v>0</v>
      </c>
      <c r="R291" s="76">
        <v>0</v>
      </c>
      <c r="S291" s="76"/>
      <c r="T291" s="76"/>
    </row>
    <row r="292" spans="1:20">
      <c r="A292" s="78">
        <v>286</v>
      </c>
      <c r="B292" s="1160">
        <v>50016</v>
      </c>
      <c r="C292" s="1169" t="s">
        <v>3541</v>
      </c>
      <c r="D292" s="1160">
        <v>1</v>
      </c>
      <c r="E292" s="1160" t="s">
        <v>43</v>
      </c>
      <c r="F292" s="1160" t="s">
        <v>43</v>
      </c>
      <c r="G292" s="1164">
        <v>0</v>
      </c>
      <c r="H292" s="1164">
        <v>0</v>
      </c>
      <c r="I292" s="1164">
        <v>0</v>
      </c>
      <c r="J292" s="1171">
        <v>2</v>
      </c>
      <c r="K292" s="1166">
        <v>0</v>
      </c>
      <c r="L292" s="1167">
        <v>2</v>
      </c>
      <c r="M292" s="1172">
        <v>5000</v>
      </c>
      <c r="N292" s="382">
        <v>10000</v>
      </c>
      <c r="O292" s="76">
        <v>2</v>
      </c>
      <c r="P292" s="76">
        <v>0</v>
      </c>
      <c r="Q292" s="76">
        <v>0</v>
      </c>
      <c r="R292" s="76">
        <v>0</v>
      </c>
      <c r="S292" s="76"/>
      <c r="T292" s="76"/>
    </row>
    <row r="293" spans="1:20">
      <c r="A293" s="78">
        <v>287</v>
      </c>
      <c r="B293" s="1160">
        <v>50017</v>
      </c>
      <c r="C293" s="1169" t="s">
        <v>3542</v>
      </c>
      <c r="D293" s="1160">
        <v>1</v>
      </c>
      <c r="E293" s="1160" t="s">
        <v>43</v>
      </c>
      <c r="F293" s="1160" t="s">
        <v>43</v>
      </c>
      <c r="G293" s="1164">
        <v>0</v>
      </c>
      <c r="H293" s="1164">
        <v>0</v>
      </c>
      <c r="I293" s="1164">
        <v>0</v>
      </c>
      <c r="J293" s="1171">
        <v>2</v>
      </c>
      <c r="K293" s="1166">
        <v>0</v>
      </c>
      <c r="L293" s="1167">
        <v>2</v>
      </c>
      <c r="M293" s="1172">
        <v>5000</v>
      </c>
      <c r="N293" s="382">
        <v>10000</v>
      </c>
      <c r="O293" s="76">
        <v>2</v>
      </c>
      <c r="P293" s="76">
        <v>0</v>
      </c>
      <c r="Q293" s="76">
        <v>0</v>
      </c>
      <c r="R293" s="76">
        <v>0</v>
      </c>
      <c r="S293" s="76"/>
      <c r="T293" s="76"/>
    </row>
    <row r="294" spans="1:20">
      <c r="A294" s="78">
        <v>288</v>
      </c>
      <c r="B294" s="1160">
        <v>50018</v>
      </c>
      <c r="C294" s="1169" t="s">
        <v>3543</v>
      </c>
      <c r="D294" s="1160">
        <v>1</v>
      </c>
      <c r="E294" s="1160" t="s">
        <v>43</v>
      </c>
      <c r="F294" s="1160" t="s">
        <v>43</v>
      </c>
      <c r="G294" s="1164">
        <v>0</v>
      </c>
      <c r="H294" s="1164">
        <v>0</v>
      </c>
      <c r="I294" s="1164">
        <v>0</v>
      </c>
      <c r="J294" s="1171">
        <v>1</v>
      </c>
      <c r="K294" s="1166">
        <v>0</v>
      </c>
      <c r="L294" s="1167">
        <v>1</v>
      </c>
      <c r="M294" s="1172">
        <v>5000</v>
      </c>
      <c r="N294" s="382">
        <v>5000</v>
      </c>
      <c r="O294" s="76">
        <v>1</v>
      </c>
      <c r="P294" s="76">
        <v>0</v>
      </c>
      <c r="Q294" s="76">
        <v>0</v>
      </c>
      <c r="R294" s="76">
        <v>0</v>
      </c>
      <c r="S294" s="76"/>
      <c r="T294" s="76"/>
    </row>
    <row r="295" spans="1:20">
      <c r="A295" s="78">
        <v>289</v>
      </c>
      <c r="B295" s="1160">
        <v>50019</v>
      </c>
      <c r="C295" s="1169" t="s">
        <v>3544</v>
      </c>
      <c r="D295" s="1160">
        <v>1</v>
      </c>
      <c r="E295" s="1160" t="s">
        <v>43</v>
      </c>
      <c r="F295" s="1160" t="s">
        <v>43</v>
      </c>
      <c r="G295" s="1164">
        <v>0</v>
      </c>
      <c r="H295" s="1164">
        <v>0</v>
      </c>
      <c r="I295" s="1164">
        <v>0</v>
      </c>
      <c r="J295" s="1171">
        <v>1</v>
      </c>
      <c r="K295" s="1166">
        <v>0</v>
      </c>
      <c r="L295" s="1167">
        <v>1</v>
      </c>
      <c r="M295" s="1172">
        <v>5000</v>
      </c>
      <c r="N295" s="382">
        <v>5000</v>
      </c>
      <c r="O295" s="76">
        <v>1</v>
      </c>
      <c r="P295" s="76">
        <v>0</v>
      </c>
      <c r="Q295" s="76">
        <v>0</v>
      </c>
      <c r="R295" s="76">
        <v>0</v>
      </c>
      <c r="S295" s="76"/>
      <c r="T295" s="76"/>
    </row>
    <row r="296" spans="1:20">
      <c r="A296" s="78">
        <v>290</v>
      </c>
      <c r="B296" s="1160">
        <v>50020</v>
      </c>
      <c r="C296" s="1169" t="s">
        <v>3545</v>
      </c>
      <c r="D296" s="1160">
        <v>1</v>
      </c>
      <c r="E296" s="1160" t="s">
        <v>43</v>
      </c>
      <c r="F296" s="1160" t="s">
        <v>43</v>
      </c>
      <c r="G296" s="1164">
        <v>0</v>
      </c>
      <c r="H296" s="1164">
        <v>0</v>
      </c>
      <c r="I296" s="1164">
        <v>0</v>
      </c>
      <c r="J296" s="1171">
        <v>1</v>
      </c>
      <c r="K296" s="1166">
        <v>0</v>
      </c>
      <c r="L296" s="1167">
        <v>1</v>
      </c>
      <c r="M296" s="1172">
        <v>5000</v>
      </c>
      <c r="N296" s="382">
        <v>5000</v>
      </c>
      <c r="O296" s="76">
        <v>1</v>
      </c>
      <c r="P296" s="76">
        <v>0</v>
      </c>
      <c r="Q296" s="76">
        <v>0</v>
      </c>
      <c r="R296" s="76">
        <v>0</v>
      </c>
      <c r="S296" s="76"/>
      <c r="T296" s="76"/>
    </row>
    <row r="297" spans="1:20">
      <c r="A297" s="78">
        <v>291</v>
      </c>
      <c r="B297" s="1160">
        <v>50021</v>
      </c>
      <c r="C297" s="1169" t="s">
        <v>3546</v>
      </c>
      <c r="D297" s="1160">
        <v>1</v>
      </c>
      <c r="E297" s="1160" t="s">
        <v>43</v>
      </c>
      <c r="F297" s="1160" t="s">
        <v>43</v>
      </c>
      <c r="G297" s="1164">
        <v>0</v>
      </c>
      <c r="H297" s="1164">
        <v>0</v>
      </c>
      <c r="I297" s="1164">
        <v>0</v>
      </c>
      <c r="J297" s="1171">
        <v>1</v>
      </c>
      <c r="K297" s="1166">
        <v>0</v>
      </c>
      <c r="L297" s="1167">
        <v>1</v>
      </c>
      <c r="M297" s="1172">
        <v>5000</v>
      </c>
      <c r="N297" s="382">
        <v>5000</v>
      </c>
      <c r="O297" s="76">
        <v>1</v>
      </c>
      <c r="P297" s="76">
        <v>0</v>
      </c>
      <c r="Q297" s="76">
        <v>0</v>
      </c>
      <c r="R297" s="76">
        <v>0</v>
      </c>
      <c r="S297" s="76"/>
      <c r="T297" s="76"/>
    </row>
    <row r="298" spans="1:20">
      <c r="A298" s="78">
        <v>292</v>
      </c>
      <c r="B298" s="1160">
        <v>50022</v>
      </c>
      <c r="C298" s="1169" t="s">
        <v>3547</v>
      </c>
      <c r="D298" s="1160">
        <v>1</v>
      </c>
      <c r="E298" s="1160" t="s">
        <v>43</v>
      </c>
      <c r="F298" s="1160" t="s">
        <v>43</v>
      </c>
      <c r="G298" s="1164">
        <v>0</v>
      </c>
      <c r="H298" s="1164">
        <v>0</v>
      </c>
      <c r="I298" s="1164">
        <v>0</v>
      </c>
      <c r="J298" s="1171">
        <v>1</v>
      </c>
      <c r="K298" s="1166">
        <v>0</v>
      </c>
      <c r="L298" s="1167">
        <v>1</v>
      </c>
      <c r="M298" s="1172">
        <v>5000</v>
      </c>
      <c r="N298" s="382">
        <v>5000</v>
      </c>
      <c r="O298" s="76">
        <v>1</v>
      </c>
      <c r="P298" s="76">
        <v>0</v>
      </c>
      <c r="Q298" s="76">
        <v>0</v>
      </c>
      <c r="R298" s="76">
        <v>0</v>
      </c>
      <c r="S298" s="76"/>
      <c r="T298" s="76"/>
    </row>
    <row r="299" spans="1:20">
      <c r="A299" s="78">
        <v>293</v>
      </c>
      <c r="B299" s="1160">
        <v>50023</v>
      </c>
      <c r="C299" s="1161" t="s">
        <v>4427</v>
      </c>
      <c r="D299" s="1160">
        <v>30</v>
      </c>
      <c r="E299" s="1160" t="s">
        <v>3518</v>
      </c>
      <c r="F299" s="1160" t="s">
        <v>214</v>
      </c>
      <c r="G299" s="1164">
        <v>0</v>
      </c>
      <c r="H299" s="1164">
        <v>2</v>
      </c>
      <c r="I299" s="1164">
        <v>0</v>
      </c>
      <c r="J299" s="1171">
        <v>4</v>
      </c>
      <c r="K299" s="1166">
        <v>0</v>
      </c>
      <c r="L299" s="1167">
        <v>4</v>
      </c>
      <c r="M299" s="1172">
        <v>980</v>
      </c>
      <c r="N299" s="382">
        <v>3920</v>
      </c>
      <c r="O299" s="76">
        <v>4</v>
      </c>
      <c r="P299" s="76">
        <v>0</v>
      </c>
      <c r="Q299" s="76">
        <v>0</v>
      </c>
      <c r="R299" s="76">
        <v>0</v>
      </c>
      <c r="S299" s="76"/>
      <c r="T299" s="76"/>
    </row>
    <row r="300" spans="1:20">
      <c r="A300" s="78">
        <v>294</v>
      </c>
      <c r="B300" s="1160">
        <v>50024</v>
      </c>
      <c r="C300" s="1161" t="s">
        <v>4428</v>
      </c>
      <c r="D300" s="1160">
        <v>10</v>
      </c>
      <c r="E300" s="1160" t="s">
        <v>4429</v>
      </c>
      <c r="F300" s="1160" t="s">
        <v>34</v>
      </c>
      <c r="G300" s="1164">
        <v>0</v>
      </c>
      <c r="H300" s="1164">
        <v>0</v>
      </c>
      <c r="I300" s="1164">
        <v>0</v>
      </c>
      <c r="J300" s="1170">
        <v>15</v>
      </c>
      <c r="K300" s="1166">
        <v>0</v>
      </c>
      <c r="L300" s="1167">
        <v>15</v>
      </c>
      <c r="M300" s="1172">
        <v>1500</v>
      </c>
      <c r="N300" s="382">
        <v>22500</v>
      </c>
      <c r="O300" s="76">
        <v>10</v>
      </c>
      <c r="P300" s="76">
        <v>0</v>
      </c>
      <c r="Q300" s="76">
        <v>5</v>
      </c>
      <c r="R300" s="76">
        <v>0</v>
      </c>
      <c r="S300" s="76"/>
      <c r="T300" s="76"/>
    </row>
    <row r="301" spans="1:20">
      <c r="A301" s="78">
        <v>295</v>
      </c>
      <c r="B301" s="1160">
        <v>50025</v>
      </c>
      <c r="C301" s="1161" t="s">
        <v>4430</v>
      </c>
      <c r="D301" s="1160">
        <v>10</v>
      </c>
      <c r="E301" s="1160" t="s">
        <v>4429</v>
      </c>
      <c r="F301" s="1160" t="s">
        <v>34</v>
      </c>
      <c r="G301" s="1164">
        <v>0</v>
      </c>
      <c r="H301" s="1164">
        <v>0</v>
      </c>
      <c r="I301" s="1164">
        <v>0</v>
      </c>
      <c r="J301" s="1170">
        <v>12</v>
      </c>
      <c r="K301" s="1166">
        <v>0</v>
      </c>
      <c r="L301" s="1167">
        <v>12</v>
      </c>
      <c r="M301" s="1172">
        <v>1500</v>
      </c>
      <c r="N301" s="382">
        <v>18000</v>
      </c>
      <c r="O301" s="76">
        <v>7</v>
      </c>
      <c r="P301" s="76">
        <v>0</v>
      </c>
      <c r="Q301" s="76">
        <v>5</v>
      </c>
      <c r="R301" s="76">
        <v>0</v>
      </c>
      <c r="S301" s="76"/>
      <c r="T301" s="76"/>
    </row>
    <row r="302" spans="1:20">
      <c r="A302" s="78">
        <v>296</v>
      </c>
      <c r="B302" s="1160">
        <v>50026</v>
      </c>
      <c r="C302" s="1161" t="s">
        <v>4431</v>
      </c>
      <c r="D302" s="1160">
        <v>30</v>
      </c>
      <c r="E302" s="1160" t="s">
        <v>4429</v>
      </c>
      <c r="F302" s="1160" t="s">
        <v>34</v>
      </c>
      <c r="G302" s="1164">
        <v>0</v>
      </c>
      <c r="H302" s="1164">
        <v>0</v>
      </c>
      <c r="I302" s="1164">
        <v>0</v>
      </c>
      <c r="J302" s="1170">
        <v>12</v>
      </c>
      <c r="K302" s="1166">
        <v>0</v>
      </c>
      <c r="L302" s="1167">
        <v>12</v>
      </c>
      <c r="M302" s="1172">
        <v>3300</v>
      </c>
      <c r="N302" s="382">
        <v>39600</v>
      </c>
      <c r="O302" s="76">
        <v>7</v>
      </c>
      <c r="P302" s="76">
        <v>0</v>
      </c>
      <c r="Q302" s="76">
        <v>5</v>
      </c>
      <c r="R302" s="76">
        <v>0</v>
      </c>
      <c r="S302" s="76"/>
      <c r="T302" s="76"/>
    </row>
    <row r="303" spans="1:20">
      <c r="A303" s="78">
        <v>297</v>
      </c>
      <c r="B303" s="1160">
        <v>50027</v>
      </c>
      <c r="C303" s="1161" t="s">
        <v>4432</v>
      </c>
      <c r="D303" s="1160">
        <v>10</v>
      </c>
      <c r="E303" s="1160" t="s">
        <v>4429</v>
      </c>
      <c r="F303" s="1160" t="s">
        <v>34</v>
      </c>
      <c r="G303" s="1164">
        <v>0</v>
      </c>
      <c r="H303" s="1164">
        <v>0</v>
      </c>
      <c r="I303" s="1164">
        <v>0</v>
      </c>
      <c r="J303" s="1170">
        <v>15</v>
      </c>
      <c r="K303" s="1166">
        <v>0</v>
      </c>
      <c r="L303" s="1167">
        <v>15</v>
      </c>
      <c r="M303" s="1172">
        <v>2000</v>
      </c>
      <c r="N303" s="382">
        <v>30000</v>
      </c>
      <c r="O303" s="76">
        <v>7</v>
      </c>
      <c r="P303" s="76">
        <v>0</v>
      </c>
      <c r="Q303" s="76">
        <v>8</v>
      </c>
      <c r="R303" s="76">
        <v>0</v>
      </c>
      <c r="S303" s="76"/>
      <c r="T303" s="76"/>
    </row>
    <row r="304" spans="1:20">
      <c r="A304" s="78">
        <v>298</v>
      </c>
      <c r="B304" s="1160">
        <v>50028</v>
      </c>
      <c r="C304" s="1161" t="s">
        <v>4433</v>
      </c>
      <c r="D304" s="1160">
        <v>10</v>
      </c>
      <c r="E304" s="1160" t="s">
        <v>4429</v>
      </c>
      <c r="F304" s="1160" t="s">
        <v>34</v>
      </c>
      <c r="G304" s="1164">
        <v>0</v>
      </c>
      <c r="H304" s="1164">
        <v>0</v>
      </c>
      <c r="I304" s="1164">
        <v>0</v>
      </c>
      <c r="J304" s="1170">
        <v>2</v>
      </c>
      <c r="K304" s="1166">
        <v>0</v>
      </c>
      <c r="L304" s="1167">
        <v>2</v>
      </c>
      <c r="M304" s="1172">
        <v>1500</v>
      </c>
      <c r="N304" s="382">
        <v>3000</v>
      </c>
      <c r="O304" s="76">
        <v>2</v>
      </c>
      <c r="P304" s="76">
        <v>0</v>
      </c>
      <c r="Q304" s="76">
        <v>0</v>
      </c>
      <c r="R304" s="76">
        <v>0</v>
      </c>
      <c r="S304" s="76"/>
      <c r="T304" s="76"/>
    </row>
    <row r="305" spans="1:20">
      <c r="A305" s="78">
        <v>299</v>
      </c>
      <c r="B305" s="1160">
        <v>50029</v>
      </c>
      <c r="C305" s="1192" t="s">
        <v>4434</v>
      </c>
      <c r="D305" s="1171">
        <v>5</v>
      </c>
      <c r="E305" s="1171" t="s">
        <v>3514</v>
      </c>
      <c r="F305" s="1171" t="s">
        <v>214</v>
      </c>
      <c r="G305" s="1170">
        <v>1</v>
      </c>
      <c r="H305" s="1170">
        <v>0</v>
      </c>
      <c r="I305" s="1170">
        <v>0</v>
      </c>
      <c r="J305" s="1171">
        <v>1</v>
      </c>
      <c r="K305" s="1166">
        <v>0</v>
      </c>
      <c r="L305" s="1167">
        <v>1</v>
      </c>
      <c r="M305" s="1193">
        <v>5200</v>
      </c>
      <c r="N305" s="382">
        <v>5200</v>
      </c>
      <c r="O305" s="76">
        <v>1</v>
      </c>
      <c r="P305" s="76">
        <v>0</v>
      </c>
      <c r="Q305" s="76">
        <v>0</v>
      </c>
      <c r="R305" s="76">
        <v>0</v>
      </c>
      <c r="S305" s="76"/>
      <c r="T305" s="76"/>
    </row>
    <row r="306" spans="1:20">
      <c r="A306" s="78">
        <v>300</v>
      </c>
      <c r="B306" s="1160">
        <v>50030</v>
      </c>
      <c r="C306" s="1192" t="s">
        <v>4435</v>
      </c>
      <c r="D306" s="1171">
        <v>10</v>
      </c>
      <c r="E306" s="1171" t="s">
        <v>3514</v>
      </c>
      <c r="F306" s="1171" t="s">
        <v>214</v>
      </c>
      <c r="G306" s="1170">
        <v>0</v>
      </c>
      <c r="H306" s="1170">
        <v>0</v>
      </c>
      <c r="I306" s="1170">
        <v>0</v>
      </c>
      <c r="J306" s="1171">
        <v>1</v>
      </c>
      <c r="K306" s="1166">
        <v>0</v>
      </c>
      <c r="L306" s="1167">
        <v>1</v>
      </c>
      <c r="M306" s="1193">
        <v>5700</v>
      </c>
      <c r="N306" s="382">
        <v>5700</v>
      </c>
      <c r="O306" s="76">
        <v>1</v>
      </c>
      <c r="P306" s="76">
        <v>0</v>
      </c>
      <c r="Q306" s="76">
        <v>0</v>
      </c>
      <c r="R306" s="76">
        <v>0</v>
      </c>
      <c r="S306" s="76"/>
      <c r="T306" s="76"/>
    </row>
    <row r="307" spans="1:20">
      <c r="A307" s="78">
        <v>301</v>
      </c>
      <c r="B307" s="1160">
        <v>50031</v>
      </c>
      <c r="C307" s="1161" t="s">
        <v>4436</v>
      </c>
      <c r="D307" s="1160">
        <v>2</v>
      </c>
      <c r="E307" s="1160" t="s">
        <v>1065</v>
      </c>
      <c r="F307" s="1160" t="s">
        <v>214</v>
      </c>
      <c r="G307" s="1164">
        <v>0</v>
      </c>
      <c r="H307" s="1164">
        <v>0</v>
      </c>
      <c r="I307" s="1164">
        <v>0</v>
      </c>
      <c r="J307" s="1171">
        <v>2</v>
      </c>
      <c r="K307" s="1166">
        <v>0</v>
      </c>
      <c r="L307" s="1167">
        <v>2</v>
      </c>
      <c r="M307" s="1172">
        <v>1500</v>
      </c>
      <c r="N307" s="382">
        <v>3000</v>
      </c>
      <c r="O307" s="76">
        <v>2</v>
      </c>
      <c r="P307" s="76">
        <v>0</v>
      </c>
      <c r="Q307" s="76">
        <v>0</v>
      </c>
      <c r="R307" s="76">
        <v>0</v>
      </c>
      <c r="S307" s="76"/>
      <c r="T307" s="76"/>
    </row>
    <row r="308" spans="1:20">
      <c r="A308" s="78">
        <v>302</v>
      </c>
      <c r="B308" s="1160">
        <v>50032</v>
      </c>
      <c r="C308" s="1161" t="s">
        <v>4437</v>
      </c>
      <c r="D308" s="1160">
        <v>25</v>
      </c>
      <c r="E308" s="1160" t="s">
        <v>4438</v>
      </c>
      <c r="F308" s="1160" t="s">
        <v>214</v>
      </c>
      <c r="G308" s="1164">
        <v>0</v>
      </c>
      <c r="H308" s="1164">
        <v>0</v>
      </c>
      <c r="I308" s="1164">
        <v>0</v>
      </c>
      <c r="J308" s="1170">
        <v>2</v>
      </c>
      <c r="K308" s="1166">
        <v>0</v>
      </c>
      <c r="L308" s="1167">
        <v>2</v>
      </c>
      <c r="M308" s="1172">
        <v>7000</v>
      </c>
      <c r="N308" s="382">
        <v>14000</v>
      </c>
      <c r="O308" s="76">
        <v>2</v>
      </c>
      <c r="P308" s="76">
        <v>0</v>
      </c>
      <c r="Q308" s="76">
        <v>0</v>
      </c>
      <c r="R308" s="76">
        <v>0</v>
      </c>
      <c r="S308" s="76"/>
      <c r="T308" s="76"/>
    </row>
    <row r="309" spans="1:20">
      <c r="A309" s="78">
        <v>303</v>
      </c>
      <c r="B309" s="1160">
        <v>50033</v>
      </c>
      <c r="C309" s="1161" t="s">
        <v>4439</v>
      </c>
      <c r="D309" s="1160">
        <v>10</v>
      </c>
      <c r="E309" s="1160" t="s">
        <v>3518</v>
      </c>
      <c r="F309" s="1160" t="s">
        <v>214</v>
      </c>
      <c r="G309" s="1164">
        <v>0</v>
      </c>
      <c r="H309" s="1164">
        <v>0</v>
      </c>
      <c r="I309" s="1164">
        <v>0</v>
      </c>
      <c r="J309" s="1171">
        <v>1</v>
      </c>
      <c r="K309" s="1166">
        <v>0</v>
      </c>
      <c r="L309" s="1167">
        <v>1</v>
      </c>
      <c r="M309" s="1172">
        <v>2500</v>
      </c>
      <c r="N309" s="382">
        <v>2500</v>
      </c>
      <c r="O309" s="76">
        <v>1</v>
      </c>
      <c r="P309" s="76">
        <v>0</v>
      </c>
      <c r="Q309" s="76">
        <v>0</v>
      </c>
      <c r="R309" s="76">
        <v>0</v>
      </c>
      <c r="S309" s="76"/>
      <c r="T309" s="76"/>
    </row>
    <row r="310" spans="1:20">
      <c r="A310" s="78">
        <v>304</v>
      </c>
      <c r="B310" s="1160">
        <v>50034</v>
      </c>
      <c r="C310" s="1161" t="s">
        <v>4440</v>
      </c>
      <c r="D310" s="1160">
        <v>200</v>
      </c>
      <c r="E310" s="1160" t="s">
        <v>3513</v>
      </c>
      <c r="F310" s="1160" t="s">
        <v>43</v>
      </c>
      <c r="G310" s="1164">
        <v>0</v>
      </c>
      <c r="H310" s="1164">
        <v>0</v>
      </c>
      <c r="I310" s="1164">
        <v>0</v>
      </c>
      <c r="J310" s="1171">
        <v>2</v>
      </c>
      <c r="K310" s="1166">
        <v>0</v>
      </c>
      <c r="L310" s="1167">
        <v>2</v>
      </c>
      <c r="M310" s="1172">
        <v>2500</v>
      </c>
      <c r="N310" s="382">
        <v>5000</v>
      </c>
      <c r="O310" s="76">
        <v>2</v>
      </c>
      <c r="P310" s="76">
        <v>0</v>
      </c>
      <c r="Q310" s="76">
        <v>0</v>
      </c>
      <c r="R310" s="76">
        <v>0</v>
      </c>
      <c r="S310" s="76"/>
      <c r="T310" s="76"/>
    </row>
    <row r="311" spans="1:20">
      <c r="A311" s="78">
        <v>305</v>
      </c>
      <c r="B311" s="1160">
        <v>50035</v>
      </c>
      <c r="C311" s="1161" t="s">
        <v>4441</v>
      </c>
      <c r="D311" s="1160">
        <v>100</v>
      </c>
      <c r="E311" s="1160" t="s">
        <v>3602</v>
      </c>
      <c r="F311" s="1160" t="s">
        <v>43</v>
      </c>
      <c r="G311" s="1164">
        <v>0</v>
      </c>
      <c r="H311" s="1164">
        <v>0</v>
      </c>
      <c r="I311" s="1164">
        <v>0</v>
      </c>
      <c r="J311" s="1171">
        <v>2</v>
      </c>
      <c r="K311" s="1166">
        <v>0</v>
      </c>
      <c r="L311" s="1167">
        <v>2</v>
      </c>
      <c r="M311" s="1172">
        <v>2500</v>
      </c>
      <c r="N311" s="382">
        <v>5000</v>
      </c>
      <c r="O311" s="76">
        <v>2</v>
      </c>
      <c r="P311" s="76">
        <v>0</v>
      </c>
      <c r="Q311" s="76">
        <v>0</v>
      </c>
      <c r="R311" s="76">
        <v>0</v>
      </c>
      <c r="S311" s="76"/>
      <c r="T311" s="76"/>
    </row>
    <row r="312" spans="1:20">
      <c r="A312" s="78">
        <v>306</v>
      </c>
      <c r="B312" s="1160">
        <v>50036</v>
      </c>
      <c r="C312" s="1161" t="s">
        <v>4442</v>
      </c>
      <c r="D312" s="1160">
        <v>1000</v>
      </c>
      <c r="E312" s="1160" t="s">
        <v>4443</v>
      </c>
      <c r="F312" s="1160" t="s">
        <v>214</v>
      </c>
      <c r="G312" s="1164">
        <v>4</v>
      </c>
      <c r="H312" s="1164">
        <v>8</v>
      </c>
      <c r="I312" s="1164">
        <v>10</v>
      </c>
      <c r="J312" s="1170">
        <v>16</v>
      </c>
      <c r="K312" s="1166">
        <v>0</v>
      </c>
      <c r="L312" s="1167">
        <v>16</v>
      </c>
      <c r="M312" s="1172">
        <v>2300</v>
      </c>
      <c r="N312" s="382">
        <v>36800</v>
      </c>
      <c r="O312" s="76">
        <v>16</v>
      </c>
      <c r="P312" s="76">
        <v>0</v>
      </c>
      <c r="Q312" s="76">
        <v>0</v>
      </c>
      <c r="R312" s="76">
        <v>0</v>
      </c>
      <c r="S312" s="76"/>
      <c r="T312" s="76"/>
    </row>
    <row r="313" spans="1:20">
      <c r="A313" s="78">
        <v>307</v>
      </c>
      <c r="B313" s="1160">
        <v>50037</v>
      </c>
      <c r="C313" s="1161" t="s">
        <v>4444</v>
      </c>
      <c r="D313" s="1160">
        <v>1</v>
      </c>
      <c r="E313" s="1160" t="s">
        <v>211</v>
      </c>
      <c r="F313" s="1160" t="s">
        <v>211</v>
      </c>
      <c r="G313" s="1164">
        <v>0</v>
      </c>
      <c r="H313" s="1164">
        <v>0</v>
      </c>
      <c r="I313" s="1164">
        <v>0</v>
      </c>
      <c r="J313" s="1170">
        <v>2</v>
      </c>
      <c r="K313" s="1166">
        <v>0</v>
      </c>
      <c r="L313" s="1167">
        <v>2</v>
      </c>
      <c r="M313" s="1172">
        <v>15000</v>
      </c>
      <c r="N313" s="382">
        <v>30000</v>
      </c>
      <c r="O313" s="76">
        <v>2</v>
      </c>
      <c r="P313" s="76">
        <v>0</v>
      </c>
      <c r="Q313" s="76">
        <v>0</v>
      </c>
      <c r="R313" s="76">
        <v>0</v>
      </c>
      <c r="S313" s="76"/>
      <c r="T313" s="76"/>
    </row>
    <row r="314" spans="1:20">
      <c r="A314" s="78">
        <v>308</v>
      </c>
      <c r="B314" s="1160">
        <v>50038</v>
      </c>
      <c r="C314" s="1169" t="s">
        <v>3562</v>
      </c>
      <c r="D314" s="1160">
        <v>100</v>
      </c>
      <c r="E314" s="1160" t="s">
        <v>3514</v>
      </c>
      <c r="F314" s="1160" t="s">
        <v>214</v>
      </c>
      <c r="G314" s="1164">
        <v>0</v>
      </c>
      <c r="H314" s="1164">
        <v>2</v>
      </c>
      <c r="I314" s="1164">
        <v>0</v>
      </c>
      <c r="J314" s="1171">
        <v>4</v>
      </c>
      <c r="K314" s="1166">
        <v>0</v>
      </c>
      <c r="L314" s="1167">
        <v>4</v>
      </c>
      <c r="M314" s="1172">
        <v>5350</v>
      </c>
      <c r="N314" s="382">
        <v>21400</v>
      </c>
      <c r="O314" s="76">
        <v>4</v>
      </c>
      <c r="P314" s="76">
        <v>0</v>
      </c>
      <c r="Q314" s="76">
        <v>0</v>
      </c>
      <c r="R314" s="76">
        <v>0</v>
      </c>
      <c r="S314" s="76"/>
      <c r="T314" s="76"/>
    </row>
    <row r="315" spans="1:20">
      <c r="A315" s="78">
        <v>309</v>
      </c>
      <c r="B315" s="1160">
        <v>50039</v>
      </c>
      <c r="C315" s="1161" t="s">
        <v>4445</v>
      </c>
      <c r="D315" s="1160" t="s">
        <v>3512</v>
      </c>
      <c r="E315" s="1160" t="s">
        <v>188</v>
      </c>
      <c r="F315" s="1160" t="s">
        <v>34</v>
      </c>
      <c r="G315" s="1164">
        <v>3</v>
      </c>
      <c r="H315" s="1164">
        <v>0</v>
      </c>
      <c r="I315" s="1164">
        <v>2</v>
      </c>
      <c r="J315" s="1171">
        <v>4</v>
      </c>
      <c r="K315" s="1166">
        <v>0</v>
      </c>
      <c r="L315" s="1167">
        <v>4</v>
      </c>
      <c r="M315" s="1172">
        <v>2782</v>
      </c>
      <c r="N315" s="382">
        <v>11128</v>
      </c>
      <c r="O315" s="76">
        <v>4</v>
      </c>
      <c r="P315" s="76">
        <v>0</v>
      </c>
      <c r="Q315" s="76">
        <v>0</v>
      </c>
      <c r="R315" s="76">
        <v>0</v>
      </c>
      <c r="S315" s="76"/>
      <c r="T315" s="76"/>
    </row>
    <row r="316" spans="1:20">
      <c r="A316" s="78">
        <v>310</v>
      </c>
      <c r="B316" s="1160">
        <v>50040</v>
      </c>
      <c r="C316" s="1161" t="s">
        <v>4446</v>
      </c>
      <c r="D316" s="1160" t="s">
        <v>3511</v>
      </c>
      <c r="E316" s="1160" t="s">
        <v>188</v>
      </c>
      <c r="F316" s="1160" t="s">
        <v>34</v>
      </c>
      <c r="G316" s="1164">
        <v>3</v>
      </c>
      <c r="H316" s="1164">
        <v>0</v>
      </c>
      <c r="I316" s="1164">
        <v>2</v>
      </c>
      <c r="J316" s="1171">
        <v>4</v>
      </c>
      <c r="K316" s="1166">
        <v>0</v>
      </c>
      <c r="L316" s="1167">
        <v>4</v>
      </c>
      <c r="M316" s="1172">
        <v>3060</v>
      </c>
      <c r="N316" s="382">
        <v>12240</v>
      </c>
      <c r="O316" s="76">
        <v>4</v>
      </c>
      <c r="P316" s="76">
        <v>0</v>
      </c>
      <c r="Q316" s="76">
        <v>0</v>
      </c>
      <c r="R316" s="76">
        <v>0</v>
      </c>
      <c r="S316" s="76"/>
      <c r="T316" s="76"/>
    </row>
    <row r="317" spans="1:20">
      <c r="A317" s="78">
        <v>311</v>
      </c>
      <c r="B317" s="1160">
        <v>50041</v>
      </c>
      <c r="C317" s="1161" t="s">
        <v>4447</v>
      </c>
      <c r="D317" s="1160" t="s">
        <v>3512</v>
      </c>
      <c r="E317" s="1160" t="s">
        <v>188</v>
      </c>
      <c r="F317" s="1160" t="s">
        <v>34</v>
      </c>
      <c r="G317" s="1164">
        <v>3</v>
      </c>
      <c r="H317" s="1164">
        <v>5</v>
      </c>
      <c r="I317" s="1164">
        <v>2</v>
      </c>
      <c r="J317" s="1171">
        <v>10</v>
      </c>
      <c r="K317" s="1166">
        <v>0</v>
      </c>
      <c r="L317" s="1167">
        <v>10</v>
      </c>
      <c r="M317" s="1172">
        <v>2782</v>
      </c>
      <c r="N317" s="382">
        <v>27820</v>
      </c>
      <c r="O317" s="76">
        <v>10</v>
      </c>
      <c r="P317" s="76">
        <v>0</v>
      </c>
      <c r="Q317" s="76">
        <v>0</v>
      </c>
      <c r="R317" s="76">
        <v>0</v>
      </c>
      <c r="S317" s="76"/>
      <c r="T317" s="76"/>
    </row>
    <row r="318" spans="1:20">
      <c r="A318" s="78">
        <v>312</v>
      </c>
      <c r="B318" s="1160">
        <v>50042</v>
      </c>
      <c r="C318" s="1161" t="s">
        <v>4448</v>
      </c>
      <c r="D318" s="1160">
        <v>1</v>
      </c>
      <c r="E318" s="1160" t="s">
        <v>43</v>
      </c>
      <c r="F318" s="1160" t="s">
        <v>43</v>
      </c>
      <c r="G318" s="1164">
        <v>2</v>
      </c>
      <c r="H318" s="1164">
        <v>5</v>
      </c>
      <c r="I318" s="1164">
        <v>0</v>
      </c>
      <c r="J318" s="1171">
        <v>10</v>
      </c>
      <c r="K318" s="1166">
        <v>0</v>
      </c>
      <c r="L318" s="1167">
        <v>10</v>
      </c>
      <c r="M318" s="1172">
        <v>8100</v>
      </c>
      <c r="N318" s="382">
        <v>81000</v>
      </c>
      <c r="O318" s="76">
        <v>10</v>
      </c>
      <c r="P318" s="76">
        <v>0</v>
      </c>
      <c r="Q318" s="76">
        <v>0</v>
      </c>
      <c r="R318" s="76">
        <v>0</v>
      </c>
      <c r="S318" s="76"/>
      <c r="T318" s="76"/>
    </row>
    <row r="319" spans="1:20">
      <c r="A319" s="78">
        <v>313</v>
      </c>
      <c r="B319" s="1160">
        <v>50043</v>
      </c>
      <c r="C319" s="1161" t="s">
        <v>4449</v>
      </c>
      <c r="D319" s="1160">
        <v>1</v>
      </c>
      <c r="E319" s="1160" t="s">
        <v>214</v>
      </c>
      <c r="F319" s="1160" t="s">
        <v>214</v>
      </c>
      <c r="G319" s="1164">
        <v>0</v>
      </c>
      <c r="H319" s="1164">
        <v>0</v>
      </c>
      <c r="I319" s="1164">
        <v>0</v>
      </c>
      <c r="J319" s="1170">
        <v>2</v>
      </c>
      <c r="K319" s="1166">
        <v>0</v>
      </c>
      <c r="L319" s="1167">
        <v>2</v>
      </c>
      <c r="M319" s="1172">
        <v>5000</v>
      </c>
      <c r="N319" s="382">
        <v>10000</v>
      </c>
      <c r="O319" s="76">
        <v>2</v>
      </c>
      <c r="P319" s="76">
        <v>0</v>
      </c>
      <c r="Q319" s="76">
        <v>0</v>
      </c>
      <c r="R319" s="76">
        <v>0</v>
      </c>
      <c r="S319" s="76"/>
      <c r="T319" s="76"/>
    </row>
    <row r="320" spans="1:20">
      <c r="A320" s="78">
        <v>314</v>
      </c>
      <c r="B320" s="1160">
        <v>50044</v>
      </c>
      <c r="C320" s="1161" t="s">
        <v>4450</v>
      </c>
      <c r="D320" s="1160">
        <v>1000</v>
      </c>
      <c r="E320" s="1160" t="s">
        <v>211</v>
      </c>
      <c r="F320" s="1160" t="s">
        <v>34</v>
      </c>
      <c r="G320" s="1164">
        <v>0</v>
      </c>
      <c r="H320" s="1164">
        <v>0</v>
      </c>
      <c r="I320" s="1164">
        <v>0</v>
      </c>
      <c r="J320" s="1170">
        <v>6</v>
      </c>
      <c r="K320" s="1166">
        <v>0</v>
      </c>
      <c r="L320" s="1167">
        <v>6</v>
      </c>
      <c r="M320" s="1172">
        <v>1200</v>
      </c>
      <c r="N320" s="382">
        <v>7200</v>
      </c>
      <c r="O320" s="76">
        <v>6</v>
      </c>
      <c r="P320" s="76">
        <v>0</v>
      </c>
      <c r="Q320" s="76">
        <v>0</v>
      </c>
      <c r="R320" s="76">
        <v>0</v>
      </c>
      <c r="S320" s="76"/>
      <c r="T320" s="76"/>
    </row>
    <row r="321" spans="1:20">
      <c r="A321" s="78">
        <v>315</v>
      </c>
      <c r="B321" s="1160">
        <v>50045</v>
      </c>
      <c r="C321" s="1169" t="s">
        <v>3670</v>
      </c>
      <c r="D321" s="1160">
        <v>1</v>
      </c>
      <c r="E321" s="1160" t="s">
        <v>211</v>
      </c>
      <c r="F321" s="1160" t="s">
        <v>211</v>
      </c>
      <c r="G321" s="1164">
        <v>0</v>
      </c>
      <c r="H321" s="1164">
        <v>1000</v>
      </c>
      <c r="I321" s="1164">
        <v>1000</v>
      </c>
      <c r="J321" s="1171">
        <v>1000</v>
      </c>
      <c r="K321" s="1166">
        <v>0</v>
      </c>
      <c r="L321" s="1167">
        <v>1000</v>
      </c>
      <c r="M321" s="1172">
        <v>20</v>
      </c>
      <c r="N321" s="382">
        <v>20000</v>
      </c>
      <c r="O321" s="76">
        <v>250</v>
      </c>
      <c r="P321" s="76">
        <v>250</v>
      </c>
      <c r="Q321" s="76">
        <v>250</v>
      </c>
      <c r="R321" s="76">
        <v>250</v>
      </c>
      <c r="S321" s="76"/>
      <c r="T321" s="76"/>
    </row>
    <row r="322" spans="1:20">
      <c r="A322" s="78">
        <v>316</v>
      </c>
      <c r="B322" s="1205">
        <v>60001</v>
      </c>
      <c r="C322" s="1206" t="s">
        <v>4451</v>
      </c>
      <c r="D322" s="1205">
        <v>100</v>
      </c>
      <c r="E322" s="1205" t="s">
        <v>3534</v>
      </c>
      <c r="F322" s="1205" t="s">
        <v>34</v>
      </c>
      <c r="G322" s="1207">
        <v>12</v>
      </c>
      <c r="H322" s="1207">
        <v>14</v>
      </c>
      <c r="I322" s="1207">
        <v>50</v>
      </c>
      <c r="J322" s="1208">
        <v>60</v>
      </c>
      <c r="K322" s="1166">
        <v>10</v>
      </c>
      <c r="L322" s="1167">
        <v>50</v>
      </c>
      <c r="M322" s="1209">
        <v>481.5</v>
      </c>
      <c r="N322" s="382">
        <v>24075</v>
      </c>
      <c r="O322" s="76">
        <v>25</v>
      </c>
      <c r="P322" s="76">
        <v>0</v>
      </c>
      <c r="Q322" s="76">
        <v>25</v>
      </c>
      <c r="R322" s="76">
        <v>0</v>
      </c>
      <c r="S322" s="76"/>
      <c r="T322" s="76"/>
    </row>
    <row r="323" spans="1:20">
      <c r="A323" s="78">
        <v>317</v>
      </c>
      <c r="B323" s="1160">
        <v>60002</v>
      </c>
      <c r="C323" s="1161" t="s">
        <v>4452</v>
      </c>
      <c r="D323" s="1160">
        <v>720</v>
      </c>
      <c r="E323" s="1160" t="s">
        <v>3515</v>
      </c>
      <c r="F323" s="1160" t="s">
        <v>34</v>
      </c>
      <c r="G323" s="1164">
        <v>0</v>
      </c>
      <c r="H323" s="1164">
        <v>0</v>
      </c>
      <c r="I323" s="1164">
        <v>0</v>
      </c>
      <c r="J323" s="1165">
        <v>2160</v>
      </c>
      <c r="K323" s="1166">
        <v>0</v>
      </c>
      <c r="L323" s="1167">
        <v>2160</v>
      </c>
      <c r="M323" s="1172">
        <v>100</v>
      </c>
      <c r="N323" s="382">
        <v>216000</v>
      </c>
      <c r="O323" s="76">
        <v>540</v>
      </c>
      <c r="P323" s="76">
        <v>540</v>
      </c>
      <c r="Q323" s="76">
        <v>540</v>
      </c>
      <c r="R323" s="76">
        <v>540</v>
      </c>
      <c r="S323" s="76"/>
      <c r="T323" s="76"/>
    </row>
    <row r="324" spans="1:20">
      <c r="A324" s="78">
        <v>318</v>
      </c>
      <c r="B324" s="1205">
        <v>60003</v>
      </c>
      <c r="C324" s="1161" t="s">
        <v>4453</v>
      </c>
      <c r="D324" s="1160">
        <v>720</v>
      </c>
      <c r="E324" s="1160" t="s">
        <v>3515</v>
      </c>
      <c r="F324" s="1160" t="s">
        <v>34</v>
      </c>
      <c r="G324" s="1164">
        <v>0</v>
      </c>
      <c r="H324" s="1164">
        <v>0</v>
      </c>
      <c r="I324" s="1164">
        <v>0</v>
      </c>
      <c r="J324" s="1165">
        <v>1440</v>
      </c>
      <c r="K324" s="1166">
        <v>0</v>
      </c>
      <c r="L324" s="1167">
        <v>1440</v>
      </c>
      <c r="M324" s="1172">
        <v>60</v>
      </c>
      <c r="N324" s="382">
        <v>86400</v>
      </c>
      <c r="O324" s="76">
        <v>360</v>
      </c>
      <c r="P324" s="76">
        <v>360</v>
      </c>
      <c r="Q324" s="76">
        <v>360</v>
      </c>
      <c r="R324" s="76">
        <v>360</v>
      </c>
      <c r="S324" s="76"/>
      <c r="T324" s="76"/>
    </row>
    <row r="325" spans="1:20">
      <c r="A325" s="78">
        <v>319</v>
      </c>
      <c r="B325" s="1160">
        <v>60004</v>
      </c>
      <c r="C325" s="1161" t="s">
        <v>4454</v>
      </c>
      <c r="D325" s="1160">
        <v>720</v>
      </c>
      <c r="E325" s="1160" t="s">
        <v>3515</v>
      </c>
      <c r="F325" s="1160" t="s">
        <v>34</v>
      </c>
      <c r="G325" s="1164">
        <v>0</v>
      </c>
      <c r="H325" s="1164">
        <v>0</v>
      </c>
      <c r="I325" s="1164">
        <v>0</v>
      </c>
      <c r="J325" s="1165">
        <v>2160</v>
      </c>
      <c r="K325" s="1166">
        <v>0</v>
      </c>
      <c r="L325" s="1167">
        <v>2160</v>
      </c>
      <c r="M325" s="1172">
        <v>60</v>
      </c>
      <c r="N325" s="382">
        <v>129600</v>
      </c>
      <c r="O325" s="76">
        <v>540</v>
      </c>
      <c r="P325" s="76">
        <v>540</v>
      </c>
      <c r="Q325" s="76">
        <v>540</v>
      </c>
      <c r="R325" s="76">
        <v>540</v>
      </c>
      <c r="S325" s="76"/>
      <c r="T325" s="76"/>
    </row>
    <row r="326" spans="1:20">
      <c r="A326" s="78">
        <v>320</v>
      </c>
      <c r="B326" s="1205">
        <v>60005</v>
      </c>
      <c r="C326" s="1161" t="s">
        <v>4455</v>
      </c>
      <c r="D326" s="1160">
        <v>144</v>
      </c>
      <c r="E326" s="1160" t="s">
        <v>3515</v>
      </c>
      <c r="F326" s="1160" t="s">
        <v>34</v>
      </c>
      <c r="G326" s="1164">
        <v>0</v>
      </c>
      <c r="H326" s="1164">
        <v>0</v>
      </c>
      <c r="I326" s="1164">
        <v>0</v>
      </c>
      <c r="J326" s="1165">
        <v>288</v>
      </c>
      <c r="K326" s="1166">
        <v>0</v>
      </c>
      <c r="L326" s="1167">
        <v>288</v>
      </c>
      <c r="M326" s="1172">
        <v>200</v>
      </c>
      <c r="N326" s="382">
        <v>57600</v>
      </c>
      <c r="O326" s="76">
        <v>72</v>
      </c>
      <c r="P326" s="76">
        <v>72</v>
      </c>
      <c r="Q326" s="76">
        <v>72</v>
      </c>
      <c r="R326" s="76">
        <v>72</v>
      </c>
      <c r="S326" s="76"/>
      <c r="T326" s="76"/>
    </row>
    <row r="327" spans="1:20">
      <c r="A327" s="78">
        <v>321</v>
      </c>
      <c r="B327" s="1160">
        <v>60006</v>
      </c>
      <c r="C327" s="1161" t="s">
        <v>4456</v>
      </c>
      <c r="D327" s="1160">
        <v>144</v>
      </c>
      <c r="E327" s="1160" t="s">
        <v>3515</v>
      </c>
      <c r="F327" s="1160" t="s">
        <v>34</v>
      </c>
      <c r="G327" s="1164">
        <v>0</v>
      </c>
      <c r="H327" s="1164">
        <v>0</v>
      </c>
      <c r="I327" s="1164">
        <v>0</v>
      </c>
      <c r="J327" s="1165">
        <v>432</v>
      </c>
      <c r="K327" s="1166">
        <v>0</v>
      </c>
      <c r="L327" s="1167">
        <v>432</v>
      </c>
      <c r="M327" s="1172">
        <v>200</v>
      </c>
      <c r="N327" s="382">
        <v>86400</v>
      </c>
      <c r="O327" s="76">
        <v>108</v>
      </c>
      <c r="P327" s="76">
        <v>108</v>
      </c>
      <c r="Q327" s="76">
        <v>108</v>
      </c>
      <c r="R327" s="76">
        <v>108</v>
      </c>
      <c r="S327" s="76"/>
      <c r="T327" s="76"/>
    </row>
    <row r="328" spans="1:20">
      <c r="A328" s="78">
        <v>322</v>
      </c>
      <c r="B328" s="1205">
        <v>60007</v>
      </c>
      <c r="C328" s="1161" t="s">
        <v>4457</v>
      </c>
      <c r="D328" s="1160">
        <v>100</v>
      </c>
      <c r="E328" s="1160" t="s">
        <v>3515</v>
      </c>
      <c r="F328" s="1160" t="s">
        <v>34</v>
      </c>
      <c r="G328" s="1164">
        <v>0</v>
      </c>
      <c r="H328" s="1164">
        <v>0</v>
      </c>
      <c r="I328" s="1164">
        <v>0</v>
      </c>
      <c r="J328" s="1165">
        <v>200</v>
      </c>
      <c r="K328" s="1166">
        <v>0</v>
      </c>
      <c r="L328" s="1167">
        <v>200</v>
      </c>
      <c r="M328" s="1172">
        <v>200</v>
      </c>
      <c r="N328" s="382">
        <v>40000</v>
      </c>
      <c r="O328" s="76">
        <v>50</v>
      </c>
      <c r="P328" s="76">
        <v>50</v>
      </c>
      <c r="Q328" s="76">
        <v>50</v>
      </c>
      <c r="R328" s="76">
        <v>50</v>
      </c>
      <c r="S328" s="76"/>
      <c r="T328" s="76"/>
    </row>
    <row r="329" spans="1:20">
      <c r="A329" s="78">
        <v>323</v>
      </c>
      <c r="B329" s="1160">
        <v>60008</v>
      </c>
      <c r="C329" s="1161" t="s">
        <v>4458</v>
      </c>
      <c r="D329" s="1160">
        <v>50</v>
      </c>
      <c r="E329" s="1160" t="s">
        <v>725</v>
      </c>
      <c r="F329" s="1160" t="s">
        <v>34</v>
      </c>
      <c r="G329" s="1164">
        <v>10</v>
      </c>
      <c r="H329" s="1164">
        <v>12</v>
      </c>
      <c r="I329" s="1164">
        <v>10</v>
      </c>
      <c r="J329" s="1165">
        <v>12</v>
      </c>
      <c r="K329" s="1166">
        <v>5</v>
      </c>
      <c r="L329" s="1167">
        <v>7</v>
      </c>
      <c r="M329" s="1172">
        <v>7000</v>
      </c>
      <c r="N329" s="382">
        <v>49000</v>
      </c>
      <c r="O329" s="76">
        <v>7</v>
      </c>
      <c r="P329" s="76">
        <v>0</v>
      </c>
      <c r="Q329" s="76">
        <v>0</v>
      </c>
      <c r="R329" s="76">
        <v>0</v>
      </c>
      <c r="S329" s="76"/>
      <c r="T329" s="76"/>
    </row>
    <row r="330" spans="1:20">
      <c r="A330" s="78">
        <v>324</v>
      </c>
      <c r="B330" s="1205">
        <v>60009</v>
      </c>
      <c r="C330" s="1161" t="s">
        <v>4459</v>
      </c>
      <c r="D330" s="1160">
        <v>25</v>
      </c>
      <c r="E330" s="1160" t="s">
        <v>725</v>
      </c>
      <c r="F330" s="1160" t="s">
        <v>34</v>
      </c>
      <c r="G330" s="1164">
        <v>10</v>
      </c>
      <c r="H330" s="1164">
        <v>12</v>
      </c>
      <c r="I330" s="1164">
        <v>12</v>
      </c>
      <c r="J330" s="1165">
        <v>12</v>
      </c>
      <c r="K330" s="1166">
        <v>8</v>
      </c>
      <c r="L330" s="1167">
        <v>4</v>
      </c>
      <c r="M330" s="1172">
        <v>4800</v>
      </c>
      <c r="N330" s="382">
        <v>19200</v>
      </c>
      <c r="O330" s="76">
        <v>4</v>
      </c>
      <c r="P330" s="76">
        <v>0</v>
      </c>
      <c r="Q330" s="76">
        <v>0</v>
      </c>
      <c r="R330" s="76">
        <v>0</v>
      </c>
      <c r="S330" s="76"/>
      <c r="T330" s="76"/>
    </row>
    <row r="331" spans="1:20">
      <c r="A331" s="78">
        <v>325</v>
      </c>
      <c r="B331" s="1160">
        <v>60010</v>
      </c>
      <c r="C331" s="1161" t="s">
        <v>4460</v>
      </c>
      <c r="D331" s="1160">
        <v>1</v>
      </c>
      <c r="E331" s="1160" t="s">
        <v>3514</v>
      </c>
      <c r="F331" s="1160" t="s">
        <v>214</v>
      </c>
      <c r="G331" s="1164">
        <v>3</v>
      </c>
      <c r="H331" s="1164">
        <v>3</v>
      </c>
      <c r="I331" s="1164">
        <v>2</v>
      </c>
      <c r="J331" s="1165">
        <v>2</v>
      </c>
      <c r="K331" s="1166">
        <v>1</v>
      </c>
      <c r="L331" s="1167">
        <v>1</v>
      </c>
      <c r="M331" s="1172">
        <v>21000</v>
      </c>
      <c r="N331" s="382">
        <v>21000</v>
      </c>
      <c r="O331" s="76">
        <v>1</v>
      </c>
      <c r="P331" s="76">
        <v>0</v>
      </c>
      <c r="Q331" s="76">
        <v>0</v>
      </c>
      <c r="R331" s="76">
        <v>0</v>
      </c>
      <c r="S331" s="76"/>
      <c r="T331" s="76"/>
    </row>
    <row r="332" spans="1:20">
      <c r="A332" s="78">
        <v>326</v>
      </c>
      <c r="B332" s="1205">
        <v>60011</v>
      </c>
      <c r="C332" s="1161" t="s">
        <v>4461</v>
      </c>
      <c r="D332" s="1160">
        <v>2.5</v>
      </c>
      <c r="E332" s="1160" t="s">
        <v>1065</v>
      </c>
      <c r="F332" s="1160" t="s">
        <v>214</v>
      </c>
      <c r="G332" s="1164">
        <v>2</v>
      </c>
      <c r="H332" s="1164">
        <v>5</v>
      </c>
      <c r="I332" s="1164">
        <v>2</v>
      </c>
      <c r="J332" s="1165">
        <v>2</v>
      </c>
      <c r="K332" s="1166">
        <v>2</v>
      </c>
      <c r="L332" s="1167">
        <v>0</v>
      </c>
      <c r="M332" s="1172">
        <v>600</v>
      </c>
      <c r="N332" s="382">
        <v>0</v>
      </c>
      <c r="O332" s="76">
        <v>0</v>
      </c>
      <c r="P332" s="76">
        <v>0</v>
      </c>
      <c r="Q332" s="76">
        <v>0</v>
      </c>
      <c r="R332" s="76">
        <v>0</v>
      </c>
      <c r="S332" s="76"/>
      <c r="T332" s="76"/>
    </row>
    <row r="333" spans="1:20">
      <c r="A333" s="78">
        <v>327</v>
      </c>
      <c r="B333" s="1160">
        <v>60012</v>
      </c>
      <c r="C333" s="1161" t="s">
        <v>4462</v>
      </c>
      <c r="D333" s="1160">
        <v>2.5</v>
      </c>
      <c r="E333" s="1160" t="s">
        <v>1065</v>
      </c>
      <c r="F333" s="1160" t="s">
        <v>214</v>
      </c>
      <c r="G333" s="1164">
        <v>2</v>
      </c>
      <c r="H333" s="1164">
        <v>2</v>
      </c>
      <c r="I333" s="1164">
        <v>2</v>
      </c>
      <c r="J333" s="1165">
        <v>2</v>
      </c>
      <c r="K333" s="1166">
        <v>0</v>
      </c>
      <c r="L333" s="1167">
        <v>2</v>
      </c>
      <c r="M333" s="1172">
        <v>800</v>
      </c>
      <c r="N333" s="382">
        <v>1600</v>
      </c>
      <c r="O333" s="76">
        <v>2</v>
      </c>
      <c r="P333" s="76">
        <v>0</v>
      </c>
      <c r="Q333" s="76">
        <v>0</v>
      </c>
      <c r="R333" s="76">
        <v>0</v>
      </c>
      <c r="S333" s="76"/>
      <c r="T333" s="76"/>
    </row>
    <row r="334" spans="1:20">
      <c r="A334" s="78">
        <v>328</v>
      </c>
      <c r="B334" s="1205">
        <v>60013</v>
      </c>
      <c r="C334" s="1161" t="s">
        <v>4463</v>
      </c>
      <c r="D334" s="1160">
        <v>2.5</v>
      </c>
      <c r="E334" s="1160" t="s">
        <v>1065</v>
      </c>
      <c r="F334" s="1160" t="s">
        <v>214</v>
      </c>
      <c r="G334" s="1164">
        <v>12</v>
      </c>
      <c r="H334" s="1164">
        <v>15</v>
      </c>
      <c r="I334" s="1164">
        <v>15</v>
      </c>
      <c r="J334" s="1165">
        <v>10</v>
      </c>
      <c r="K334" s="1166">
        <v>10</v>
      </c>
      <c r="L334" s="1167">
        <v>0</v>
      </c>
      <c r="M334" s="1172">
        <v>700</v>
      </c>
      <c r="N334" s="382">
        <v>0</v>
      </c>
      <c r="O334" s="76">
        <v>0</v>
      </c>
      <c r="P334" s="76">
        <v>0</v>
      </c>
      <c r="Q334" s="76">
        <v>0</v>
      </c>
      <c r="R334" s="76">
        <v>0</v>
      </c>
      <c r="S334" s="76"/>
      <c r="T334" s="76"/>
    </row>
    <row r="335" spans="1:20">
      <c r="A335" s="78">
        <v>329</v>
      </c>
      <c r="B335" s="1160">
        <v>60014</v>
      </c>
      <c r="C335" s="1161" t="s">
        <v>4464</v>
      </c>
      <c r="D335" s="1160">
        <v>2.5</v>
      </c>
      <c r="E335" s="1160" t="s">
        <v>1065</v>
      </c>
      <c r="F335" s="1160" t="s">
        <v>214</v>
      </c>
      <c r="G335" s="1164">
        <v>12</v>
      </c>
      <c r="H335" s="1164">
        <v>15</v>
      </c>
      <c r="I335" s="1164">
        <v>15</v>
      </c>
      <c r="J335" s="1165">
        <v>10</v>
      </c>
      <c r="K335" s="1166">
        <v>2</v>
      </c>
      <c r="L335" s="1167">
        <v>8</v>
      </c>
      <c r="M335" s="1172">
        <v>800</v>
      </c>
      <c r="N335" s="382">
        <v>6400</v>
      </c>
      <c r="O335" s="76">
        <v>8</v>
      </c>
      <c r="P335" s="76">
        <v>0</v>
      </c>
      <c r="Q335" s="76">
        <v>0</v>
      </c>
      <c r="R335" s="76">
        <v>0</v>
      </c>
      <c r="S335" s="76"/>
      <c r="T335" s="76"/>
    </row>
    <row r="336" spans="1:20">
      <c r="A336" s="78">
        <v>330</v>
      </c>
      <c r="B336" s="1205">
        <v>60015</v>
      </c>
      <c r="C336" s="1161" t="s">
        <v>4465</v>
      </c>
      <c r="D336" s="1160">
        <v>25</v>
      </c>
      <c r="E336" s="1160" t="s">
        <v>3597</v>
      </c>
      <c r="F336" s="1160" t="s">
        <v>214</v>
      </c>
      <c r="G336" s="1164">
        <v>2</v>
      </c>
      <c r="H336" s="1164">
        <v>2</v>
      </c>
      <c r="I336" s="1164">
        <v>2</v>
      </c>
      <c r="J336" s="1165">
        <v>2</v>
      </c>
      <c r="K336" s="1166">
        <v>0</v>
      </c>
      <c r="L336" s="1167">
        <v>2</v>
      </c>
      <c r="M336" s="1172">
        <v>2000</v>
      </c>
      <c r="N336" s="382">
        <v>4000</v>
      </c>
      <c r="O336" s="76">
        <v>2</v>
      </c>
      <c r="P336" s="76">
        <v>0</v>
      </c>
      <c r="Q336" s="76">
        <v>0</v>
      </c>
      <c r="R336" s="76">
        <v>0</v>
      </c>
      <c r="S336" s="76"/>
      <c r="T336" s="76"/>
    </row>
    <row r="337" spans="1:20">
      <c r="A337" s="78">
        <v>331</v>
      </c>
      <c r="B337" s="1160">
        <v>60016</v>
      </c>
      <c r="C337" s="1204" t="s">
        <v>4466</v>
      </c>
      <c r="D337" s="1198">
        <v>500</v>
      </c>
      <c r="E337" s="1198" t="s">
        <v>3514</v>
      </c>
      <c r="F337" s="1198" t="s">
        <v>214</v>
      </c>
      <c r="G337" s="1199">
        <v>3</v>
      </c>
      <c r="H337" s="1199">
        <v>5</v>
      </c>
      <c r="I337" s="1164">
        <v>0</v>
      </c>
      <c r="J337" s="1198">
        <v>5</v>
      </c>
      <c r="K337" s="1166">
        <v>0</v>
      </c>
      <c r="L337" s="1167">
        <v>5</v>
      </c>
      <c r="M337" s="1200">
        <v>650</v>
      </c>
      <c r="N337" s="382">
        <v>3250</v>
      </c>
      <c r="O337" s="76">
        <v>5</v>
      </c>
      <c r="P337" s="76">
        <v>0</v>
      </c>
      <c r="Q337" s="76">
        <v>0</v>
      </c>
      <c r="R337" s="76">
        <v>0</v>
      </c>
      <c r="S337" s="76"/>
      <c r="T337" s="76"/>
    </row>
    <row r="338" spans="1:20">
      <c r="A338" s="78">
        <v>332</v>
      </c>
      <c r="B338" s="1198">
        <v>70001</v>
      </c>
      <c r="C338" s="1210" t="s">
        <v>3524</v>
      </c>
      <c r="D338" s="1198" t="s">
        <v>3525</v>
      </c>
      <c r="E338" s="1198" t="s">
        <v>214</v>
      </c>
      <c r="F338" s="1198" t="s">
        <v>188</v>
      </c>
      <c r="G338" s="1199">
        <v>0</v>
      </c>
      <c r="H338" s="1199">
        <v>0</v>
      </c>
      <c r="I338" s="1199">
        <v>0</v>
      </c>
      <c r="J338" s="1170">
        <v>60</v>
      </c>
      <c r="K338" s="1166">
        <v>60</v>
      </c>
      <c r="L338" s="1167">
        <v>0</v>
      </c>
      <c r="M338" s="1200">
        <v>100</v>
      </c>
      <c r="N338" s="382">
        <v>0</v>
      </c>
      <c r="O338" s="76">
        <v>0</v>
      </c>
      <c r="P338" s="76">
        <v>0</v>
      </c>
      <c r="Q338" s="76">
        <v>0</v>
      </c>
      <c r="R338" s="76">
        <v>0</v>
      </c>
      <c r="S338" s="76"/>
      <c r="T338" s="76"/>
    </row>
    <row r="339" spans="1:20">
      <c r="A339" s="78">
        <v>333</v>
      </c>
      <c r="B339" s="1160">
        <v>70002</v>
      </c>
      <c r="C339" s="1169" t="s">
        <v>3528</v>
      </c>
      <c r="D339" s="1160">
        <v>30</v>
      </c>
      <c r="E339" s="1160" t="s">
        <v>188</v>
      </c>
      <c r="F339" s="1160" t="s">
        <v>34</v>
      </c>
      <c r="G339" s="1164">
        <v>0</v>
      </c>
      <c r="H339" s="1164">
        <v>0</v>
      </c>
      <c r="I339" s="1164">
        <v>1000</v>
      </c>
      <c r="J339" s="1170">
        <v>1200</v>
      </c>
      <c r="K339" s="1166">
        <v>0</v>
      </c>
      <c r="L339" s="1167">
        <v>1200</v>
      </c>
      <c r="M339" s="1172">
        <v>80.25</v>
      </c>
      <c r="N339" s="382">
        <v>96300</v>
      </c>
      <c r="O339" s="76">
        <v>300</v>
      </c>
      <c r="P339" s="76">
        <v>300</v>
      </c>
      <c r="Q339" s="76">
        <v>300</v>
      </c>
      <c r="R339" s="76">
        <v>300</v>
      </c>
      <c r="S339" s="76"/>
      <c r="T339" s="76"/>
    </row>
    <row r="340" spans="1:20">
      <c r="A340" s="78">
        <v>334</v>
      </c>
      <c r="B340" s="1198">
        <v>70003</v>
      </c>
      <c r="C340" s="1169" t="s">
        <v>3530</v>
      </c>
      <c r="D340" s="1160" t="s">
        <v>3525</v>
      </c>
      <c r="E340" s="1160" t="s">
        <v>43</v>
      </c>
      <c r="F340" s="1160" t="s">
        <v>43</v>
      </c>
      <c r="G340" s="1164">
        <v>270</v>
      </c>
      <c r="H340" s="1164">
        <v>300</v>
      </c>
      <c r="I340" s="1164">
        <v>400</v>
      </c>
      <c r="J340" s="1170">
        <v>400</v>
      </c>
      <c r="K340" s="1166">
        <v>0</v>
      </c>
      <c r="L340" s="1167">
        <v>400</v>
      </c>
      <c r="M340" s="1172">
        <v>5564</v>
      </c>
      <c r="N340" s="382">
        <v>2225600</v>
      </c>
      <c r="O340" s="76">
        <v>100</v>
      </c>
      <c r="P340" s="76">
        <v>100</v>
      </c>
      <c r="Q340" s="76">
        <v>100</v>
      </c>
      <c r="R340" s="76">
        <v>100</v>
      </c>
      <c r="S340" s="76"/>
      <c r="T340" s="76"/>
    </row>
    <row r="341" spans="1:20">
      <c r="A341" s="78">
        <v>335</v>
      </c>
      <c r="B341" s="1160">
        <v>70004</v>
      </c>
      <c r="C341" s="1169" t="s">
        <v>3531</v>
      </c>
      <c r="D341" s="1160">
        <v>100</v>
      </c>
      <c r="E341" s="1160" t="s">
        <v>3532</v>
      </c>
      <c r="F341" s="1160" t="s">
        <v>3533</v>
      </c>
      <c r="G341" s="1164">
        <v>0</v>
      </c>
      <c r="H341" s="1164">
        <v>240</v>
      </c>
      <c r="I341" s="1164">
        <v>400</v>
      </c>
      <c r="J341" s="1170">
        <v>370</v>
      </c>
      <c r="K341" s="1166">
        <v>0</v>
      </c>
      <c r="L341" s="1167">
        <v>370</v>
      </c>
      <c r="M341" s="1172">
        <v>1043</v>
      </c>
      <c r="N341" s="382">
        <v>385910</v>
      </c>
      <c r="O341" s="76">
        <v>100</v>
      </c>
      <c r="P341" s="76">
        <v>100</v>
      </c>
      <c r="Q341" s="76">
        <v>100</v>
      </c>
      <c r="R341" s="76">
        <v>70</v>
      </c>
      <c r="S341" s="76"/>
      <c r="T341" s="76"/>
    </row>
    <row r="342" spans="1:20">
      <c r="A342" s="78">
        <v>336</v>
      </c>
      <c r="B342" s="1198">
        <v>70005</v>
      </c>
      <c r="C342" s="1169" t="s">
        <v>4467</v>
      </c>
      <c r="D342" s="1160" t="s">
        <v>3525</v>
      </c>
      <c r="E342" s="1160" t="s">
        <v>156</v>
      </c>
      <c r="F342" s="1160" t="s">
        <v>43</v>
      </c>
      <c r="G342" s="1164">
        <v>8000</v>
      </c>
      <c r="H342" s="1164">
        <v>8000</v>
      </c>
      <c r="I342" s="1164">
        <v>3000</v>
      </c>
      <c r="J342" s="1170">
        <v>6000</v>
      </c>
      <c r="K342" s="1166">
        <v>1050</v>
      </c>
      <c r="L342" s="1167">
        <v>4950</v>
      </c>
      <c r="M342" s="1172">
        <v>149.80000000000001</v>
      </c>
      <c r="N342" s="382">
        <v>741510</v>
      </c>
      <c r="O342" s="76">
        <v>1250</v>
      </c>
      <c r="P342" s="76">
        <v>1240</v>
      </c>
      <c r="Q342" s="76">
        <v>1230</v>
      </c>
      <c r="R342" s="76">
        <v>1230</v>
      </c>
      <c r="S342" s="76"/>
      <c r="T342" s="76"/>
    </row>
    <row r="343" spans="1:20">
      <c r="A343" s="78">
        <v>337</v>
      </c>
      <c r="B343" s="1160">
        <v>70006</v>
      </c>
      <c r="C343" s="1169" t="s">
        <v>4468</v>
      </c>
      <c r="D343" s="1160" t="s">
        <v>3525</v>
      </c>
      <c r="E343" s="1160" t="s">
        <v>156</v>
      </c>
      <c r="F343" s="1160" t="s">
        <v>43</v>
      </c>
      <c r="G343" s="1164">
        <v>8000</v>
      </c>
      <c r="H343" s="1164">
        <v>8000</v>
      </c>
      <c r="I343" s="1164">
        <v>1000</v>
      </c>
      <c r="J343" s="1170">
        <v>6000</v>
      </c>
      <c r="K343" s="1166">
        <v>1050</v>
      </c>
      <c r="L343" s="1167">
        <v>4950</v>
      </c>
      <c r="M343" s="1172">
        <v>149.80000000000001</v>
      </c>
      <c r="N343" s="382">
        <v>741510</v>
      </c>
      <c r="O343" s="76">
        <v>1250</v>
      </c>
      <c r="P343" s="76">
        <v>1240</v>
      </c>
      <c r="Q343" s="76">
        <v>1230</v>
      </c>
      <c r="R343" s="76">
        <v>1230</v>
      </c>
      <c r="S343" s="76"/>
      <c r="T343" s="76"/>
    </row>
    <row r="344" spans="1:20">
      <c r="A344" s="78">
        <v>338</v>
      </c>
      <c r="B344" s="1198">
        <v>70007</v>
      </c>
      <c r="C344" s="1169" t="s">
        <v>4469</v>
      </c>
      <c r="D344" s="1160" t="s">
        <v>3525</v>
      </c>
      <c r="E344" s="1160" t="s">
        <v>156</v>
      </c>
      <c r="F344" s="1160" t="s">
        <v>43</v>
      </c>
      <c r="G344" s="1164">
        <v>14000</v>
      </c>
      <c r="H344" s="1164">
        <v>14000</v>
      </c>
      <c r="I344" s="1164">
        <v>12200</v>
      </c>
      <c r="J344" s="1170">
        <v>14000</v>
      </c>
      <c r="K344" s="1166">
        <v>3000</v>
      </c>
      <c r="L344" s="1167">
        <v>11000</v>
      </c>
      <c r="M344" s="1172">
        <v>197.95</v>
      </c>
      <c r="N344" s="382">
        <v>2177450</v>
      </c>
      <c r="O344" s="76">
        <v>2750</v>
      </c>
      <c r="P344" s="76">
        <v>2750</v>
      </c>
      <c r="Q344" s="76">
        <v>2750</v>
      </c>
      <c r="R344" s="76">
        <v>2750</v>
      </c>
      <c r="S344" s="76"/>
      <c r="T344" s="76"/>
    </row>
    <row r="345" spans="1:20">
      <c r="A345" s="78">
        <v>339</v>
      </c>
      <c r="B345" s="1160">
        <v>70008</v>
      </c>
      <c r="C345" s="1169" t="s">
        <v>4470</v>
      </c>
      <c r="D345" s="1160" t="s">
        <v>3525</v>
      </c>
      <c r="E345" s="1160" t="s">
        <v>43</v>
      </c>
      <c r="F345" s="1160" t="s">
        <v>43</v>
      </c>
      <c r="G345" s="1164">
        <v>3000</v>
      </c>
      <c r="H345" s="1164">
        <v>3000</v>
      </c>
      <c r="I345" s="1164">
        <v>1000</v>
      </c>
      <c r="J345" s="1170">
        <v>1000</v>
      </c>
      <c r="K345" s="1166">
        <v>0</v>
      </c>
      <c r="L345" s="1167">
        <v>1000</v>
      </c>
      <c r="M345" s="1172">
        <v>395.9</v>
      </c>
      <c r="N345" s="382">
        <v>395900</v>
      </c>
      <c r="O345" s="76">
        <v>250</v>
      </c>
      <c r="P345" s="76">
        <v>250</v>
      </c>
      <c r="Q345" s="76">
        <v>250</v>
      </c>
      <c r="R345" s="76">
        <v>250</v>
      </c>
      <c r="S345" s="76"/>
      <c r="T345" s="76"/>
    </row>
    <row r="346" spans="1:20">
      <c r="A346" s="78">
        <v>340</v>
      </c>
      <c r="B346" s="1198">
        <v>70009</v>
      </c>
      <c r="C346" s="1169" t="s">
        <v>3558</v>
      </c>
      <c r="D346" s="1160" t="s">
        <v>3525</v>
      </c>
      <c r="E346" s="1160" t="s">
        <v>3515</v>
      </c>
      <c r="F346" s="1160" t="s">
        <v>3515</v>
      </c>
      <c r="G346" s="1164">
        <v>150000</v>
      </c>
      <c r="H346" s="1164">
        <v>130000</v>
      </c>
      <c r="I346" s="1164">
        <v>143500</v>
      </c>
      <c r="J346" s="1170">
        <v>140000</v>
      </c>
      <c r="K346" s="1166">
        <v>0</v>
      </c>
      <c r="L346" s="1167">
        <v>140000</v>
      </c>
      <c r="M346" s="1172">
        <v>19</v>
      </c>
      <c r="N346" s="382">
        <v>2660000</v>
      </c>
      <c r="O346" s="76">
        <v>35000</v>
      </c>
      <c r="P346" s="76">
        <v>35000</v>
      </c>
      <c r="Q346" s="76">
        <v>35000</v>
      </c>
      <c r="R346" s="76">
        <v>35000</v>
      </c>
      <c r="S346" s="76"/>
      <c r="T346" s="76"/>
    </row>
    <row r="347" spans="1:20">
      <c r="A347" s="78">
        <v>341</v>
      </c>
      <c r="B347" s="1160">
        <v>70010</v>
      </c>
      <c r="C347" s="1211" t="s">
        <v>4471</v>
      </c>
      <c r="D347" s="1212">
        <v>1</v>
      </c>
      <c r="E347" s="1212" t="s">
        <v>1020</v>
      </c>
      <c r="F347" s="1212" t="s">
        <v>1020</v>
      </c>
      <c r="G347" s="1213"/>
      <c r="H347" s="1213"/>
      <c r="I347" s="1213"/>
      <c r="J347" s="1170">
        <v>120000</v>
      </c>
      <c r="K347" s="1166">
        <v>0</v>
      </c>
      <c r="L347" s="1167">
        <v>120000</v>
      </c>
      <c r="M347" s="1168">
        <v>0.2</v>
      </c>
      <c r="N347" s="382">
        <v>24000</v>
      </c>
      <c r="O347" s="76">
        <v>30000</v>
      </c>
      <c r="P347" s="76">
        <v>30000</v>
      </c>
      <c r="Q347" s="76">
        <v>30000</v>
      </c>
      <c r="R347" s="76">
        <v>30000</v>
      </c>
      <c r="S347" s="76"/>
      <c r="T347" s="76"/>
    </row>
    <row r="348" spans="1:20">
      <c r="A348" s="78">
        <v>342</v>
      </c>
      <c r="B348" s="1198">
        <v>70011</v>
      </c>
      <c r="C348" s="1214" t="s">
        <v>4472</v>
      </c>
      <c r="D348" s="1160">
        <v>1</v>
      </c>
      <c r="E348" s="1160" t="s">
        <v>43</v>
      </c>
      <c r="F348" s="1160" t="s">
        <v>43</v>
      </c>
      <c r="G348" s="1164">
        <v>6</v>
      </c>
      <c r="H348" s="1164">
        <v>6</v>
      </c>
      <c r="I348" s="1164">
        <v>6</v>
      </c>
      <c r="J348" s="1170">
        <v>6</v>
      </c>
      <c r="K348" s="1166">
        <v>0</v>
      </c>
      <c r="L348" s="1167">
        <v>6</v>
      </c>
      <c r="M348" s="1172">
        <v>500</v>
      </c>
      <c r="N348" s="382">
        <v>3000</v>
      </c>
      <c r="O348" s="76">
        <v>6</v>
      </c>
      <c r="P348" s="76">
        <v>0</v>
      </c>
      <c r="Q348" s="76">
        <v>0</v>
      </c>
      <c r="R348" s="76">
        <v>0</v>
      </c>
      <c r="S348" s="76"/>
      <c r="T348" s="76"/>
    </row>
    <row r="349" spans="1:20">
      <c r="A349" s="78">
        <v>343</v>
      </c>
      <c r="B349" s="1160">
        <v>70012</v>
      </c>
      <c r="C349" s="1169" t="s">
        <v>3561</v>
      </c>
      <c r="D349" s="1160">
        <v>1</v>
      </c>
      <c r="E349" s="1160" t="s">
        <v>1058</v>
      </c>
      <c r="F349" s="1160" t="s">
        <v>43</v>
      </c>
      <c r="G349" s="1164">
        <v>12000</v>
      </c>
      <c r="H349" s="1164">
        <v>5000</v>
      </c>
      <c r="I349" s="1164">
        <v>2000</v>
      </c>
      <c r="J349" s="1170">
        <v>500</v>
      </c>
      <c r="K349" s="1166">
        <v>5000</v>
      </c>
      <c r="L349" s="1167">
        <v>0</v>
      </c>
      <c r="M349" s="1172">
        <v>148.72999999999999</v>
      </c>
      <c r="N349" s="382">
        <v>0</v>
      </c>
      <c r="O349" s="76">
        <v>0</v>
      </c>
      <c r="P349" s="76">
        <v>0</v>
      </c>
      <c r="Q349" s="76">
        <v>0</v>
      </c>
      <c r="R349" s="76">
        <v>0</v>
      </c>
      <c r="S349" s="76"/>
      <c r="T349" s="76"/>
    </row>
    <row r="350" spans="1:20">
      <c r="A350" s="78">
        <v>344</v>
      </c>
      <c r="B350" s="1198">
        <v>70013</v>
      </c>
      <c r="C350" s="1169" t="s">
        <v>3563</v>
      </c>
      <c r="D350" s="1160">
        <v>400</v>
      </c>
      <c r="E350" s="1160" t="s">
        <v>3518</v>
      </c>
      <c r="F350" s="1160" t="s">
        <v>214</v>
      </c>
      <c r="G350" s="1164">
        <v>2</v>
      </c>
      <c r="H350" s="1164">
        <v>2</v>
      </c>
      <c r="I350" s="1164">
        <v>4</v>
      </c>
      <c r="J350" s="1170">
        <v>5</v>
      </c>
      <c r="K350" s="1166">
        <v>0</v>
      </c>
      <c r="L350" s="1167">
        <v>5</v>
      </c>
      <c r="M350" s="1172">
        <v>200</v>
      </c>
      <c r="N350" s="382">
        <v>1000</v>
      </c>
      <c r="O350" s="76">
        <v>5</v>
      </c>
      <c r="P350" s="76">
        <v>0</v>
      </c>
      <c r="Q350" s="76">
        <v>0</v>
      </c>
      <c r="R350" s="76">
        <v>0</v>
      </c>
      <c r="S350" s="76"/>
      <c r="T350" s="76"/>
    </row>
    <row r="351" spans="1:20">
      <c r="A351" s="78">
        <v>345</v>
      </c>
      <c r="B351" s="1160">
        <v>70014</v>
      </c>
      <c r="C351" s="1169" t="s">
        <v>3564</v>
      </c>
      <c r="D351" s="1160">
        <v>10</v>
      </c>
      <c r="E351" s="1160" t="s">
        <v>3518</v>
      </c>
      <c r="F351" s="1160" t="s">
        <v>214</v>
      </c>
      <c r="G351" s="1164">
        <v>1140</v>
      </c>
      <c r="H351" s="1164">
        <v>1370</v>
      </c>
      <c r="I351" s="1164">
        <v>1500</v>
      </c>
      <c r="J351" s="1170">
        <v>1300</v>
      </c>
      <c r="K351" s="1166">
        <v>350</v>
      </c>
      <c r="L351" s="1167">
        <v>950</v>
      </c>
      <c r="M351" s="1172">
        <v>80</v>
      </c>
      <c r="N351" s="382">
        <v>76000</v>
      </c>
      <c r="O351" s="76">
        <v>350</v>
      </c>
      <c r="P351" s="76">
        <v>200</v>
      </c>
      <c r="Q351" s="76">
        <v>200</v>
      </c>
      <c r="R351" s="76">
        <v>200</v>
      </c>
      <c r="S351" s="76"/>
      <c r="T351" s="76"/>
    </row>
    <row r="352" spans="1:20">
      <c r="A352" s="78">
        <v>346</v>
      </c>
      <c r="B352" s="1198">
        <v>70015</v>
      </c>
      <c r="C352" s="1169" t="s">
        <v>3565</v>
      </c>
      <c r="D352" s="1160">
        <v>10</v>
      </c>
      <c r="E352" s="1160" t="s">
        <v>3518</v>
      </c>
      <c r="F352" s="1160" t="s">
        <v>214</v>
      </c>
      <c r="G352" s="1164">
        <v>2</v>
      </c>
      <c r="H352" s="1164">
        <v>5</v>
      </c>
      <c r="I352" s="1164">
        <v>2</v>
      </c>
      <c r="J352" s="1170">
        <v>3</v>
      </c>
      <c r="K352" s="1166">
        <v>1</v>
      </c>
      <c r="L352" s="1167">
        <v>2</v>
      </c>
      <c r="M352" s="1172">
        <v>200</v>
      </c>
      <c r="N352" s="382">
        <v>400</v>
      </c>
      <c r="O352" s="76">
        <v>2</v>
      </c>
      <c r="P352" s="76">
        <v>0</v>
      </c>
      <c r="Q352" s="76">
        <v>0</v>
      </c>
      <c r="R352" s="76">
        <v>0</v>
      </c>
      <c r="S352" s="76"/>
      <c r="T352" s="76"/>
    </row>
    <row r="353" spans="1:20">
      <c r="A353" s="78">
        <v>347</v>
      </c>
      <c r="B353" s="1160">
        <v>70016</v>
      </c>
      <c r="C353" s="1169" t="s">
        <v>3566</v>
      </c>
      <c r="D353" s="1160">
        <v>10</v>
      </c>
      <c r="E353" s="1160" t="s">
        <v>3518</v>
      </c>
      <c r="F353" s="1160" t="s">
        <v>214</v>
      </c>
      <c r="G353" s="1164">
        <v>830</v>
      </c>
      <c r="H353" s="1164">
        <v>720</v>
      </c>
      <c r="I353" s="1164">
        <v>1000</v>
      </c>
      <c r="J353" s="1170">
        <v>1000</v>
      </c>
      <c r="K353" s="1166">
        <v>100</v>
      </c>
      <c r="L353" s="1167">
        <v>900</v>
      </c>
      <c r="M353" s="1172">
        <v>80</v>
      </c>
      <c r="N353" s="382">
        <v>72000</v>
      </c>
      <c r="O353" s="76">
        <v>225</v>
      </c>
      <c r="P353" s="76">
        <v>225</v>
      </c>
      <c r="Q353" s="76">
        <v>225</v>
      </c>
      <c r="R353" s="76">
        <v>225</v>
      </c>
      <c r="S353" s="76"/>
      <c r="T353" s="76"/>
    </row>
    <row r="354" spans="1:20">
      <c r="A354" s="78">
        <v>348</v>
      </c>
      <c r="B354" s="1198">
        <v>70017</v>
      </c>
      <c r="C354" s="1169" t="s">
        <v>3567</v>
      </c>
      <c r="D354" s="1160">
        <v>10</v>
      </c>
      <c r="E354" s="1160" t="s">
        <v>3518</v>
      </c>
      <c r="F354" s="1160" t="s">
        <v>214</v>
      </c>
      <c r="G354" s="1164">
        <v>1320</v>
      </c>
      <c r="H354" s="1164">
        <v>1200</v>
      </c>
      <c r="I354" s="1164">
        <v>1500</v>
      </c>
      <c r="J354" s="1170">
        <v>1300</v>
      </c>
      <c r="K354" s="1166">
        <v>250</v>
      </c>
      <c r="L354" s="1167">
        <v>1050</v>
      </c>
      <c r="M354" s="1172">
        <v>80</v>
      </c>
      <c r="N354" s="382">
        <v>84000</v>
      </c>
      <c r="O354" s="76">
        <v>263</v>
      </c>
      <c r="P354" s="76">
        <v>263</v>
      </c>
      <c r="Q354" s="76">
        <v>262</v>
      </c>
      <c r="R354" s="76">
        <v>262</v>
      </c>
      <c r="S354" s="76"/>
      <c r="T354" s="76"/>
    </row>
    <row r="355" spans="1:20">
      <c r="A355" s="78">
        <v>349</v>
      </c>
      <c r="B355" s="1160">
        <v>70018</v>
      </c>
      <c r="C355" s="1169" t="s">
        <v>4473</v>
      </c>
      <c r="D355" s="1160">
        <v>5</v>
      </c>
      <c r="E355" s="1160" t="s">
        <v>3518</v>
      </c>
      <c r="F355" s="1160" t="s">
        <v>214</v>
      </c>
      <c r="G355" s="1164">
        <v>5</v>
      </c>
      <c r="H355" s="1164">
        <v>5</v>
      </c>
      <c r="I355" s="1164">
        <v>5</v>
      </c>
      <c r="J355" s="1170">
        <v>16</v>
      </c>
      <c r="K355" s="1166">
        <v>0</v>
      </c>
      <c r="L355" s="1167">
        <v>16</v>
      </c>
      <c r="M355" s="1172">
        <v>500</v>
      </c>
      <c r="N355" s="382">
        <v>8000</v>
      </c>
      <c r="O355" s="76">
        <v>4</v>
      </c>
      <c r="P355" s="76">
        <v>4</v>
      </c>
      <c r="Q355" s="76">
        <v>4</v>
      </c>
      <c r="R355" s="76">
        <v>4</v>
      </c>
      <c r="S355" s="76"/>
      <c r="T355" s="76"/>
    </row>
    <row r="356" spans="1:20">
      <c r="A356" s="78">
        <v>350</v>
      </c>
      <c r="B356" s="1198">
        <v>70019</v>
      </c>
      <c r="C356" s="1169" t="s">
        <v>4474</v>
      </c>
      <c r="D356" s="1160">
        <v>5</v>
      </c>
      <c r="E356" s="1160" t="s">
        <v>3518</v>
      </c>
      <c r="F356" s="1160" t="s">
        <v>214</v>
      </c>
      <c r="G356" s="1164">
        <v>0</v>
      </c>
      <c r="H356" s="1164">
        <v>2</v>
      </c>
      <c r="I356" s="1164">
        <v>2</v>
      </c>
      <c r="J356" s="1170">
        <v>2</v>
      </c>
      <c r="K356" s="1166">
        <v>0</v>
      </c>
      <c r="L356" s="1167">
        <v>2</v>
      </c>
      <c r="M356" s="1172">
        <v>3565</v>
      </c>
      <c r="N356" s="382">
        <v>7130</v>
      </c>
      <c r="O356" s="76">
        <v>2</v>
      </c>
      <c r="P356" s="76">
        <v>0</v>
      </c>
      <c r="Q356" s="76">
        <v>0</v>
      </c>
      <c r="R356" s="76">
        <v>0</v>
      </c>
      <c r="S356" s="76"/>
      <c r="T356" s="76"/>
    </row>
    <row r="357" spans="1:20">
      <c r="A357" s="78">
        <v>351</v>
      </c>
      <c r="B357" s="1160">
        <v>70020</v>
      </c>
      <c r="C357" s="1169" t="s">
        <v>3568</v>
      </c>
      <c r="D357" s="1160">
        <v>10</v>
      </c>
      <c r="E357" s="1160" t="s">
        <v>3518</v>
      </c>
      <c r="F357" s="1160" t="s">
        <v>214</v>
      </c>
      <c r="G357" s="1164">
        <v>830</v>
      </c>
      <c r="H357" s="1164">
        <v>900</v>
      </c>
      <c r="I357" s="1164">
        <v>1000</v>
      </c>
      <c r="J357" s="1170">
        <v>1000</v>
      </c>
      <c r="K357" s="1166">
        <v>150</v>
      </c>
      <c r="L357" s="1167">
        <v>850</v>
      </c>
      <c r="M357" s="1172">
        <v>200</v>
      </c>
      <c r="N357" s="382">
        <v>170000</v>
      </c>
      <c r="O357" s="76">
        <v>250</v>
      </c>
      <c r="P357" s="76">
        <v>200</v>
      </c>
      <c r="Q357" s="76">
        <v>200</v>
      </c>
      <c r="R357" s="76">
        <v>200</v>
      </c>
      <c r="S357" s="76"/>
      <c r="T357" s="76"/>
    </row>
    <row r="358" spans="1:20">
      <c r="A358" s="78">
        <v>352</v>
      </c>
      <c r="B358" s="1198">
        <v>70021</v>
      </c>
      <c r="C358" s="1169" t="s">
        <v>4475</v>
      </c>
      <c r="D358" s="1160">
        <v>5</v>
      </c>
      <c r="E358" s="1160" t="s">
        <v>3518</v>
      </c>
      <c r="F358" s="1160" t="s">
        <v>214</v>
      </c>
      <c r="G358" s="1164">
        <v>0</v>
      </c>
      <c r="H358" s="1164">
        <v>2</v>
      </c>
      <c r="I358" s="1164">
        <v>2</v>
      </c>
      <c r="J358" s="1170">
        <v>2</v>
      </c>
      <c r="K358" s="1166">
        <v>0</v>
      </c>
      <c r="L358" s="1167">
        <v>2</v>
      </c>
      <c r="M358" s="1172">
        <v>4025</v>
      </c>
      <c r="N358" s="382">
        <v>8050</v>
      </c>
      <c r="O358" s="76">
        <v>2</v>
      </c>
      <c r="P358" s="76">
        <v>0</v>
      </c>
      <c r="Q358" s="76">
        <v>0</v>
      </c>
      <c r="R358" s="76">
        <v>0</v>
      </c>
      <c r="S358" s="76"/>
      <c r="T358" s="76"/>
    </row>
    <row r="359" spans="1:20">
      <c r="A359" s="78">
        <v>353</v>
      </c>
      <c r="B359" s="1160">
        <v>70022</v>
      </c>
      <c r="C359" s="1169" t="s">
        <v>3569</v>
      </c>
      <c r="D359" s="1160">
        <v>5</v>
      </c>
      <c r="E359" s="1160" t="s">
        <v>3518</v>
      </c>
      <c r="F359" s="1160" t="s">
        <v>214</v>
      </c>
      <c r="G359" s="1164">
        <v>10</v>
      </c>
      <c r="H359" s="1164">
        <v>5</v>
      </c>
      <c r="I359" s="1164">
        <v>5</v>
      </c>
      <c r="J359" s="1170">
        <v>15</v>
      </c>
      <c r="K359" s="1166">
        <v>5</v>
      </c>
      <c r="L359" s="1167">
        <v>10</v>
      </c>
      <c r="M359" s="1172">
        <v>500</v>
      </c>
      <c r="N359" s="382">
        <v>5000</v>
      </c>
      <c r="O359" s="76">
        <v>5</v>
      </c>
      <c r="P359" s="76">
        <v>0</v>
      </c>
      <c r="Q359" s="76">
        <v>5</v>
      </c>
      <c r="R359" s="76">
        <v>0</v>
      </c>
      <c r="S359" s="76"/>
      <c r="T359" s="76"/>
    </row>
    <row r="360" spans="1:20">
      <c r="A360" s="78">
        <v>354</v>
      </c>
      <c r="B360" s="1198">
        <v>70023</v>
      </c>
      <c r="C360" s="1169" t="s">
        <v>4476</v>
      </c>
      <c r="D360" s="1160">
        <v>5</v>
      </c>
      <c r="E360" s="1160" t="s">
        <v>3518</v>
      </c>
      <c r="F360" s="1160" t="s">
        <v>214</v>
      </c>
      <c r="G360" s="1164">
        <v>0</v>
      </c>
      <c r="H360" s="1164">
        <v>0</v>
      </c>
      <c r="I360" s="1164">
        <v>0</v>
      </c>
      <c r="J360" s="1170">
        <v>1</v>
      </c>
      <c r="K360" s="1166">
        <v>0</v>
      </c>
      <c r="L360" s="1167">
        <v>1</v>
      </c>
      <c r="M360" s="1172">
        <v>3950</v>
      </c>
      <c r="N360" s="382">
        <v>3950</v>
      </c>
      <c r="O360" s="76">
        <v>1</v>
      </c>
      <c r="P360" s="76">
        <v>0</v>
      </c>
      <c r="Q360" s="76">
        <v>0</v>
      </c>
      <c r="R360" s="76">
        <v>0</v>
      </c>
      <c r="S360" s="76"/>
      <c r="T360" s="76"/>
    </row>
    <row r="361" spans="1:20">
      <c r="A361" s="78">
        <v>355</v>
      </c>
      <c r="B361" s="1160">
        <v>70024</v>
      </c>
      <c r="C361" s="1169" t="s">
        <v>4477</v>
      </c>
      <c r="D361" s="1160">
        <v>5</v>
      </c>
      <c r="E361" s="1160" t="s">
        <v>3518</v>
      </c>
      <c r="F361" s="1160" t="s">
        <v>214</v>
      </c>
      <c r="G361" s="1164">
        <v>0</v>
      </c>
      <c r="H361" s="1164">
        <v>1</v>
      </c>
      <c r="I361" s="1164">
        <v>1</v>
      </c>
      <c r="J361" s="1170">
        <v>4</v>
      </c>
      <c r="K361" s="1166">
        <v>0</v>
      </c>
      <c r="L361" s="1167">
        <v>4</v>
      </c>
      <c r="M361" s="1172">
        <v>5750</v>
      </c>
      <c r="N361" s="382">
        <v>23000</v>
      </c>
      <c r="O361" s="76">
        <v>4</v>
      </c>
      <c r="P361" s="76">
        <v>0</v>
      </c>
      <c r="Q361" s="76">
        <v>0</v>
      </c>
      <c r="R361" s="76">
        <v>0</v>
      </c>
      <c r="S361" s="76"/>
      <c r="T361" s="76"/>
    </row>
    <row r="362" spans="1:20">
      <c r="A362" s="78">
        <v>356</v>
      </c>
      <c r="B362" s="1198">
        <v>70025</v>
      </c>
      <c r="C362" s="1169" t="s">
        <v>3570</v>
      </c>
      <c r="D362" s="1160">
        <v>10</v>
      </c>
      <c r="E362" s="1160" t="s">
        <v>3518</v>
      </c>
      <c r="F362" s="1160" t="s">
        <v>214</v>
      </c>
      <c r="G362" s="1164">
        <v>1</v>
      </c>
      <c r="H362" s="1164">
        <v>5</v>
      </c>
      <c r="I362" s="1164">
        <v>2</v>
      </c>
      <c r="J362" s="1170">
        <v>2</v>
      </c>
      <c r="K362" s="1166">
        <v>1</v>
      </c>
      <c r="L362" s="1167">
        <v>1</v>
      </c>
      <c r="M362" s="1172">
        <v>200</v>
      </c>
      <c r="N362" s="382">
        <v>200</v>
      </c>
      <c r="O362" s="76">
        <v>1</v>
      </c>
      <c r="P362" s="76">
        <v>0</v>
      </c>
      <c r="Q362" s="76">
        <v>0</v>
      </c>
      <c r="R362" s="76">
        <v>0</v>
      </c>
      <c r="S362" s="76"/>
      <c r="T362" s="76"/>
    </row>
    <row r="363" spans="1:20">
      <c r="A363" s="78">
        <v>357</v>
      </c>
      <c r="B363" s="1160">
        <v>70026</v>
      </c>
      <c r="C363" s="1169" t="s">
        <v>4478</v>
      </c>
      <c r="D363" s="1160">
        <v>10</v>
      </c>
      <c r="E363" s="1160" t="s">
        <v>3518</v>
      </c>
      <c r="F363" s="1160" t="s">
        <v>214</v>
      </c>
      <c r="G363" s="1164">
        <v>400</v>
      </c>
      <c r="H363" s="1164">
        <v>360</v>
      </c>
      <c r="I363" s="1164">
        <v>300</v>
      </c>
      <c r="J363" s="1170">
        <v>150</v>
      </c>
      <c r="K363" s="1166">
        <v>30</v>
      </c>
      <c r="L363" s="1167">
        <v>120</v>
      </c>
      <c r="M363" s="1172">
        <v>100</v>
      </c>
      <c r="N363" s="382">
        <v>12000</v>
      </c>
      <c r="O363" s="76">
        <v>30</v>
      </c>
      <c r="P363" s="76">
        <v>30</v>
      </c>
      <c r="Q363" s="76">
        <v>30</v>
      </c>
      <c r="R363" s="76">
        <v>30</v>
      </c>
      <c r="S363" s="76"/>
      <c r="T363" s="76"/>
    </row>
    <row r="364" spans="1:20">
      <c r="A364" s="78">
        <v>358</v>
      </c>
      <c r="B364" s="1198">
        <v>70027</v>
      </c>
      <c r="C364" s="1169" t="s">
        <v>4479</v>
      </c>
      <c r="D364" s="1160">
        <v>5</v>
      </c>
      <c r="E364" s="1160" t="s">
        <v>3518</v>
      </c>
      <c r="F364" s="1160" t="s">
        <v>214</v>
      </c>
      <c r="G364" s="1164">
        <v>0</v>
      </c>
      <c r="H364" s="1164">
        <v>1</v>
      </c>
      <c r="I364" s="1164">
        <v>1</v>
      </c>
      <c r="J364" s="1170">
        <v>4</v>
      </c>
      <c r="K364" s="1166">
        <v>0</v>
      </c>
      <c r="L364" s="1167">
        <v>4</v>
      </c>
      <c r="M364" s="1172">
        <v>6670</v>
      </c>
      <c r="N364" s="382">
        <v>26680</v>
      </c>
      <c r="O364" s="76">
        <v>4</v>
      </c>
      <c r="P364" s="76">
        <v>0</v>
      </c>
      <c r="Q364" s="76">
        <v>0</v>
      </c>
      <c r="R364" s="76">
        <v>0</v>
      </c>
      <c r="S364" s="76"/>
      <c r="T364" s="76"/>
    </row>
    <row r="365" spans="1:20">
      <c r="A365" s="78">
        <v>359</v>
      </c>
      <c r="B365" s="1160">
        <v>70028</v>
      </c>
      <c r="C365" s="1169" t="s">
        <v>4480</v>
      </c>
      <c r="D365" s="1160">
        <v>5</v>
      </c>
      <c r="E365" s="1160" t="s">
        <v>3518</v>
      </c>
      <c r="F365" s="1160" t="s">
        <v>214</v>
      </c>
      <c r="G365" s="1164">
        <v>0</v>
      </c>
      <c r="H365" s="1164">
        <v>1</v>
      </c>
      <c r="I365" s="1164">
        <v>1</v>
      </c>
      <c r="J365" s="1170">
        <v>4</v>
      </c>
      <c r="K365" s="1166">
        <v>0</v>
      </c>
      <c r="L365" s="1167">
        <v>4</v>
      </c>
      <c r="M365" s="1172">
        <v>6900</v>
      </c>
      <c r="N365" s="382">
        <v>27600</v>
      </c>
      <c r="O365" s="76">
        <v>4</v>
      </c>
      <c r="P365" s="76">
        <v>0</v>
      </c>
      <c r="Q365" s="76">
        <v>0</v>
      </c>
      <c r="R365" s="76">
        <v>0</v>
      </c>
      <c r="S365" s="76"/>
      <c r="T365" s="76"/>
    </row>
    <row r="366" spans="1:20">
      <c r="A366" s="78">
        <v>360</v>
      </c>
      <c r="B366" s="1198">
        <v>70029</v>
      </c>
      <c r="C366" s="1169" t="s">
        <v>3571</v>
      </c>
      <c r="D366" s="1160">
        <v>10</v>
      </c>
      <c r="E366" s="1160" t="s">
        <v>3518</v>
      </c>
      <c r="F366" s="1160" t="s">
        <v>214</v>
      </c>
      <c r="G366" s="1164">
        <v>5</v>
      </c>
      <c r="H366" s="1164">
        <v>5</v>
      </c>
      <c r="I366" s="1164">
        <v>17</v>
      </c>
      <c r="J366" s="1170">
        <v>15</v>
      </c>
      <c r="K366" s="1166">
        <v>2</v>
      </c>
      <c r="L366" s="1167">
        <v>13</v>
      </c>
      <c r="M366" s="1172">
        <v>100</v>
      </c>
      <c r="N366" s="382">
        <v>1300</v>
      </c>
      <c r="O366" s="76">
        <v>7</v>
      </c>
      <c r="P366" s="76">
        <v>0</v>
      </c>
      <c r="Q366" s="76">
        <v>6</v>
      </c>
      <c r="R366" s="76">
        <v>0</v>
      </c>
      <c r="S366" s="76"/>
      <c r="T366" s="76"/>
    </row>
    <row r="367" spans="1:20">
      <c r="A367" s="78">
        <v>361</v>
      </c>
      <c r="B367" s="1160">
        <v>70030</v>
      </c>
      <c r="C367" s="1169" t="s">
        <v>3572</v>
      </c>
      <c r="D367" s="1160">
        <v>10</v>
      </c>
      <c r="E367" s="1160" t="s">
        <v>3518</v>
      </c>
      <c r="F367" s="1160" t="s">
        <v>214</v>
      </c>
      <c r="G367" s="1164">
        <v>5</v>
      </c>
      <c r="H367" s="1164">
        <v>5</v>
      </c>
      <c r="I367" s="1164">
        <v>17</v>
      </c>
      <c r="J367" s="1170">
        <v>15</v>
      </c>
      <c r="K367" s="1166">
        <v>2</v>
      </c>
      <c r="L367" s="1167">
        <v>13</v>
      </c>
      <c r="M367" s="1172">
        <v>100</v>
      </c>
      <c r="N367" s="382">
        <v>1300</v>
      </c>
      <c r="O367" s="76">
        <v>7</v>
      </c>
      <c r="P367" s="76">
        <v>0</v>
      </c>
      <c r="Q367" s="76">
        <v>6</v>
      </c>
      <c r="R367" s="76">
        <v>0</v>
      </c>
      <c r="S367" s="76"/>
      <c r="T367" s="76"/>
    </row>
    <row r="368" spans="1:20">
      <c r="A368" s="78">
        <v>362</v>
      </c>
      <c r="B368" s="1198">
        <v>70031</v>
      </c>
      <c r="C368" s="1169" t="s">
        <v>3573</v>
      </c>
      <c r="D368" s="1160">
        <v>5</v>
      </c>
      <c r="E368" s="1160" t="s">
        <v>3518</v>
      </c>
      <c r="F368" s="1160" t="s">
        <v>214</v>
      </c>
      <c r="G368" s="1164">
        <v>0</v>
      </c>
      <c r="H368" s="1164">
        <v>0</v>
      </c>
      <c r="I368" s="1164">
        <v>0</v>
      </c>
      <c r="J368" s="1170">
        <v>6</v>
      </c>
      <c r="K368" s="1166">
        <v>0</v>
      </c>
      <c r="L368" s="1167">
        <v>6</v>
      </c>
      <c r="M368" s="1172">
        <v>2000</v>
      </c>
      <c r="N368" s="382">
        <v>12000</v>
      </c>
      <c r="O368" s="76">
        <v>3</v>
      </c>
      <c r="P368" s="76">
        <v>0</v>
      </c>
      <c r="Q368" s="76">
        <v>3</v>
      </c>
      <c r="R368" s="76">
        <v>0</v>
      </c>
      <c r="S368" s="76"/>
      <c r="T368" s="76"/>
    </row>
    <row r="369" spans="1:20">
      <c r="A369" s="78">
        <v>363</v>
      </c>
      <c r="B369" s="1160">
        <v>70032</v>
      </c>
      <c r="C369" s="1169" t="s">
        <v>4481</v>
      </c>
      <c r="D369" s="1160">
        <v>5</v>
      </c>
      <c r="E369" s="1160" t="s">
        <v>3518</v>
      </c>
      <c r="F369" s="1160" t="s">
        <v>214</v>
      </c>
      <c r="G369" s="1164">
        <v>0</v>
      </c>
      <c r="H369" s="1164">
        <v>1</v>
      </c>
      <c r="I369" s="1164">
        <v>1</v>
      </c>
      <c r="J369" s="1170">
        <v>1</v>
      </c>
      <c r="K369" s="1166">
        <v>0</v>
      </c>
      <c r="L369" s="1167">
        <v>1</v>
      </c>
      <c r="M369" s="1172">
        <v>5865</v>
      </c>
      <c r="N369" s="382">
        <v>5865</v>
      </c>
      <c r="O369" s="76">
        <v>1</v>
      </c>
      <c r="P369" s="76">
        <v>0</v>
      </c>
      <c r="Q369" s="76">
        <v>0</v>
      </c>
      <c r="R369" s="76">
        <v>0</v>
      </c>
      <c r="S369" s="76"/>
      <c r="T369" s="76"/>
    </row>
    <row r="370" spans="1:20">
      <c r="A370" s="78">
        <v>364</v>
      </c>
      <c r="B370" s="1198">
        <v>70033</v>
      </c>
      <c r="C370" s="1169" t="s">
        <v>3576</v>
      </c>
      <c r="D370" s="1160">
        <v>1</v>
      </c>
      <c r="E370" s="1160" t="s">
        <v>156</v>
      </c>
      <c r="F370" s="1160" t="s">
        <v>156</v>
      </c>
      <c r="G370" s="1164">
        <v>0</v>
      </c>
      <c r="H370" s="1164">
        <v>0</v>
      </c>
      <c r="I370" s="1164">
        <v>0</v>
      </c>
      <c r="J370" s="1170">
        <v>100</v>
      </c>
      <c r="K370" s="1166">
        <v>100</v>
      </c>
      <c r="L370" s="1167">
        <v>0</v>
      </c>
      <c r="M370" s="1172">
        <v>450</v>
      </c>
      <c r="N370" s="382">
        <v>0</v>
      </c>
      <c r="O370" s="76">
        <v>0</v>
      </c>
      <c r="P370" s="76">
        <v>0</v>
      </c>
      <c r="Q370" s="76">
        <v>0</v>
      </c>
      <c r="R370" s="76">
        <v>0</v>
      </c>
      <c r="S370" s="76"/>
      <c r="T370" s="76"/>
    </row>
    <row r="371" spans="1:20">
      <c r="A371" s="78">
        <v>365</v>
      </c>
      <c r="B371" s="1160">
        <v>70034</v>
      </c>
      <c r="C371" s="1169" t="s">
        <v>3578</v>
      </c>
      <c r="D371" s="1160">
        <v>10</v>
      </c>
      <c r="E371" s="1160" t="s">
        <v>3518</v>
      </c>
      <c r="F371" s="1160" t="s">
        <v>214</v>
      </c>
      <c r="G371" s="1164">
        <v>24</v>
      </c>
      <c r="H371" s="1164">
        <v>26</v>
      </c>
      <c r="I371" s="1164">
        <v>36</v>
      </c>
      <c r="J371" s="1170">
        <v>48</v>
      </c>
      <c r="K371" s="1166">
        <v>9</v>
      </c>
      <c r="L371" s="1167">
        <v>39</v>
      </c>
      <c r="M371" s="1172">
        <v>100</v>
      </c>
      <c r="N371" s="382">
        <v>3900</v>
      </c>
      <c r="O371" s="76">
        <v>10</v>
      </c>
      <c r="P371" s="76">
        <v>10</v>
      </c>
      <c r="Q371" s="76">
        <v>10</v>
      </c>
      <c r="R371" s="76">
        <v>9</v>
      </c>
      <c r="S371" s="76"/>
      <c r="T371" s="76"/>
    </row>
    <row r="372" spans="1:20">
      <c r="A372" s="78">
        <v>366</v>
      </c>
      <c r="B372" s="1198">
        <v>70035</v>
      </c>
      <c r="C372" s="1169" t="s">
        <v>4482</v>
      </c>
      <c r="D372" s="1160">
        <v>450</v>
      </c>
      <c r="E372" s="1160" t="s">
        <v>3518</v>
      </c>
      <c r="F372" s="1160" t="s">
        <v>214</v>
      </c>
      <c r="G372" s="1164">
        <v>96</v>
      </c>
      <c r="H372" s="1164">
        <v>150</v>
      </c>
      <c r="I372" s="1164">
        <v>150</v>
      </c>
      <c r="J372" s="1170">
        <v>40</v>
      </c>
      <c r="K372" s="1166">
        <v>6</v>
      </c>
      <c r="L372" s="1167">
        <v>34</v>
      </c>
      <c r="M372" s="1172">
        <v>100</v>
      </c>
      <c r="N372" s="382">
        <v>3400</v>
      </c>
      <c r="O372" s="76">
        <v>10</v>
      </c>
      <c r="P372" s="76">
        <v>10</v>
      </c>
      <c r="Q372" s="76">
        <v>10</v>
      </c>
      <c r="R372" s="76">
        <v>4</v>
      </c>
      <c r="S372" s="76"/>
      <c r="T372" s="76"/>
    </row>
    <row r="373" spans="1:20">
      <c r="A373" s="78">
        <v>367</v>
      </c>
      <c r="B373" s="1160">
        <v>70036</v>
      </c>
      <c r="C373" s="1169" t="s">
        <v>4483</v>
      </c>
      <c r="D373" s="1160">
        <v>450</v>
      </c>
      <c r="E373" s="1160" t="s">
        <v>3518</v>
      </c>
      <c r="F373" s="1160" t="s">
        <v>214</v>
      </c>
      <c r="G373" s="1164">
        <v>96</v>
      </c>
      <c r="H373" s="1164">
        <v>150</v>
      </c>
      <c r="I373" s="1164">
        <v>150</v>
      </c>
      <c r="J373" s="1170">
        <v>40</v>
      </c>
      <c r="K373" s="1166">
        <v>6</v>
      </c>
      <c r="L373" s="1167">
        <v>34</v>
      </c>
      <c r="M373" s="1172">
        <v>100</v>
      </c>
      <c r="N373" s="382">
        <v>3400</v>
      </c>
      <c r="O373" s="76">
        <v>10</v>
      </c>
      <c r="P373" s="76">
        <v>10</v>
      </c>
      <c r="Q373" s="76">
        <v>10</v>
      </c>
      <c r="R373" s="76">
        <v>4</v>
      </c>
      <c r="S373" s="76"/>
      <c r="T373" s="76"/>
    </row>
    <row r="374" spans="1:20">
      <c r="A374" s="78">
        <v>368</v>
      </c>
      <c r="B374" s="1198">
        <v>70037</v>
      </c>
      <c r="C374" s="1169" t="s">
        <v>3611</v>
      </c>
      <c r="D374" s="1160" t="s">
        <v>3612</v>
      </c>
      <c r="E374" s="1160" t="s">
        <v>3518</v>
      </c>
      <c r="F374" s="1160" t="s">
        <v>214</v>
      </c>
      <c r="G374" s="1164">
        <v>90</v>
      </c>
      <c r="H374" s="1164">
        <v>0</v>
      </c>
      <c r="I374" s="1164">
        <v>50</v>
      </c>
      <c r="J374" s="1170">
        <v>30</v>
      </c>
      <c r="K374" s="1166">
        <v>5</v>
      </c>
      <c r="L374" s="1167">
        <v>25</v>
      </c>
      <c r="M374" s="1172">
        <v>100</v>
      </c>
      <c r="N374" s="382">
        <v>2500</v>
      </c>
      <c r="O374" s="76">
        <v>10</v>
      </c>
      <c r="P374" s="76"/>
      <c r="Q374" s="76">
        <v>15</v>
      </c>
      <c r="R374" s="76">
        <v>0</v>
      </c>
      <c r="S374" s="76"/>
      <c r="T374" s="76"/>
    </row>
    <row r="375" spans="1:20">
      <c r="A375" s="78">
        <v>369</v>
      </c>
      <c r="B375" s="1160">
        <v>70038</v>
      </c>
      <c r="C375" s="1210" t="s">
        <v>3628</v>
      </c>
      <c r="D375" s="1198">
        <v>11</v>
      </c>
      <c r="E375" s="1198" t="s">
        <v>3518</v>
      </c>
      <c r="F375" s="1198" t="s">
        <v>214</v>
      </c>
      <c r="G375" s="1199">
        <v>12</v>
      </c>
      <c r="H375" s="1199">
        <v>12</v>
      </c>
      <c r="I375" s="1199">
        <v>12</v>
      </c>
      <c r="J375" s="1170">
        <v>36</v>
      </c>
      <c r="K375" s="1166">
        <v>0</v>
      </c>
      <c r="L375" s="1167">
        <v>36</v>
      </c>
      <c r="M375" s="1200">
        <v>400</v>
      </c>
      <c r="N375" s="382">
        <v>14400</v>
      </c>
      <c r="O375" s="76">
        <v>9</v>
      </c>
      <c r="P375" s="76">
        <v>9</v>
      </c>
      <c r="Q375" s="76">
        <v>9</v>
      </c>
      <c r="R375" s="76">
        <v>9</v>
      </c>
      <c r="S375" s="76"/>
      <c r="T375" s="76"/>
    </row>
    <row r="376" spans="1:20">
      <c r="A376" s="78">
        <v>370</v>
      </c>
      <c r="B376" s="1198">
        <v>70039</v>
      </c>
      <c r="C376" s="1169" t="s">
        <v>3642</v>
      </c>
      <c r="D376" s="1160">
        <v>10</v>
      </c>
      <c r="E376" s="1160" t="s">
        <v>3518</v>
      </c>
      <c r="F376" s="1160" t="s">
        <v>214</v>
      </c>
      <c r="G376" s="1164">
        <v>950</v>
      </c>
      <c r="H376" s="1164">
        <v>360</v>
      </c>
      <c r="I376" s="1164">
        <v>500</v>
      </c>
      <c r="J376" s="1170">
        <v>300</v>
      </c>
      <c r="K376" s="1166">
        <v>0</v>
      </c>
      <c r="L376" s="1167">
        <v>300</v>
      </c>
      <c r="M376" s="1172">
        <v>70</v>
      </c>
      <c r="N376" s="382">
        <v>21000</v>
      </c>
      <c r="O376" s="76">
        <v>75</v>
      </c>
      <c r="P376" s="76">
        <v>75</v>
      </c>
      <c r="Q376" s="76">
        <v>75</v>
      </c>
      <c r="R376" s="76">
        <v>75</v>
      </c>
      <c r="S376" s="76"/>
      <c r="T376" s="76"/>
    </row>
    <row r="377" spans="1:20">
      <c r="A377" s="78">
        <v>371</v>
      </c>
      <c r="B377" s="1160">
        <v>70040</v>
      </c>
      <c r="C377" s="1169" t="s">
        <v>3646</v>
      </c>
      <c r="D377" s="1160">
        <v>1</v>
      </c>
      <c r="E377" s="1160" t="s">
        <v>211</v>
      </c>
      <c r="F377" s="1160" t="s">
        <v>211</v>
      </c>
      <c r="G377" s="1164">
        <v>33200</v>
      </c>
      <c r="H377" s="1164">
        <v>30000</v>
      </c>
      <c r="I377" s="1164">
        <v>30000</v>
      </c>
      <c r="J377" s="1170">
        <v>30000</v>
      </c>
      <c r="K377" s="1166">
        <v>0</v>
      </c>
      <c r="L377" s="1167">
        <v>30000</v>
      </c>
      <c r="M377" s="1172">
        <v>2.25</v>
      </c>
      <c r="N377" s="382">
        <v>67500</v>
      </c>
      <c r="O377" s="76">
        <v>7500</v>
      </c>
      <c r="P377" s="76">
        <v>7500</v>
      </c>
      <c r="Q377" s="76">
        <v>7500</v>
      </c>
      <c r="R377" s="76">
        <v>7500</v>
      </c>
      <c r="S377" s="76"/>
      <c r="T377" s="76"/>
    </row>
    <row r="378" spans="1:20">
      <c r="A378" s="78">
        <v>372</v>
      </c>
      <c r="B378" s="1198">
        <v>70041</v>
      </c>
      <c r="C378" s="1210" t="s">
        <v>3658</v>
      </c>
      <c r="D378" s="1198" t="s">
        <v>3525</v>
      </c>
      <c r="E378" s="1198" t="s">
        <v>188</v>
      </c>
      <c r="F378" s="1198" t="s">
        <v>188</v>
      </c>
      <c r="G378" s="1199">
        <v>0</v>
      </c>
      <c r="H378" s="1199">
        <v>0</v>
      </c>
      <c r="I378" s="1199">
        <v>20</v>
      </c>
      <c r="J378" s="1170">
        <v>20</v>
      </c>
      <c r="K378" s="1166">
        <v>0</v>
      </c>
      <c r="L378" s="1167">
        <v>20</v>
      </c>
      <c r="M378" s="1200">
        <v>310</v>
      </c>
      <c r="N378" s="382">
        <v>6200</v>
      </c>
      <c r="O378" s="76">
        <v>20</v>
      </c>
      <c r="P378" s="76">
        <v>0</v>
      </c>
      <c r="Q378" s="76">
        <v>0</v>
      </c>
      <c r="R378" s="76">
        <v>0</v>
      </c>
      <c r="S378" s="76"/>
      <c r="T378" s="76"/>
    </row>
    <row r="379" spans="1:20">
      <c r="A379" s="78">
        <v>373</v>
      </c>
      <c r="B379" s="1160">
        <v>70042</v>
      </c>
      <c r="C379" s="1169" t="s">
        <v>3662</v>
      </c>
      <c r="D379" s="1160" t="s">
        <v>3663</v>
      </c>
      <c r="E379" s="1160" t="s">
        <v>211</v>
      </c>
      <c r="F379" s="1160" t="s">
        <v>34</v>
      </c>
      <c r="G379" s="1164">
        <v>150</v>
      </c>
      <c r="H379" s="1164">
        <v>50</v>
      </c>
      <c r="I379" s="1164">
        <v>150</v>
      </c>
      <c r="J379" s="1170">
        <v>150</v>
      </c>
      <c r="K379" s="1166">
        <v>0</v>
      </c>
      <c r="L379" s="1167">
        <v>150</v>
      </c>
      <c r="M379" s="1172">
        <v>700</v>
      </c>
      <c r="N379" s="382">
        <v>105000</v>
      </c>
      <c r="O379" s="76">
        <v>100</v>
      </c>
      <c r="P379" s="76">
        <v>0</v>
      </c>
      <c r="Q379" s="76">
        <v>50</v>
      </c>
      <c r="R379" s="76">
        <v>0</v>
      </c>
      <c r="S379" s="76"/>
      <c r="T379" s="76"/>
    </row>
    <row r="380" spans="1:20">
      <c r="A380" s="78">
        <v>374</v>
      </c>
      <c r="B380" s="1198">
        <v>70043</v>
      </c>
      <c r="C380" s="1161" t="s">
        <v>4484</v>
      </c>
      <c r="D380" s="1160" t="s">
        <v>3663</v>
      </c>
      <c r="E380" s="1160" t="s">
        <v>211</v>
      </c>
      <c r="F380" s="1160" t="s">
        <v>34</v>
      </c>
      <c r="G380" s="1164">
        <v>100</v>
      </c>
      <c r="H380" s="1164">
        <v>50</v>
      </c>
      <c r="I380" s="1164">
        <v>100</v>
      </c>
      <c r="J380" s="1170">
        <v>100</v>
      </c>
      <c r="K380" s="1166">
        <v>0</v>
      </c>
      <c r="L380" s="1167">
        <v>100</v>
      </c>
      <c r="M380" s="1172">
        <v>700</v>
      </c>
      <c r="N380" s="382">
        <v>70000</v>
      </c>
      <c r="O380" s="76">
        <v>100</v>
      </c>
      <c r="P380" s="76">
        <v>0</v>
      </c>
      <c r="Q380" s="76">
        <v>0</v>
      </c>
      <c r="R380" s="76">
        <v>0</v>
      </c>
      <c r="S380" s="76"/>
      <c r="T380" s="76"/>
    </row>
    <row r="381" spans="1:20">
      <c r="A381" s="78">
        <v>375</v>
      </c>
      <c r="B381" s="1160">
        <v>70044</v>
      </c>
      <c r="C381" s="1169" t="s">
        <v>3668</v>
      </c>
      <c r="D381" s="1160" t="s">
        <v>3525</v>
      </c>
      <c r="E381" s="1160" t="s">
        <v>156</v>
      </c>
      <c r="F381" s="1160" t="s">
        <v>156</v>
      </c>
      <c r="G381" s="1164">
        <v>600</v>
      </c>
      <c r="H381" s="1164">
        <v>700</v>
      </c>
      <c r="I381" s="1164">
        <v>1200</v>
      </c>
      <c r="J381" s="1170">
        <v>500</v>
      </c>
      <c r="K381" s="1166">
        <v>1000</v>
      </c>
      <c r="L381" s="1167">
        <v>0</v>
      </c>
      <c r="M381" s="1172">
        <v>47.08</v>
      </c>
      <c r="N381" s="382">
        <v>0</v>
      </c>
      <c r="O381" s="76">
        <v>0</v>
      </c>
      <c r="P381" s="76">
        <v>0</v>
      </c>
      <c r="Q381" s="76">
        <v>0</v>
      </c>
      <c r="R381" s="76">
        <v>0</v>
      </c>
      <c r="S381" s="76"/>
      <c r="T381" s="76"/>
    </row>
    <row r="382" spans="1:20">
      <c r="A382" s="1215"/>
      <c r="B382" s="1215"/>
      <c r="C382" s="1215"/>
      <c r="D382" s="1215"/>
      <c r="E382" s="1215"/>
      <c r="F382" s="1215"/>
      <c r="G382" s="1215"/>
      <c r="H382" s="1215"/>
      <c r="I382" s="1215"/>
      <c r="J382" s="1215"/>
      <c r="K382" s="1215"/>
      <c r="L382" s="1215"/>
      <c r="M382" s="1215"/>
      <c r="N382" s="916">
        <f>SUM(N7:N381)</f>
        <v>69999989</v>
      </c>
      <c r="O382" s="76"/>
      <c r="P382" s="76"/>
      <c r="Q382" s="76"/>
      <c r="R382" s="76"/>
      <c r="S382" s="76"/>
      <c r="T382" s="76"/>
    </row>
    <row r="383" spans="1:20" s="457" customFormat="1" ht="24" customHeight="1">
      <c r="A383" s="149"/>
      <c r="B383" s="148"/>
      <c r="C383" s="576" t="s">
        <v>3861</v>
      </c>
      <c r="D383" s="129"/>
      <c r="E383" s="129"/>
      <c r="F383" s="129"/>
      <c r="G383" s="129"/>
      <c r="H383" s="129"/>
      <c r="I383" s="129"/>
      <c r="J383" s="468"/>
      <c r="K383" s="129"/>
      <c r="L383" s="468"/>
      <c r="M383" s="129"/>
      <c r="N383" s="917"/>
      <c r="O383" s="129"/>
      <c r="P383" s="468"/>
      <c r="Q383" s="129"/>
      <c r="R383" s="129"/>
      <c r="S383" s="468"/>
      <c r="T383" s="468"/>
    </row>
    <row r="384" spans="1:20" s="457" customFormat="1" ht="22.5" customHeight="1">
      <c r="A384" s="466">
        <v>376</v>
      </c>
      <c r="B384" s="148"/>
      <c r="C384" s="467" t="s">
        <v>1069</v>
      </c>
      <c r="D384" s="129" t="s">
        <v>34</v>
      </c>
      <c r="E384" s="470">
        <v>50</v>
      </c>
      <c r="F384" s="470" t="s">
        <v>214</v>
      </c>
      <c r="G384" s="129"/>
      <c r="H384" s="129"/>
      <c r="I384" s="129"/>
      <c r="J384" s="468">
        <v>90</v>
      </c>
      <c r="K384" s="129">
        <v>0</v>
      </c>
      <c r="L384" s="468">
        <v>90</v>
      </c>
      <c r="M384" s="129">
        <v>650</v>
      </c>
      <c r="N384" s="918">
        <f t="shared" ref="N384:N389" si="0">(L384*M384)</f>
        <v>58500</v>
      </c>
      <c r="O384" s="129">
        <v>90</v>
      </c>
      <c r="P384" s="468"/>
      <c r="Q384" s="129"/>
      <c r="R384" s="129"/>
      <c r="S384" s="468"/>
      <c r="T384" s="469"/>
    </row>
    <row r="385" spans="1:20" s="457" customFormat="1" ht="22.5" customHeight="1">
      <c r="A385" s="149">
        <v>377</v>
      </c>
      <c r="B385" s="148"/>
      <c r="C385" s="467" t="s">
        <v>1070</v>
      </c>
      <c r="D385" s="129" t="s">
        <v>34</v>
      </c>
      <c r="E385" s="470">
        <v>20</v>
      </c>
      <c r="F385" s="470" t="s">
        <v>43</v>
      </c>
      <c r="G385" s="129"/>
      <c r="H385" s="129"/>
      <c r="I385" s="129"/>
      <c r="J385" s="468">
        <v>90</v>
      </c>
      <c r="K385" s="129">
        <v>0</v>
      </c>
      <c r="L385" s="468">
        <v>90</v>
      </c>
      <c r="M385" s="129">
        <v>170</v>
      </c>
      <c r="N385" s="918">
        <f t="shared" si="0"/>
        <v>15300</v>
      </c>
      <c r="O385" s="129">
        <v>90</v>
      </c>
      <c r="P385" s="468"/>
      <c r="Q385" s="129"/>
      <c r="R385" s="129"/>
      <c r="S385" s="468"/>
      <c r="T385" s="469"/>
    </row>
    <row r="386" spans="1:20" s="457" customFormat="1" ht="22.5" customHeight="1">
      <c r="A386" s="466">
        <v>378</v>
      </c>
      <c r="B386" s="148"/>
      <c r="C386" s="467" t="s">
        <v>1071</v>
      </c>
      <c r="D386" s="129" t="s">
        <v>34</v>
      </c>
      <c r="E386" s="470">
        <v>30</v>
      </c>
      <c r="F386" s="470" t="s">
        <v>43</v>
      </c>
      <c r="G386" s="129"/>
      <c r="H386" s="129"/>
      <c r="I386" s="129"/>
      <c r="J386" s="468">
        <v>90</v>
      </c>
      <c r="K386" s="129">
        <v>0</v>
      </c>
      <c r="L386" s="468">
        <v>90</v>
      </c>
      <c r="M386" s="129">
        <v>50</v>
      </c>
      <c r="N386" s="918">
        <f t="shared" si="0"/>
        <v>4500</v>
      </c>
      <c r="O386" s="129">
        <v>90</v>
      </c>
      <c r="P386" s="468"/>
      <c r="Q386" s="129"/>
      <c r="R386" s="129"/>
      <c r="S386" s="468"/>
      <c r="T386" s="469"/>
    </row>
    <row r="387" spans="1:20" s="457" customFormat="1" ht="22.5" customHeight="1">
      <c r="A387" s="149">
        <v>379</v>
      </c>
      <c r="B387" s="148"/>
      <c r="C387" s="467" t="s">
        <v>1072</v>
      </c>
      <c r="D387" s="129" t="s">
        <v>34</v>
      </c>
      <c r="E387" s="470">
        <v>100</v>
      </c>
      <c r="F387" s="470" t="s">
        <v>43</v>
      </c>
      <c r="G387" s="129"/>
      <c r="H387" s="129"/>
      <c r="I387" s="129"/>
      <c r="J387" s="468">
        <v>90</v>
      </c>
      <c r="K387" s="129">
        <v>0</v>
      </c>
      <c r="L387" s="468">
        <v>90</v>
      </c>
      <c r="M387" s="129">
        <v>170</v>
      </c>
      <c r="N387" s="918">
        <f t="shared" si="0"/>
        <v>15300</v>
      </c>
      <c r="O387" s="129">
        <v>90</v>
      </c>
      <c r="P387" s="468"/>
      <c r="Q387" s="129"/>
      <c r="R387" s="129"/>
      <c r="S387" s="468"/>
      <c r="T387" s="469"/>
    </row>
    <row r="388" spans="1:20" s="457" customFormat="1" ht="22.5" customHeight="1">
      <c r="A388" s="466">
        <v>380</v>
      </c>
      <c r="B388" s="148"/>
      <c r="C388" s="467" t="s">
        <v>1073</v>
      </c>
      <c r="D388" s="129" t="s">
        <v>34</v>
      </c>
      <c r="E388" s="470">
        <v>50</v>
      </c>
      <c r="F388" s="470" t="s">
        <v>43</v>
      </c>
      <c r="G388" s="129"/>
      <c r="H388" s="129"/>
      <c r="I388" s="129"/>
      <c r="J388" s="468">
        <v>90</v>
      </c>
      <c r="K388" s="129">
        <v>0</v>
      </c>
      <c r="L388" s="468">
        <v>90</v>
      </c>
      <c r="M388" s="129">
        <v>200</v>
      </c>
      <c r="N388" s="918">
        <f t="shared" si="0"/>
        <v>18000</v>
      </c>
      <c r="O388" s="129">
        <v>90</v>
      </c>
      <c r="P388" s="468"/>
      <c r="Q388" s="129"/>
      <c r="R388" s="129"/>
      <c r="S388" s="468"/>
      <c r="T388" s="469"/>
    </row>
    <row r="389" spans="1:20" s="457" customFormat="1" ht="22.5" customHeight="1">
      <c r="A389" s="149">
        <v>381</v>
      </c>
      <c r="B389" s="148"/>
      <c r="C389" s="467" t="s">
        <v>1074</v>
      </c>
      <c r="D389" s="129" t="s">
        <v>34</v>
      </c>
      <c r="E389" s="470">
        <v>25</v>
      </c>
      <c r="F389" s="470" t="s">
        <v>43</v>
      </c>
      <c r="G389" s="129"/>
      <c r="H389" s="129"/>
      <c r="I389" s="129"/>
      <c r="J389" s="468">
        <v>90</v>
      </c>
      <c r="K389" s="129">
        <v>0</v>
      </c>
      <c r="L389" s="468">
        <v>90</v>
      </c>
      <c r="M389" s="129">
        <v>800</v>
      </c>
      <c r="N389" s="918">
        <f t="shared" si="0"/>
        <v>72000</v>
      </c>
      <c r="O389" s="129">
        <v>90</v>
      </c>
      <c r="P389" s="468"/>
      <c r="Q389" s="129"/>
      <c r="R389" s="129"/>
      <c r="S389" s="468"/>
      <c r="T389" s="469"/>
    </row>
    <row r="390" spans="1:20" s="573" customFormat="1" ht="22.5" customHeight="1">
      <c r="A390" s="466">
        <v>382</v>
      </c>
      <c r="B390" s="571"/>
      <c r="C390" s="572" t="s">
        <v>3863</v>
      </c>
      <c r="D390" s="466" t="s">
        <v>3514</v>
      </c>
      <c r="E390" s="466">
        <v>100</v>
      </c>
      <c r="F390" s="466" t="s">
        <v>227</v>
      </c>
      <c r="G390" s="466"/>
      <c r="H390" s="466"/>
      <c r="I390" s="466"/>
      <c r="J390" s="574">
        <v>48000</v>
      </c>
      <c r="K390" s="466">
        <v>0</v>
      </c>
      <c r="L390" s="574">
        <v>48000</v>
      </c>
      <c r="M390" s="574">
        <v>25</v>
      </c>
      <c r="N390" s="919">
        <v>1200000</v>
      </c>
      <c r="O390" s="466"/>
      <c r="P390" s="574">
        <v>48000</v>
      </c>
      <c r="Q390" s="466"/>
      <c r="R390" s="466"/>
      <c r="S390" s="466"/>
      <c r="T390" s="575"/>
    </row>
    <row r="391" spans="1:20" s="573" customFormat="1" ht="22.5" customHeight="1">
      <c r="A391" s="149">
        <v>383</v>
      </c>
      <c r="B391" s="571"/>
      <c r="C391" s="572" t="s">
        <v>1064</v>
      </c>
      <c r="D391" s="466" t="s">
        <v>1065</v>
      </c>
      <c r="E391" s="466">
        <v>1</v>
      </c>
      <c r="F391" s="466" t="s">
        <v>214</v>
      </c>
      <c r="G391" s="466">
        <v>200</v>
      </c>
      <c r="H391" s="466">
        <v>100</v>
      </c>
      <c r="I391" s="466">
        <v>200</v>
      </c>
      <c r="J391" s="466">
        <v>200</v>
      </c>
      <c r="K391" s="466">
        <v>0</v>
      </c>
      <c r="L391" s="466">
        <v>200</v>
      </c>
      <c r="M391" s="574">
        <v>1500</v>
      </c>
      <c r="N391" s="919">
        <v>300000</v>
      </c>
      <c r="O391" s="466"/>
      <c r="P391" s="466">
        <v>200</v>
      </c>
      <c r="Q391" s="466"/>
      <c r="R391" s="466"/>
      <c r="S391" s="466"/>
      <c r="T391" s="575"/>
    </row>
    <row r="392" spans="1:20" s="573" customFormat="1" ht="22.5" customHeight="1">
      <c r="A392" s="466">
        <v>384</v>
      </c>
      <c r="B392" s="571"/>
      <c r="C392" s="572" t="s">
        <v>1066</v>
      </c>
      <c r="D392" s="466" t="s">
        <v>1067</v>
      </c>
      <c r="E392" s="466">
        <v>300</v>
      </c>
      <c r="F392" s="466" t="s">
        <v>698</v>
      </c>
      <c r="G392" s="574">
        <v>5000</v>
      </c>
      <c r="H392" s="574">
        <v>2500</v>
      </c>
      <c r="I392" s="574">
        <v>2500</v>
      </c>
      <c r="J392" s="574">
        <v>3000</v>
      </c>
      <c r="K392" s="466">
        <v>0</v>
      </c>
      <c r="L392" s="574">
        <v>3000</v>
      </c>
      <c r="M392" s="466">
        <v>85</v>
      </c>
      <c r="N392" s="919">
        <v>255000</v>
      </c>
      <c r="O392" s="466"/>
      <c r="P392" s="574">
        <v>3000</v>
      </c>
      <c r="Q392" s="466"/>
      <c r="R392" s="466"/>
      <c r="S392" s="574"/>
      <c r="T392" s="575"/>
    </row>
    <row r="393" spans="1:20" s="573" customFormat="1" ht="22.5" customHeight="1">
      <c r="A393" s="149">
        <v>385</v>
      </c>
      <c r="B393" s="571"/>
      <c r="C393" s="572" t="s">
        <v>1068</v>
      </c>
      <c r="D393" s="466" t="s">
        <v>1067</v>
      </c>
      <c r="E393" s="466">
        <v>8</v>
      </c>
      <c r="F393" s="466" t="s">
        <v>227</v>
      </c>
      <c r="G393" s="466">
        <v>0</v>
      </c>
      <c r="H393" s="574">
        <v>3000</v>
      </c>
      <c r="I393" s="574">
        <v>3000</v>
      </c>
      <c r="J393" s="574">
        <v>5000</v>
      </c>
      <c r="K393" s="466">
        <v>0</v>
      </c>
      <c r="L393" s="574">
        <v>5000</v>
      </c>
      <c r="M393" s="466">
        <v>5</v>
      </c>
      <c r="N393" s="919">
        <v>25000</v>
      </c>
      <c r="O393" s="466"/>
      <c r="P393" s="574">
        <v>5000</v>
      </c>
      <c r="Q393" s="466"/>
      <c r="R393" s="466"/>
      <c r="S393" s="574"/>
      <c r="T393" s="575"/>
    </row>
    <row r="394" spans="1:20" s="573" customFormat="1" ht="25.5" customHeight="1">
      <c r="A394" s="1216"/>
      <c r="B394" s="1217"/>
      <c r="C394" s="1218"/>
      <c r="D394" s="1219"/>
      <c r="E394" s="1219"/>
      <c r="F394" s="1219"/>
      <c r="G394" s="1219"/>
      <c r="H394" s="1219"/>
      <c r="I394" s="1219"/>
      <c r="J394" s="1220"/>
      <c r="K394" s="1219"/>
      <c r="L394" s="1220"/>
      <c r="M394" s="1219"/>
      <c r="N394" s="920">
        <f>SUM(N384:N393)</f>
        <v>1963600</v>
      </c>
      <c r="O394" s="1219"/>
      <c r="P394" s="1220"/>
      <c r="Q394" s="1219"/>
      <c r="R394" s="1219"/>
      <c r="S394" s="1220"/>
      <c r="T394" s="1221"/>
    </row>
    <row r="395" spans="1:20">
      <c r="C395" s="926"/>
    </row>
  </sheetData>
  <mergeCells count="13">
    <mergeCell ref="G5:G6"/>
    <mergeCell ref="H5:H6"/>
    <mergeCell ref="I5:I6"/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51181102362204722" right="0.27559055118110237" top="0.43307086614173229" bottom="0.51181102362204722" header="0.31496062992125984" footer="0.31496062992125984"/>
  <pageSetup paperSize="9" scale="65" firstPageNumber="122" orientation="landscape" useFirstPageNumber="1" horizontalDpi="300" verticalDpi="300" r:id="rId1"/>
  <headerFooter>
    <oddHeader>&amp;R&amp;P</oddHeader>
  </headerFooter>
  <ignoredErrors>
    <ignoredError sqref="D142:D38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D22"/>
  <sheetViews>
    <sheetView topLeftCell="A4" workbookViewId="0">
      <selection activeCell="D13" sqref="D13"/>
    </sheetView>
  </sheetViews>
  <sheetFormatPr defaultRowHeight="24"/>
  <cols>
    <col min="1" max="1" width="29.5" style="611" customWidth="1"/>
    <col min="2" max="2" width="32.5" style="611" customWidth="1"/>
    <col min="3" max="3" width="30.625" style="622" customWidth="1"/>
    <col min="4" max="4" width="35.5" style="622" customWidth="1"/>
    <col min="5" max="16384" width="9" style="611"/>
  </cols>
  <sheetData>
    <row r="1" spans="1:4">
      <c r="A1" s="1501" t="s">
        <v>4558</v>
      </c>
      <c r="B1" s="1501"/>
      <c r="C1" s="1501"/>
      <c r="D1" s="1501"/>
    </row>
    <row r="2" spans="1:4">
      <c r="A2" s="1501" t="s">
        <v>3966</v>
      </c>
      <c r="B2" s="1501"/>
      <c r="C2" s="1501"/>
      <c r="D2" s="1501"/>
    </row>
    <row r="3" spans="1:4">
      <c r="A3" s="1501" t="s">
        <v>989</v>
      </c>
      <c r="B3" s="1501"/>
      <c r="C3" s="1501"/>
      <c r="D3" s="1501"/>
    </row>
    <row r="4" spans="1:4">
      <c r="A4" s="589"/>
      <c r="B4" s="595"/>
      <c r="C4" s="595"/>
      <c r="D4" s="595"/>
    </row>
    <row r="5" spans="1:4">
      <c r="A5" s="612" t="s">
        <v>20</v>
      </c>
      <c r="B5" s="613" t="s">
        <v>4556</v>
      </c>
      <c r="C5" s="1504" t="s">
        <v>3914</v>
      </c>
      <c r="D5" s="1505"/>
    </row>
    <row r="6" spans="1:4">
      <c r="A6" s="614"/>
      <c r="B6" s="615"/>
      <c r="C6" s="616" t="s">
        <v>3915</v>
      </c>
      <c r="D6" s="914" t="s">
        <v>3916</v>
      </c>
    </row>
    <row r="7" spans="1:4">
      <c r="A7" s="592" t="s">
        <v>3917</v>
      </c>
      <c r="B7" s="605" t="s">
        <v>3918</v>
      </c>
      <c r="C7" s="605">
        <v>9</v>
      </c>
      <c r="D7" s="591">
        <v>2952993.75</v>
      </c>
    </row>
    <row r="8" spans="1:4">
      <c r="A8" s="590"/>
      <c r="B8" s="605" t="s">
        <v>3919</v>
      </c>
      <c r="C8" s="605"/>
      <c r="D8" s="605"/>
    </row>
    <row r="9" spans="1:4">
      <c r="A9" s="592" t="s">
        <v>3920</v>
      </c>
      <c r="B9" s="605" t="s">
        <v>3918</v>
      </c>
      <c r="C9" s="605">
        <v>7</v>
      </c>
      <c r="D9" s="591">
        <v>2932400</v>
      </c>
    </row>
    <row r="10" spans="1:4">
      <c r="A10" s="590"/>
      <c r="B10" s="605" t="s">
        <v>3919</v>
      </c>
      <c r="C10" s="605"/>
      <c r="D10" s="605"/>
    </row>
    <row r="11" spans="1:4">
      <c r="A11" s="593" t="s">
        <v>3921</v>
      </c>
      <c r="B11" s="605" t="s">
        <v>3918</v>
      </c>
      <c r="C11" s="605">
        <v>8</v>
      </c>
      <c r="D11" s="591">
        <v>2940900</v>
      </c>
    </row>
    <row r="12" spans="1:4">
      <c r="A12" s="594"/>
      <c r="B12" s="605" t="s">
        <v>3919</v>
      </c>
      <c r="C12" s="605"/>
      <c r="D12" s="605"/>
    </row>
    <row r="13" spans="1:4">
      <c r="A13" s="593" t="s">
        <v>3922</v>
      </c>
      <c r="B13" s="605" t="s">
        <v>3918</v>
      </c>
      <c r="C13" s="605">
        <v>5</v>
      </c>
      <c r="D13" s="591">
        <v>2926900</v>
      </c>
    </row>
    <row r="14" spans="1:4">
      <c r="A14" s="590"/>
      <c r="B14" s="605" t="s">
        <v>3919</v>
      </c>
      <c r="C14" s="914"/>
      <c r="D14" s="914"/>
    </row>
    <row r="15" spans="1:4">
      <c r="A15" s="613" t="s">
        <v>790</v>
      </c>
      <c r="B15" s="914" t="s">
        <v>3918</v>
      </c>
      <c r="C15" s="914">
        <f>SUM(C7:C14)</f>
        <v>29</v>
      </c>
      <c r="D15" s="624">
        <f>SUM(D7:D14)</f>
        <v>11753193.75</v>
      </c>
    </row>
    <row r="16" spans="1:4">
      <c r="A16" s="594"/>
      <c r="B16" s="914" t="s">
        <v>3919</v>
      </c>
      <c r="C16" s="914"/>
      <c r="D16" s="914"/>
    </row>
    <row r="17" spans="1:4">
      <c r="B17" s="620" t="s">
        <v>3939</v>
      </c>
      <c r="C17" s="620"/>
      <c r="D17" s="655">
        <v>11753194</v>
      </c>
    </row>
    <row r="20" spans="1:4">
      <c r="A20" s="595" t="s">
        <v>3953</v>
      </c>
      <c r="B20" s="595" t="s">
        <v>4555</v>
      </c>
      <c r="C20" s="595" t="s">
        <v>3955</v>
      </c>
      <c r="D20" s="623" t="s">
        <v>3943</v>
      </c>
    </row>
    <row r="21" spans="1:4">
      <c r="A21" s="595" t="s">
        <v>3954</v>
      </c>
      <c r="B21" s="595" t="s">
        <v>4489</v>
      </c>
      <c r="C21" s="595" t="s">
        <v>3945</v>
      </c>
      <c r="D21" s="623" t="s">
        <v>3946</v>
      </c>
    </row>
    <row r="22" spans="1:4">
      <c r="A22" s="595" t="s">
        <v>3952</v>
      </c>
      <c r="B22" s="595" t="s">
        <v>3947</v>
      </c>
      <c r="C22" s="595" t="s">
        <v>3948</v>
      </c>
      <c r="D22" s="623" t="s">
        <v>3949</v>
      </c>
    </row>
  </sheetData>
  <mergeCells count="4">
    <mergeCell ref="A1:D1"/>
    <mergeCell ref="A2:D2"/>
    <mergeCell ref="A3:D3"/>
    <mergeCell ref="C5:D5"/>
  </mergeCells>
  <pageMargins left="0.7" right="0.7" top="0.52" bottom="0.56999999999999995" header="0.3" footer="0.3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T16"/>
  <sheetViews>
    <sheetView zoomScale="80" zoomScaleNormal="80" workbookViewId="0">
      <pane ySplit="6" topLeftCell="A7" activePane="bottomLeft" state="frozen"/>
      <selection activeCell="B1" sqref="B1"/>
      <selection pane="bottomLeft" activeCell="C16" sqref="C16"/>
    </sheetView>
  </sheetViews>
  <sheetFormatPr defaultRowHeight="21.75"/>
  <cols>
    <col min="1" max="1" width="3.75" style="450" bestFit="1" customWidth="1"/>
    <col min="2" max="2" width="9" style="450" customWidth="1"/>
    <col min="3" max="3" width="31.375" style="450" customWidth="1"/>
    <col min="4" max="4" width="4.625" style="450" customWidth="1"/>
    <col min="5" max="5" width="5.625" style="450" customWidth="1"/>
    <col min="6" max="6" width="4.625" style="450" customWidth="1"/>
    <col min="7" max="8" width="6.125" style="450" customWidth="1"/>
    <col min="9" max="9" width="7.25" style="458" customWidth="1"/>
    <col min="10" max="10" width="8.125" style="450" customWidth="1"/>
    <col min="11" max="11" width="8" style="450" customWidth="1"/>
    <col min="12" max="12" width="8.75" style="450" customWidth="1"/>
    <col min="13" max="13" width="9.375" style="450" customWidth="1"/>
    <col min="14" max="14" width="12.625" style="450" customWidth="1"/>
    <col min="15" max="15" width="7.25" style="450" customWidth="1"/>
    <col min="16" max="16" width="9" style="450"/>
    <col min="17" max="17" width="7.5" style="450" customWidth="1"/>
    <col min="18" max="18" width="9" style="450"/>
    <col min="19" max="19" width="6.75" style="450" customWidth="1"/>
    <col min="20" max="20" width="9.25" style="450" customWidth="1"/>
    <col min="21" max="21" width="9" style="450"/>
    <col min="22" max="22" width="11.75" style="450" bestFit="1" customWidth="1"/>
    <col min="23" max="16384" width="9" style="450"/>
  </cols>
  <sheetData>
    <row r="1" spans="1:20">
      <c r="A1" s="1525" t="s">
        <v>4567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1525"/>
      <c r="Q1" s="1525"/>
      <c r="R1" s="1525"/>
      <c r="S1" s="1525"/>
      <c r="T1" s="1525"/>
    </row>
    <row r="2" spans="1:20">
      <c r="A2" s="1525" t="s">
        <v>4566</v>
      </c>
      <c r="B2" s="1525"/>
      <c r="C2" s="1525"/>
      <c r="D2" s="1525"/>
      <c r="E2" s="1525"/>
      <c r="F2" s="1525"/>
      <c r="G2" s="1525"/>
      <c r="H2" s="1525"/>
      <c r="I2" s="1525"/>
      <c r="J2" s="1525"/>
      <c r="K2" s="1525"/>
      <c r="L2" s="1525"/>
      <c r="M2" s="1525"/>
      <c r="N2" s="1525"/>
      <c r="O2" s="1525"/>
      <c r="P2" s="1525"/>
      <c r="Q2" s="1525"/>
      <c r="R2" s="1525"/>
      <c r="S2" s="1525"/>
      <c r="T2" s="1525"/>
    </row>
    <row r="3" spans="1:20">
      <c r="A3" s="1526" t="s">
        <v>989</v>
      </c>
      <c r="B3" s="1526"/>
      <c r="C3" s="1526"/>
      <c r="D3" s="1526"/>
      <c r="E3" s="1526"/>
      <c r="F3" s="1526"/>
      <c r="G3" s="1526"/>
      <c r="H3" s="1526"/>
      <c r="I3" s="1526"/>
      <c r="J3" s="1526"/>
      <c r="K3" s="1526"/>
      <c r="L3" s="1526"/>
      <c r="M3" s="1526"/>
      <c r="N3" s="1526"/>
      <c r="O3" s="1526"/>
      <c r="P3" s="1526"/>
      <c r="Q3" s="1526"/>
      <c r="R3" s="1526"/>
      <c r="S3" s="1526"/>
      <c r="T3" s="1526"/>
    </row>
    <row r="4" spans="1:20">
      <c r="A4" s="1527" t="s">
        <v>0</v>
      </c>
      <c r="B4" s="473"/>
      <c r="C4" s="1530" t="s">
        <v>1</v>
      </c>
      <c r="D4" s="1533" t="s">
        <v>2</v>
      </c>
      <c r="E4" s="1533" t="s">
        <v>3</v>
      </c>
      <c r="F4" s="1527" t="s">
        <v>4</v>
      </c>
      <c r="G4" s="1534" t="s">
        <v>5</v>
      </c>
      <c r="H4" s="1534"/>
      <c r="I4" s="1535"/>
      <c r="J4" s="1299" t="s">
        <v>6</v>
      </c>
      <c r="K4" s="1299" t="s">
        <v>7</v>
      </c>
      <c r="L4" s="1300" t="s">
        <v>6</v>
      </c>
      <c r="M4" s="1299" t="s">
        <v>8</v>
      </c>
      <c r="N4" s="475" t="s">
        <v>9</v>
      </c>
      <c r="O4" s="586" t="s">
        <v>10</v>
      </c>
      <c r="P4" s="586" t="s">
        <v>11</v>
      </c>
      <c r="Q4" s="586" t="s">
        <v>12</v>
      </c>
      <c r="R4" s="586" t="s">
        <v>13</v>
      </c>
      <c r="S4" s="1536" t="s">
        <v>990</v>
      </c>
      <c r="T4" s="1536"/>
    </row>
    <row r="5" spans="1:20">
      <c r="A5" s="1528"/>
      <c r="B5" s="476" t="s">
        <v>15</v>
      </c>
      <c r="C5" s="1531"/>
      <c r="D5" s="1533"/>
      <c r="E5" s="1533"/>
      <c r="F5" s="1528"/>
      <c r="G5" s="477" t="s">
        <v>16</v>
      </c>
      <c r="H5" s="476" t="s">
        <v>17</v>
      </c>
      <c r="I5" s="1299" t="s">
        <v>981</v>
      </c>
      <c r="J5" s="478" t="s">
        <v>18</v>
      </c>
      <c r="K5" s="477" t="s">
        <v>19</v>
      </c>
      <c r="L5" s="461" t="s">
        <v>20</v>
      </c>
      <c r="M5" s="477" t="s">
        <v>21</v>
      </c>
      <c r="N5" s="479" t="s">
        <v>983</v>
      </c>
      <c r="O5" s="453" t="s">
        <v>991</v>
      </c>
      <c r="P5" s="453" t="s">
        <v>992</v>
      </c>
      <c r="Q5" s="453" t="s">
        <v>993</v>
      </c>
      <c r="R5" s="453" t="s">
        <v>994</v>
      </c>
      <c r="S5" s="453" t="s">
        <v>26</v>
      </c>
      <c r="T5" s="453" t="s">
        <v>995</v>
      </c>
    </row>
    <row r="6" spans="1:20">
      <c r="A6" s="1529"/>
      <c r="B6" s="480"/>
      <c r="C6" s="1532"/>
      <c r="D6" s="1533"/>
      <c r="E6" s="1533"/>
      <c r="F6" s="1529"/>
      <c r="G6" s="481"/>
      <c r="H6" s="480"/>
      <c r="I6" s="472"/>
      <c r="J6" s="482" t="s">
        <v>982</v>
      </c>
      <c r="K6" s="483" t="s">
        <v>28</v>
      </c>
      <c r="L6" s="463" t="s">
        <v>982</v>
      </c>
      <c r="M6" s="483" t="s">
        <v>30</v>
      </c>
      <c r="N6" s="484" t="s">
        <v>30</v>
      </c>
      <c r="O6" s="455"/>
      <c r="P6" s="455"/>
      <c r="Q6" s="455"/>
      <c r="R6" s="455"/>
      <c r="S6" s="485"/>
      <c r="T6" s="485"/>
    </row>
    <row r="7" spans="1:20">
      <c r="A7" s="448">
        <v>1</v>
      </c>
      <c r="B7" s="449"/>
      <c r="C7" s="449" t="s">
        <v>3924</v>
      </c>
      <c r="D7" s="449">
        <v>1</v>
      </c>
      <c r="E7" s="449"/>
      <c r="F7" s="449" t="s">
        <v>3925</v>
      </c>
      <c r="G7" s="449">
        <v>23</v>
      </c>
      <c r="H7" s="449">
        <v>25</v>
      </c>
      <c r="I7" s="448">
        <v>30</v>
      </c>
      <c r="J7" s="449">
        <v>30</v>
      </c>
      <c r="K7" s="449">
        <v>0</v>
      </c>
      <c r="L7" s="449">
        <v>30</v>
      </c>
      <c r="M7" s="449">
        <v>500</v>
      </c>
      <c r="N7" s="786">
        <f>M7*L7</f>
        <v>15000</v>
      </c>
      <c r="O7" s="1301">
        <v>11</v>
      </c>
      <c r="P7" s="1301">
        <v>0</v>
      </c>
      <c r="Q7" s="1301">
        <v>19</v>
      </c>
      <c r="R7" s="1301"/>
      <c r="S7" s="449"/>
      <c r="T7" s="449"/>
    </row>
    <row r="8" spans="1:20">
      <c r="A8" s="129">
        <v>2</v>
      </c>
      <c r="B8" s="130"/>
      <c r="C8" s="130" t="s">
        <v>3926</v>
      </c>
      <c r="D8" s="130">
        <v>1</v>
      </c>
      <c r="E8" s="130">
        <v>25</v>
      </c>
      <c r="F8" s="130" t="s">
        <v>3925</v>
      </c>
      <c r="G8" s="130">
        <v>100</v>
      </c>
      <c r="H8" s="130">
        <v>140</v>
      </c>
      <c r="I8" s="129">
        <v>154</v>
      </c>
      <c r="J8" s="130">
        <v>168</v>
      </c>
      <c r="K8" s="130">
        <v>7</v>
      </c>
      <c r="L8" s="130">
        <v>161</v>
      </c>
      <c r="M8" s="130">
        <v>3343.75</v>
      </c>
      <c r="N8" s="787">
        <f t="shared" ref="N8:N15" si="0">M8*L8</f>
        <v>538343.75</v>
      </c>
      <c r="O8" s="47">
        <v>161</v>
      </c>
      <c r="P8" s="47"/>
      <c r="Q8" s="47"/>
      <c r="R8" s="47"/>
      <c r="S8" s="130"/>
      <c r="T8" s="130"/>
    </row>
    <row r="9" spans="1:20">
      <c r="A9" s="129">
        <v>3</v>
      </c>
      <c r="B9" s="130"/>
      <c r="C9" s="130" t="s">
        <v>3927</v>
      </c>
      <c r="D9" s="130">
        <v>1</v>
      </c>
      <c r="E9" s="130"/>
      <c r="F9" s="130" t="s">
        <v>3925</v>
      </c>
      <c r="G9" s="130">
        <v>58</v>
      </c>
      <c r="H9" s="130">
        <v>30</v>
      </c>
      <c r="I9" s="129">
        <v>25</v>
      </c>
      <c r="J9" s="130">
        <v>25</v>
      </c>
      <c r="K9" s="130">
        <v>0</v>
      </c>
      <c r="L9" s="130">
        <v>25</v>
      </c>
      <c r="M9" s="130">
        <v>650</v>
      </c>
      <c r="N9" s="787">
        <f t="shared" si="0"/>
        <v>16250</v>
      </c>
      <c r="O9" s="47">
        <v>9</v>
      </c>
      <c r="P9" s="47"/>
      <c r="Q9" s="47">
        <v>15</v>
      </c>
      <c r="R9" s="47">
        <v>1</v>
      </c>
      <c r="S9" s="130"/>
      <c r="T9" s="130"/>
    </row>
    <row r="10" spans="1:20" ht="24.75">
      <c r="A10" s="129">
        <v>4</v>
      </c>
      <c r="B10" s="130"/>
      <c r="C10" s="130" t="s">
        <v>3928</v>
      </c>
      <c r="D10" s="130">
        <v>1</v>
      </c>
      <c r="E10" s="130" t="s">
        <v>3929</v>
      </c>
      <c r="F10" s="130" t="s">
        <v>3925</v>
      </c>
      <c r="G10" s="130">
        <v>0</v>
      </c>
      <c r="H10" s="130">
        <v>3500</v>
      </c>
      <c r="I10" s="129">
        <v>4800</v>
      </c>
      <c r="J10" s="130">
        <v>5500</v>
      </c>
      <c r="K10" s="130">
        <v>0</v>
      </c>
      <c r="L10" s="130">
        <v>5500</v>
      </c>
      <c r="M10" s="130">
        <v>250</v>
      </c>
      <c r="N10" s="787">
        <f t="shared" si="0"/>
        <v>1375000</v>
      </c>
      <c r="O10" s="47">
        <v>1200</v>
      </c>
      <c r="P10" s="47">
        <v>1330</v>
      </c>
      <c r="Q10" s="47">
        <v>2000</v>
      </c>
      <c r="R10" s="47">
        <v>970</v>
      </c>
      <c r="S10" s="130"/>
      <c r="T10" s="130"/>
    </row>
    <row r="11" spans="1:20">
      <c r="A11" s="129">
        <v>5</v>
      </c>
      <c r="B11" s="130"/>
      <c r="C11" s="130" t="s">
        <v>3930</v>
      </c>
      <c r="D11" s="130"/>
      <c r="E11" s="130"/>
      <c r="F11" s="130" t="s">
        <v>3931</v>
      </c>
      <c r="G11" s="130">
        <v>822275</v>
      </c>
      <c r="H11" s="130">
        <v>880000</v>
      </c>
      <c r="I11" s="788">
        <v>1680500</v>
      </c>
      <c r="J11" s="130">
        <v>1650000</v>
      </c>
      <c r="K11" s="130">
        <v>0</v>
      </c>
      <c r="L11" s="130">
        <v>1640000</v>
      </c>
      <c r="M11" s="130">
        <v>5.95</v>
      </c>
      <c r="N11" s="787">
        <f t="shared" si="0"/>
        <v>9758000</v>
      </c>
      <c r="O11" s="47">
        <v>350000</v>
      </c>
      <c r="P11" s="47">
        <v>435000</v>
      </c>
      <c r="Q11" s="47">
        <v>405000</v>
      </c>
      <c r="R11" s="47">
        <v>450000</v>
      </c>
      <c r="S11" s="130"/>
      <c r="T11" s="130"/>
    </row>
    <row r="12" spans="1:20">
      <c r="A12" s="129">
        <v>6</v>
      </c>
      <c r="B12" s="130"/>
      <c r="C12" s="130" t="s">
        <v>3932</v>
      </c>
      <c r="D12" s="130">
        <v>1</v>
      </c>
      <c r="E12" s="130"/>
      <c r="F12" s="130" t="s">
        <v>3925</v>
      </c>
      <c r="G12" s="130">
        <v>0</v>
      </c>
      <c r="H12" s="130">
        <v>0</v>
      </c>
      <c r="I12" s="129">
        <v>1</v>
      </c>
      <c r="J12" s="130">
        <v>2</v>
      </c>
      <c r="K12" s="130">
        <v>0</v>
      </c>
      <c r="L12" s="130">
        <v>2</v>
      </c>
      <c r="M12" s="130">
        <v>5500</v>
      </c>
      <c r="N12" s="787">
        <f t="shared" si="0"/>
        <v>11000</v>
      </c>
      <c r="O12" s="47">
        <v>2</v>
      </c>
      <c r="P12" s="47"/>
      <c r="Q12" s="47"/>
      <c r="R12" s="47"/>
      <c r="S12" s="130"/>
      <c r="T12" s="130"/>
    </row>
    <row r="13" spans="1:20">
      <c r="A13" s="129">
        <v>7</v>
      </c>
      <c r="B13" s="130"/>
      <c r="C13" s="130" t="s">
        <v>3933</v>
      </c>
      <c r="D13" s="130">
        <v>1</v>
      </c>
      <c r="E13" s="130" t="s">
        <v>3934</v>
      </c>
      <c r="F13" s="130" t="s">
        <v>3925</v>
      </c>
      <c r="G13" s="130">
        <v>0</v>
      </c>
      <c r="H13" s="130">
        <v>0</v>
      </c>
      <c r="I13" s="129">
        <v>300</v>
      </c>
      <c r="J13" s="130">
        <v>300</v>
      </c>
      <c r="K13" s="130">
        <v>0</v>
      </c>
      <c r="L13" s="130">
        <v>300</v>
      </c>
      <c r="M13" s="130">
        <v>100</v>
      </c>
      <c r="N13" s="787">
        <f t="shared" si="0"/>
        <v>30000</v>
      </c>
      <c r="O13" s="47">
        <v>65</v>
      </c>
      <c r="P13" s="47">
        <v>64</v>
      </c>
      <c r="Q13" s="47">
        <v>116</v>
      </c>
      <c r="R13" s="47">
        <v>55</v>
      </c>
      <c r="S13" s="130"/>
      <c r="T13" s="130"/>
    </row>
    <row r="14" spans="1:20">
      <c r="A14" s="129">
        <v>8</v>
      </c>
      <c r="B14" s="130"/>
      <c r="C14" s="130" t="s">
        <v>3935</v>
      </c>
      <c r="D14" s="130">
        <v>1</v>
      </c>
      <c r="E14" s="130"/>
      <c r="F14" s="130" t="s">
        <v>3925</v>
      </c>
      <c r="G14" s="130">
        <v>0</v>
      </c>
      <c r="H14" s="130">
        <v>0</v>
      </c>
      <c r="I14" s="129">
        <v>24</v>
      </c>
      <c r="J14" s="130">
        <v>24</v>
      </c>
      <c r="K14" s="130">
        <v>0</v>
      </c>
      <c r="L14" s="130">
        <v>24</v>
      </c>
      <c r="M14" s="130">
        <v>150</v>
      </c>
      <c r="N14" s="787">
        <f t="shared" si="0"/>
        <v>3600</v>
      </c>
      <c r="O14" s="47">
        <v>11</v>
      </c>
      <c r="P14" s="47">
        <v>6</v>
      </c>
      <c r="Q14" s="47">
        <v>2</v>
      </c>
      <c r="R14" s="47">
        <v>5</v>
      </c>
      <c r="S14" s="130"/>
      <c r="T14" s="130"/>
    </row>
    <row r="15" spans="1:20">
      <c r="A15" s="129">
        <v>9</v>
      </c>
      <c r="B15" s="130"/>
      <c r="C15" s="130" t="s">
        <v>3936</v>
      </c>
      <c r="D15" s="130">
        <v>1</v>
      </c>
      <c r="E15" s="130"/>
      <c r="F15" s="130" t="s">
        <v>3925</v>
      </c>
      <c r="G15" s="130">
        <v>0</v>
      </c>
      <c r="H15" s="130">
        <v>0</v>
      </c>
      <c r="I15" s="129">
        <v>40</v>
      </c>
      <c r="J15" s="130">
        <v>40</v>
      </c>
      <c r="K15" s="130">
        <v>0</v>
      </c>
      <c r="L15" s="130">
        <v>40</v>
      </c>
      <c r="M15" s="130">
        <v>150</v>
      </c>
      <c r="N15" s="787">
        <f t="shared" si="0"/>
        <v>6000</v>
      </c>
      <c r="O15" s="47">
        <v>11</v>
      </c>
      <c r="P15" s="47">
        <v>29</v>
      </c>
      <c r="Q15" s="47"/>
      <c r="R15" s="47"/>
      <c r="S15" s="130"/>
      <c r="T15" s="130"/>
    </row>
    <row r="16" spans="1:20">
      <c r="A16" s="130"/>
      <c r="B16" s="130"/>
      <c r="C16" s="130"/>
      <c r="D16" s="130"/>
      <c r="E16" s="130"/>
      <c r="F16" s="130"/>
      <c r="G16" s="130"/>
      <c r="H16" s="130"/>
      <c r="I16" s="129"/>
      <c r="J16" s="130"/>
      <c r="K16" s="130"/>
      <c r="L16" s="130"/>
      <c r="M16" s="126" t="s">
        <v>790</v>
      </c>
      <c r="N16" s="588">
        <f>SUM(N7:N15)</f>
        <v>11753193.75</v>
      </c>
      <c r="O16" s="130"/>
      <c r="P16" s="130"/>
      <c r="Q16" s="130"/>
      <c r="R16" s="130"/>
      <c r="S16" s="130"/>
      <c r="T16" s="130"/>
    </row>
  </sheetData>
  <mergeCells count="10"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51181102362204722" right="0.23622047244094491" top="0.74803149606299213" bottom="0.43307086614173229" header="0.31496062992125984" footer="0.31496062992125984"/>
  <pageSetup paperSize="9" scale="75" firstPageNumber="135" orientation="landscape" useFirstPageNumber="1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C572"/>
  <sheetViews>
    <sheetView zoomScale="70" zoomScaleNormal="70" workbookViewId="0">
      <pane ySplit="5" topLeftCell="A535" activePane="bottomLeft" state="frozen"/>
      <selection activeCell="F11" sqref="F11"/>
      <selection pane="bottomLeft" activeCell="E25" sqref="E25"/>
    </sheetView>
  </sheetViews>
  <sheetFormatPr defaultRowHeight="21" customHeight="1"/>
  <cols>
    <col min="1" max="1" width="5.125" style="215" customWidth="1"/>
    <col min="2" max="2" width="11.5" style="57" customWidth="1"/>
    <col min="3" max="3" width="51.875" style="57" customWidth="1"/>
    <col min="4" max="6" width="6.25" style="215" customWidth="1"/>
    <col min="7" max="7" width="7.5" style="57" customWidth="1"/>
    <col min="8" max="8" width="7.375" style="216" customWidth="1"/>
    <col min="9" max="9" width="7.5" style="217" customWidth="1"/>
    <col min="10" max="10" width="8.375" style="218" customWidth="1"/>
    <col min="11" max="11" width="7" style="219" customWidth="1"/>
    <col min="12" max="12" width="7.625" style="218" customWidth="1"/>
    <col min="13" max="13" width="8" style="223" customWidth="1"/>
    <col min="14" max="14" width="13" style="56" customWidth="1"/>
    <col min="15" max="15" width="11.5" style="421" customWidth="1"/>
    <col min="16" max="16" width="11.375" style="421" customWidth="1"/>
    <col min="17" max="18" width="11.5" style="421" customWidth="1"/>
    <col min="19" max="19" width="9" style="221" customWidth="1"/>
    <col min="20" max="20" width="11.875" style="222" customWidth="1"/>
    <col min="21" max="21" width="10.5" style="57" customWidth="1"/>
    <col min="22" max="23" width="10.625" style="69" customWidth="1"/>
    <col min="24" max="24" width="10.375" style="69" customWidth="1"/>
    <col min="25" max="25" width="13" style="70" customWidth="1"/>
    <col min="26" max="27" width="9" style="55"/>
    <col min="28" max="28" width="14.875" style="56" bestFit="1" customWidth="1"/>
    <col min="29" max="29" width="9" style="55"/>
    <col min="30" max="16384" width="9" style="57"/>
  </cols>
  <sheetData>
    <row r="1" spans="1:29" s="1" customFormat="1" ht="21" customHeight="1">
      <c r="A1" s="1508" t="s">
        <v>0</v>
      </c>
      <c r="B1" s="6"/>
      <c r="C1" s="1511" t="s">
        <v>1</v>
      </c>
      <c r="D1" s="1508" t="s">
        <v>2</v>
      </c>
      <c r="E1" s="1508" t="s">
        <v>3</v>
      </c>
      <c r="F1" s="1508" t="s">
        <v>4</v>
      </c>
      <c r="G1" s="1519" t="s">
        <v>5</v>
      </c>
      <c r="H1" s="1519"/>
      <c r="I1" s="1520"/>
      <c r="J1" s="7" t="s">
        <v>6</v>
      </c>
      <c r="K1" s="8" t="s">
        <v>7</v>
      </c>
      <c r="L1" s="9" t="s">
        <v>6</v>
      </c>
      <c r="M1" s="10" t="s">
        <v>8</v>
      </c>
      <c r="N1" s="11" t="s">
        <v>9</v>
      </c>
      <c r="O1" s="404" t="s">
        <v>10</v>
      </c>
      <c r="P1" s="404" t="s">
        <v>11</v>
      </c>
      <c r="Q1" s="404" t="s">
        <v>12</v>
      </c>
      <c r="R1" s="404" t="s">
        <v>13</v>
      </c>
      <c r="S1" s="1521" t="s">
        <v>14</v>
      </c>
      <c r="T1" s="1521"/>
      <c r="V1" s="2"/>
      <c r="W1" s="2"/>
      <c r="X1" s="2"/>
      <c r="Y1" s="3"/>
      <c r="Z1" s="4"/>
      <c r="AA1" s="4"/>
      <c r="AB1" s="5"/>
      <c r="AC1" s="4"/>
    </row>
    <row r="2" spans="1:29" s="1" customFormat="1" ht="21" customHeight="1">
      <c r="A2" s="1509"/>
      <c r="B2" s="12" t="s">
        <v>15</v>
      </c>
      <c r="C2" s="1512"/>
      <c r="D2" s="1509"/>
      <c r="E2" s="1509"/>
      <c r="F2" s="1509"/>
      <c r="G2" s="13" t="s">
        <v>16</v>
      </c>
      <c r="H2" s="12" t="s">
        <v>17</v>
      </c>
      <c r="I2" s="14" t="s">
        <v>981</v>
      </c>
      <c r="J2" s="15" t="s">
        <v>18</v>
      </c>
      <c r="K2" s="16" t="s">
        <v>19</v>
      </c>
      <c r="L2" s="17" t="s">
        <v>20</v>
      </c>
      <c r="M2" s="18" t="s">
        <v>21</v>
      </c>
      <c r="N2" s="19" t="s">
        <v>983</v>
      </c>
      <c r="O2" s="405" t="s">
        <v>22</v>
      </c>
      <c r="P2" s="406" t="s">
        <v>23</v>
      </c>
      <c r="Q2" s="406" t="s">
        <v>24</v>
      </c>
      <c r="R2" s="406" t="s">
        <v>25</v>
      </c>
      <c r="S2" s="20" t="s">
        <v>26</v>
      </c>
      <c r="T2" s="21" t="s">
        <v>27</v>
      </c>
      <c r="V2" s="2"/>
      <c r="W2" s="2"/>
      <c r="X2" s="2"/>
      <c r="Y2" s="3"/>
      <c r="Z2" s="4"/>
      <c r="AA2" s="4"/>
      <c r="AB2" s="5"/>
      <c r="AC2" s="4"/>
    </row>
    <row r="3" spans="1:29" s="1" customFormat="1" ht="21" customHeight="1">
      <c r="A3" s="1510"/>
      <c r="B3" s="22"/>
      <c r="C3" s="1513"/>
      <c r="D3" s="1510"/>
      <c r="E3" s="1510"/>
      <c r="F3" s="1510"/>
      <c r="G3" s="23"/>
      <c r="H3" s="24"/>
      <c r="I3" s="25"/>
      <c r="J3" s="26" t="s">
        <v>29</v>
      </c>
      <c r="K3" s="27" t="s">
        <v>28</v>
      </c>
      <c r="L3" s="28" t="s">
        <v>982</v>
      </c>
      <c r="M3" s="29" t="s">
        <v>30</v>
      </c>
      <c r="N3" s="30" t="s">
        <v>30</v>
      </c>
      <c r="O3" s="407"/>
      <c r="P3" s="407"/>
      <c r="Q3" s="407"/>
      <c r="R3" s="407"/>
      <c r="S3" s="31"/>
      <c r="T3" s="32"/>
      <c r="V3" s="2"/>
      <c r="W3" s="2"/>
      <c r="X3" s="2"/>
      <c r="Y3" s="3"/>
      <c r="Z3" s="4"/>
      <c r="AA3" s="4"/>
      <c r="AB3" s="5"/>
      <c r="AC3" s="4"/>
    </row>
    <row r="4" spans="1:29" s="1" customFormat="1" ht="21" customHeight="1">
      <c r="A4" s="33"/>
      <c r="B4" s="34"/>
      <c r="C4" s="35" t="s">
        <v>31</v>
      </c>
      <c r="D4" s="33"/>
      <c r="E4" s="33"/>
      <c r="F4" s="33"/>
      <c r="G4" s="34"/>
      <c r="H4" s="36"/>
      <c r="I4" s="37"/>
      <c r="J4" s="38"/>
      <c r="K4" s="39"/>
      <c r="L4" s="38"/>
      <c r="M4" s="40"/>
      <c r="N4" s="41"/>
      <c r="O4" s="408"/>
      <c r="P4" s="408"/>
      <c r="Q4" s="408"/>
      <c r="R4" s="408"/>
      <c r="S4" s="42"/>
      <c r="T4" s="43"/>
      <c r="V4" s="2"/>
      <c r="W4" s="2"/>
      <c r="X4" s="2"/>
      <c r="Y4" s="3"/>
      <c r="Z4" s="4"/>
      <c r="AA4" s="4"/>
      <c r="AB4" s="5"/>
      <c r="AC4" s="4"/>
    </row>
    <row r="5" spans="1:29" s="239" customFormat="1" ht="21" customHeight="1">
      <c r="A5" s="74">
        <v>374</v>
      </c>
      <c r="B5" s="85" t="s">
        <v>793</v>
      </c>
      <c r="C5" s="85" t="s">
        <v>794</v>
      </c>
      <c r="D5" s="77" t="s">
        <v>199</v>
      </c>
      <c r="E5" s="86">
        <v>1</v>
      </c>
      <c r="F5" s="86" t="s">
        <v>188</v>
      </c>
      <c r="G5" s="87">
        <v>8</v>
      </c>
      <c r="H5" s="87">
        <v>8</v>
      </c>
      <c r="I5" s="87">
        <v>8</v>
      </c>
      <c r="J5" s="87">
        <v>16</v>
      </c>
      <c r="K5" s="87">
        <v>8</v>
      </c>
      <c r="L5" s="93">
        <v>4</v>
      </c>
      <c r="M5" s="88">
        <v>4500</v>
      </c>
      <c r="N5" s="82">
        <f>L5*M5</f>
        <v>18000</v>
      </c>
      <c r="O5" s="409">
        <f>L5/4</f>
        <v>1</v>
      </c>
      <c r="P5" s="409">
        <f>L5/4</f>
        <v>1</v>
      </c>
      <c r="Q5" s="409">
        <f>L5/4</f>
        <v>1</v>
      </c>
      <c r="R5" s="409">
        <f>L5/4</f>
        <v>1</v>
      </c>
      <c r="S5" s="53"/>
      <c r="T5" s="54"/>
      <c r="U5" s="386"/>
      <c r="V5" s="387"/>
      <c r="W5" s="387"/>
      <c r="X5" s="387"/>
      <c r="Y5" s="388"/>
      <c r="Z5" s="389"/>
      <c r="AA5" s="242"/>
      <c r="AB5" s="243"/>
      <c r="AC5" s="242"/>
    </row>
    <row r="6" spans="1:29" s="239" customFormat="1" ht="21" customHeight="1">
      <c r="A6" s="121"/>
      <c r="B6" s="122"/>
      <c r="C6" s="123" t="s">
        <v>888</v>
      </c>
      <c r="D6" s="121"/>
      <c r="E6" s="121"/>
      <c r="F6" s="121"/>
      <c r="G6" s="124"/>
      <c r="H6" s="124"/>
      <c r="I6" s="125"/>
      <c r="J6" s="126"/>
      <c r="K6" s="126"/>
      <c r="L6" s="127"/>
      <c r="M6" s="127"/>
      <c r="N6" s="128"/>
      <c r="O6" s="409"/>
      <c r="P6" s="409"/>
      <c r="Q6" s="409"/>
      <c r="R6" s="409"/>
      <c r="S6" s="53"/>
      <c r="T6" s="54"/>
      <c r="U6" s="386"/>
      <c r="V6" s="387"/>
      <c r="W6" s="387"/>
      <c r="X6" s="387"/>
      <c r="Y6" s="388"/>
      <c r="Z6" s="389"/>
      <c r="AA6" s="242"/>
      <c r="AB6" s="243"/>
      <c r="AC6" s="242"/>
    </row>
    <row r="7" spans="1:29" s="239" customFormat="1" ht="21" customHeight="1">
      <c r="A7" s="253">
        <v>85</v>
      </c>
      <c r="B7" s="254" t="s">
        <v>209</v>
      </c>
      <c r="C7" s="254" t="s">
        <v>210</v>
      </c>
      <c r="D7" s="255" t="s">
        <v>211</v>
      </c>
      <c r="E7" s="256"/>
      <c r="F7" s="255" t="s">
        <v>211</v>
      </c>
      <c r="G7" s="257">
        <v>10</v>
      </c>
      <c r="H7" s="258">
        <v>48</v>
      </c>
      <c r="I7" s="258">
        <v>24</v>
      </c>
      <c r="J7" s="259">
        <v>30</v>
      </c>
      <c r="K7" s="259">
        <v>48</v>
      </c>
      <c r="L7" s="260">
        <f>SUM(J7-K7)</f>
        <v>-18</v>
      </c>
      <c r="M7" s="261">
        <v>171.2</v>
      </c>
      <c r="N7" s="262">
        <f>L7*M7</f>
        <v>-3081.6</v>
      </c>
      <c r="O7" s="410">
        <v>5</v>
      </c>
      <c r="P7" s="410">
        <v>5</v>
      </c>
      <c r="Q7" s="410">
        <v>5</v>
      </c>
      <c r="R7" s="410">
        <v>5</v>
      </c>
      <c r="S7" s="263"/>
      <c r="T7" s="264"/>
      <c r="U7" s="386"/>
      <c r="V7" s="387"/>
      <c r="W7" s="387"/>
      <c r="X7" s="387"/>
      <c r="Y7" s="388"/>
      <c r="Z7" s="389"/>
      <c r="AA7" s="242"/>
      <c r="AB7" s="243"/>
      <c r="AC7" s="242"/>
    </row>
    <row r="8" spans="1:29" s="239" customFormat="1" ht="21" customHeight="1">
      <c r="A8" s="227">
        <v>84</v>
      </c>
      <c r="B8" s="228" t="s">
        <v>207</v>
      </c>
      <c r="C8" s="228" t="s">
        <v>208</v>
      </c>
      <c r="D8" s="229" t="s">
        <v>34</v>
      </c>
      <c r="E8" s="230"/>
      <c r="F8" s="229" t="s">
        <v>34</v>
      </c>
      <c r="G8" s="231">
        <v>329</v>
      </c>
      <c r="H8" s="232">
        <v>360</v>
      </c>
      <c r="I8" s="232">
        <v>120</v>
      </c>
      <c r="J8" s="233">
        <v>12</v>
      </c>
      <c r="K8" s="233">
        <v>2</v>
      </c>
      <c r="L8" s="234">
        <f>SUM(J8-K8)</f>
        <v>10</v>
      </c>
      <c r="M8" s="235">
        <v>160.5</v>
      </c>
      <c r="N8" s="236">
        <f>L8*M8</f>
        <v>1605</v>
      </c>
      <c r="O8" s="402">
        <f>L8/4</f>
        <v>2.5</v>
      </c>
      <c r="P8" s="402">
        <f>L8/4</f>
        <v>2.5</v>
      </c>
      <c r="Q8" s="402">
        <f>L8/4</f>
        <v>2.5</v>
      </c>
      <c r="R8" s="402">
        <f>L8/4</f>
        <v>2.5</v>
      </c>
      <c r="S8" s="237"/>
      <c r="T8" s="238"/>
      <c r="U8" s="386"/>
      <c r="V8" s="387"/>
      <c r="W8" s="387"/>
      <c r="X8" s="387"/>
      <c r="Y8" s="388"/>
      <c r="Z8" s="389"/>
      <c r="AA8" s="242"/>
      <c r="AB8" s="243"/>
      <c r="AC8" s="242"/>
    </row>
    <row r="9" spans="1:29" s="239" customFormat="1" ht="21" customHeight="1">
      <c r="A9" s="253">
        <v>89</v>
      </c>
      <c r="B9" s="254" t="s">
        <v>219</v>
      </c>
      <c r="C9" s="254" t="s">
        <v>220</v>
      </c>
      <c r="D9" s="255" t="s">
        <v>188</v>
      </c>
      <c r="E9" s="256"/>
      <c r="F9" s="255" t="s">
        <v>188</v>
      </c>
      <c r="G9" s="257">
        <v>85</v>
      </c>
      <c r="H9" s="258">
        <v>369</v>
      </c>
      <c r="I9" s="258">
        <v>84</v>
      </c>
      <c r="J9" s="259">
        <v>95</v>
      </c>
      <c r="K9" s="259">
        <v>284</v>
      </c>
      <c r="L9" s="260">
        <f>SUM(J9-K9)</f>
        <v>-189</v>
      </c>
      <c r="M9" s="261">
        <v>24</v>
      </c>
      <c r="N9" s="262">
        <f>L9*M9</f>
        <v>-4536</v>
      </c>
      <c r="O9" s="410">
        <v>48</v>
      </c>
      <c r="P9" s="410">
        <v>48</v>
      </c>
      <c r="Q9" s="410">
        <v>48</v>
      </c>
      <c r="R9" s="410">
        <v>48</v>
      </c>
      <c r="S9" s="263"/>
      <c r="T9" s="264"/>
      <c r="U9" s="386"/>
      <c r="V9" s="387"/>
      <c r="W9" s="387"/>
      <c r="X9" s="387"/>
      <c r="Y9" s="388"/>
      <c r="Z9" s="389"/>
      <c r="AA9" s="242"/>
      <c r="AB9" s="243"/>
      <c r="AC9" s="242"/>
    </row>
    <row r="10" spans="1:29" s="239" customFormat="1" ht="21" customHeight="1">
      <c r="A10" s="227">
        <v>328</v>
      </c>
      <c r="B10" s="228" t="s">
        <v>701</v>
      </c>
      <c r="C10" s="228" t="s">
        <v>702</v>
      </c>
      <c r="D10" s="229" t="s">
        <v>43</v>
      </c>
      <c r="E10" s="230"/>
      <c r="F10" s="229" t="s">
        <v>43</v>
      </c>
      <c r="G10" s="231">
        <v>4</v>
      </c>
      <c r="H10" s="232">
        <v>8</v>
      </c>
      <c r="I10" s="232">
        <v>12</v>
      </c>
      <c r="J10" s="233">
        <v>14</v>
      </c>
      <c r="K10" s="233">
        <v>10</v>
      </c>
      <c r="L10" s="234">
        <f>SUM(J10-K10)</f>
        <v>4</v>
      </c>
      <c r="M10" s="235">
        <v>950</v>
      </c>
      <c r="N10" s="236">
        <f>L10*M10</f>
        <v>3800</v>
      </c>
      <c r="O10" s="402">
        <f>L10/4</f>
        <v>1</v>
      </c>
      <c r="P10" s="402">
        <f>L10/4</f>
        <v>1</v>
      </c>
      <c r="Q10" s="402">
        <f>L10/4</f>
        <v>1</v>
      </c>
      <c r="R10" s="402">
        <f>L10/4</f>
        <v>1</v>
      </c>
      <c r="S10" s="237"/>
      <c r="T10" s="237"/>
      <c r="U10" s="386"/>
      <c r="V10" s="387"/>
      <c r="W10" s="387"/>
      <c r="X10" s="387"/>
      <c r="Y10" s="388"/>
      <c r="Z10" s="389"/>
      <c r="AA10" s="242"/>
      <c r="AB10" s="243"/>
      <c r="AC10" s="242"/>
    </row>
    <row r="11" spans="1:29" s="239" customFormat="1" ht="21" customHeight="1">
      <c r="A11" s="129">
        <v>463</v>
      </c>
      <c r="B11" s="130"/>
      <c r="C11" s="108" t="s">
        <v>898</v>
      </c>
      <c r="D11" s="129" t="s">
        <v>34</v>
      </c>
      <c r="E11" s="129">
        <v>10</v>
      </c>
      <c r="F11" s="129" t="s">
        <v>188</v>
      </c>
      <c r="G11" s="145">
        <v>2</v>
      </c>
      <c r="H11" s="145">
        <v>2</v>
      </c>
      <c r="I11" s="145">
        <v>2</v>
      </c>
      <c r="J11" s="145">
        <v>2</v>
      </c>
      <c r="K11" s="145">
        <v>0</v>
      </c>
      <c r="L11" s="80">
        <v>2</v>
      </c>
      <c r="M11" s="146">
        <v>700</v>
      </c>
      <c r="N11" s="135">
        <v>1400</v>
      </c>
      <c r="O11" s="409">
        <v>2</v>
      </c>
      <c r="P11" s="409"/>
      <c r="Q11" s="409"/>
      <c r="R11" s="409"/>
      <c r="S11" s="53"/>
      <c r="T11" s="54"/>
      <c r="U11" s="386"/>
      <c r="V11" s="387"/>
      <c r="W11" s="387"/>
      <c r="X11" s="387"/>
      <c r="Y11" s="388"/>
      <c r="Z11" s="389"/>
      <c r="AA11" s="242"/>
      <c r="AB11" s="243"/>
      <c r="AC11" s="242"/>
    </row>
    <row r="12" spans="1:29" s="239" customFormat="1" ht="21" customHeight="1">
      <c r="A12" s="129">
        <v>465</v>
      </c>
      <c r="B12" s="130"/>
      <c r="C12" s="147" t="s">
        <v>900</v>
      </c>
      <c r="D12" s="129" t="s">
        <v>34</v>
      </c>
      <c r="E12" s="129">
        <v>10</v>
      </c>
      <c r="F12" s="129" t="s">
        <v>188</v>
      </c>
      <c r="G12" s="145">
        <v>2</v>
      </c>
      <c r="H12" s="145">
        <v>2</v>
      </c>
      <c r="I12" s="145">
        <v>2</v>
      </c>
      <c r="J12" s="145">
        <v>2</v>
      </c>
      <c r="K12" s="145">
        <v>0</v>
      </c>
      <c r="L12" s="80">
        <v>2</v>
      </c>
      <c r="M12" s="146">
        <v>700</v>
      </c>
      <c r="N12" s="135">
        <v>1400</v>
      </c>
      <c r="O12" s="409">
        <v>2</v>
      </c>
      <c r="P12" s="409"/>
      <c r="Q12" s="409"/>
      <c r="R12" s="409"/>
      <c r="S12" s="53"/>
      <c r="T12" s="54"/>
      <c r="U12" s="386"/>
      <c r="V12" s="387"/>
      <c r="W12" s="387"/>
      <c r="X12" s="387"/>
      <c r="Y12" s="388"/>
      <c r="Z12" s="389"/>
      <c r="AA12" s="242"/>
      <c r="AB12" s="243"/>
      <c r="AC12" s="242"/>
    </row>
    <row r="13" spans="1:29" s="239" customFormat="1" ht="21" customHeight="1">
      <c r="A13" s="129">
        <v>464</v>
      </c>
      <c r="B13" s="130"/>
      <c r="C13" s="108" t="s">
        <v>899</v>
      </c>
      <c r="D13" s="129" t="s">
        <v>34</v>
      </c>
      <c r="E13" s="129">
        <v>10</v>
      </c>
      <c r="F13" s="129" t="s">
        <v>188</v>
      </c>
      <c r="G13" s="145">
        <v>2</v>
      </c>
      <c r="H13" s="145">
        <v>2</v>
      </c>
      <c r="I13" s="145">
        <v>2</v>
      </c>
      <c r="J13" s="145">
        <v>2</v>
      </c>
      <c r="K13" s="145">
        <v>0</v>
      </c>
      <c r="L13" s="80">
        <v>2</v>
      </c>
      <c r="M13" s="146">
        <v>700</v>
      </c>
      <c r="N13" s="135">
        <v>1400</v>
      </c>
      <c r="O13" s="409">
        <v>2</v>
      </c>
      <c r="P13" s="409"/>
      <c r="Q13" s="409"/>
      <c r="R13" s="409"/>
      <c r="S13" s="53"/>
      <c r="T13" s="54"/>
      <c r="U13" s="386"/>
      <c r="V13" s="387"/>
      <c r="W13" s="387"/>
      <c r="X13" s="387"/>
      <c r="Y13" s="388"/>
      <c r="Z13" s="389"/>
      <c r="AA13" s="242"/>
      <c r="AB13" s="243"/>
      <c r="AC13" s="242"/>
    </row>
    <row r="14" spans="1:29" s="239" customFormat="1" ht="21" customHeight="1">
      <c r="A14" s="227">
        <v>370</v>
      </c>
      <c r="B14" s="371"/>
      <c r="C14" s="371" t="s">
        <v>787</v>
      </c>
      <c r="D14" s="372" t="s">
        <v>188</v>
      </c>
      <c r="E14" s="371"/>
      <c r="F14" s="372" t="s">
        <v>188</v>
      </c>
      <c r="G14" s="373" t="s">
        <v>773</v>
      </c>
      <c r="H14" s="373" t="s">
        <v>773</v>
      </c>
      <c r="I14" s="373">
        <v>420</v>
      </c>
      <c r="J14" s="235">
        <v>468</v>
      </c>
      <c r="K14" s="309">
        <v>20</v>
      </c>
      <c r="L14" s="234">
        <f t="shared" ref="L14:L28" si="0">SUM(J14-K14)</f>
        <v>448</v>
      </c>
      <c r="M14" s="309">
        <v>25</v>
      </c>
      <c r="N14" s="236">
        <f t="shared" ref="N14:N60" si="1">L14*M14</f>
        <v>11200</v>
      </c>
      <c r="O14" s="402">
        <f t="shared" ref="O14:O25" si="2">L14/4</f>
        <v>112</v>
      </c>
      <c r="P14" s="402">
        <f t="shared" ref="P14:P25" si="3">L14/4</f>
        <v>112</v>
      </c>
      <c r="Q14" s="402">
        <f t="shared" ref="Q14:Q25" si="4">L14/4</f>
        <v>112</v>
      </c>
      <c r="R14" s="402">
        <f t="shared" ref="R14:R25" si="5">L14/4</f>
        <v>112</v>
      </c>
      <c r="S14" s="237"/>
      <c r="T14" s="238"/>
      <c r="U14" s="386"/>
      <c r="V14" s="387"/>
      <c r="W14" s="387"/>
      <c r="X14" s="387"/>
      <c r="Y14" s="388"/>
      <c r="Z14" s="389"/>
      <c r="AA14" s="242"/>
      <c r="AB14" s="243"/>
      <c r="AC14" s="242"/>
    </row>
    <row r="15" spans="1:29" s="239" customFormat="1" ht="21" customHeight="1">
      <c r="A15" s="227">
        <v>369</v>
      </c>
      <c r="B15" s="371"/>
      <c r="C15" s="371" t="s">
        <v>786</v>
      </c>
      <c r="D15" s="372" t="s">
        <v>188</v>
      </c>
      <c r="E15" s="371"/>
      <c r="F15" s="372" t="s">
        <v>188</v>
      </c>
      <c r="G15" s="373" t="s">
        <v>773</v>
      </c>
      <c r="H15" s="373" t="s">
        <v>773</v>
      </c>
      <c r="I15" s="373">
        <v>576</v>
      </c>
      <c r="J15" s="235">
        <v>640</v>
      </c>
      <c r="K15" s="309">
        <v>125</v>
      </c>
      <c r="L15" s="234">
        <f t="shared" si="0"/>
        <v>515</v>
      </c>
      <c r="M15" s="309">
        <v>25</v>
      </c>
      <c r="N15" s="236">
        <f t="shared" si="1"/>
        <v>12875</v>
      </c>
      <c r="O15" s="346">
        <f t="shared" si="2"/>
        <v>128.75</v>
      </c>
      <c r="P15" s="346">
        <f t="shared" si="3"/>
        <v>128.75</v>
      </c>
      <c r="Q15" s="346">
        <f t="shared" si="4"/>
        <v>128.75</v>
      </c>
      <c r="R15" s="346">
        <f t="shared" si="5"/>
        <v>128.75</v>
      </c>
      <c r="S15" s="237"/>
      <c r="T15" s="238"/>
      <c r="U15" s="386"/>
      <c r="V15" s="387"/>
      <c r="W15" s="387"/>
      <c r="X15" s="387"/>
      <c r="Y15" s="388"/>
      <c r="Z15" s="389"/>
      <c r="AA15" s="242"/>
      <c r="AB15" s="243"/>
      <c r="AC15" s="242"/>
    </row>
    <row r="16" spans="1:29" s="239" customFormat="1" ht="21" customHeight="1">
      <c r="A16" s="227">
        <v>368</v>
      </c>
      <c r="B16" s="371"/>
      <c r="C16" s="371" t="s">
        <v>785</v>
      </c>
      <c r="D16" s="372" t="s">
        <v>188</v>
      </c>
      <c r="E16" s="371"/>
      <c r="F16" s="372" t="s">
        <v>188</v>
      </c>
      <c r="G16" s="373" t="s">
        <v>773</v>
      </c>
      <c r="H16" s="373" t="s">
        <v>773</v>
      </c>
      <c r="I16" s="373">
        <v>108</v>
      </c>
      <c r="J16" s="235">
        <v>120</v>
      </c>
      <c r="K16" s="309">
        <v>25</v>
      </c>
      <c r="L16" s="234">
        <f t="shared" si="0"/>
        <v>95</v>
      </c>
      <c r="M16" s="309">
        <v>25</v>
      </c>
      <c r="N16" s="236">
        <f t="shared" si="1"/>
        <v>2375</v>
      </c>
      <c r="O16" s="346">
        <f t="shared" si="2"/>
        <v>23.75</v>
      </c>
      <c r="P16" s="346">
        <f t="shared" si="3"/>
        <v>23.75</v>
      </c>
      <c r="Q16" s="346">
        <f t="shared" si="4"/>
        <v>23.75</v>
      </c>
      <c r="R16" s="346">
        <f t="shared" si="5"/>
        <v>23.75</v>
      </c>
      <c r="S16" s="237"/>
      <c r="T16" s="238"/>
      <c r="U16" s="386"/>
      <c r="V16" s="387"/>
      <c r="W16" s="387"/>
      <c r="X16" s="387"/>
      <c r="Y16" s="388"/>
      <c r="Z16" s="389"/>
      <c r="AA16" s="242"/>
      <c r="AB16" s="243"/>
      <c r="AC16" s="242"/>
    </row>
    <row r="17" spans="1:29" s="239" customFormat="1" ht="21" customHeight="1">
      <c r="A17" s="227">
        <v>371</v>
      </c>
      <c r="B17" s="371"/>
      <c r="C17" s="371" t="s">
        <v>788</v>
      </c>
      <c r="D17" s="372" t="s">
        <v>188</v>
      </c>
      <c r="E17" s="371"/>
      <c r="F17" s="372" t="s">
        <v>188</v>
      </c>
      <c r="G17" s="373" t="s">
        <v>773</v>
      </c>
      <c r="H17" s="373" t="s">
        <v>773</v>
      </c>
      <c r="I17" s="373">
        <v>164</v>
      </c>
      <c r="J17" s="235">
        <v>192</v>
      </c>
      <c r="K17" s="309">
        <v>115</v>
      </c>
      <c r="L17" s="234">
        <f t="shared" si="0"/>
        <v>77</v>
      </c>
      <c r="M17" s="309">
        <v>25</v>
      </c>
      <c r="N17" s="236">
        <f t="shared" si="1"/>
        <v>1925</v>
      </c>
      <c r="O17" s="346">
        <f t="shared" si="2"/>
        <v>19.25</v>
      </c>
      <c r="P17" s="346">
        <f t="shared" si="3"/>
        <v>19.25</v>
      </c>
      <c r="Q17" s="346">
        <f t="shared" si="4"/>
        <v>19.25</v>
      </c>
      <c r="R17" s="346">
        <f t="shared" si="5"/>
        <v>19.25</v>
      </c>
      <c r="S17" s="237"/>
      <c r="T17" s="238"/>
      <c r="U17" s="386"/>
      <c r="V17" s="387"/>
      <c r="W17" s="387"/>
      <c r="X17" s="387"/>
      <c r="Y17" s="388"/>
      <c r="Z17" s="389"/>
      <c r="AA17" s="242"/>
      <c r="AB17" s="243"/>
      <c r="AC17" s="242"/>
    </row>
    <row r="18" spans="1:29" s="239" customFormat="1" ht="21" customHeight="1">
      <c r="A18" s="227">
        <v>5</v>
      </c>
      <c r="B18" s="228" t="s">
        <v>41</v>
      </c>
      <c r="C18" s="228" t="s">
        <v>42</v>
      </c>
      <c r="D18" s="229" t="s">
        <v>43</v>
      </c>
      <c r="E18" s="230"/>
      <c r="F18" s="229" t="s">
        <v>43</v>
      </c>
      <c r="G18" s="231">
        <v>54</v>
      </c>
      <c r="H18" s="232">
        <v>62</v>
      </c>
      <c r="I18" s="232">
        <v>60</v>
      </c>
      <c r="J18" s="233">
        <v>70</v>
      </c>
      <c r="K18" s="233">
        <v>4</v>
      </c>
      <c r="L18" s="234">
        <f t="shared" si="0"/>
        <v>66</v>
      </c>
      <c r="M18" s="235">
        <v>690</v>
      </c>
      <c r="N18" s="236">
        <f t="shared" si="1"/>
        <v>45540</v>
      </c>
      <c r="O18" s="403">
        <f t="shared" si="2"/>
        <v>16.5</v>
      </c>
      <c r="P18" s="403">
        <f t="shared" si="3"/>
        <v>16.5</v>
      </c>
      <c r="Q18" s="403">
        <f t="shared" si="4"/>
        <v>16.5</v>
      </c>
      <c r="R18" s="403">
        <f t="shared" si="5"/>
        <v>16.5</v>
      </c>
      <c r="S18" s="237"/>
      <c r="T18" s="238"/>
      <c r="U18" s="386"/>
      <c r="V18" s="387"/>
      <c r="W18" s="387"/>
      <c r="X18" s="387"/>
      <c r="Y18" s="388"/>
      <c r="Z18" s="389"/>
      <c r="AA18" s="242"/>
      <c r="AB18" s="243"/>
      <c r="AC18" s="242"/>
    </row>
    <row r="19" spans="1:29" s="239" customFormat="1" ht="21" customHeight="1">
      <c r="A19" s="227">
        <v>112</v>
      </c>
      <c r="B19" s="228" t="s">
        <v>267</v>
      </c>
      <c r="C19" s="228" t="s">
        <v>268</v>
      </c>
      <c r="D19" s="229" t="s">
        <v>34</v>
      </c>
      <c r="E19" s="230"/>
      <c r="F19" s="229" t="s">
        <v>34</v>
      </c>
      <c r="G19" s="231">
        <v>13</v>
      </c>
      <c r="H19" s="232">
        <v>15</v>
      </c>
      <c r="I19" s="232">
        <v>35</v>
      </c>
      <c r="J19" s="233">
        <v>40</v>
      </c>
      <c r="K19" s="233">
        <v>0</v>
      </c>
      <c r="L19" s="234">
        <f t="shared" si="0"/>
        <v>40</v>
      </c>
      <c r="M19" s="235">
        <v>7280</v>
      </c>
      <c r="N19" s="236">
        <f t="shared" si="1"/>
        <v>291200</v>
      </c>
      <c r="O19" s="346">
        <f t="shared" si="2"/>
        <v>10</v>
      </c>
      <c r="P19" s="346">
        <f t="shared" si="3"/>
        <v>10</v>
      </c>
      <c r="Q19" s="346">
        <f t="shared" si="4"/>
        <v>10</v>
      </c>
      <c r="R19" s="346">
        <f t="shared" si="5"/>
        <v>10</v>
      </c>
      <c r="S19" s="237"/>
      <c r="T19" s="238"/>
      <c r="U19" s="386"/>
      <c r="V19" s="387"/>
      <c r="W19" s="387"/>
      <c r="X19" s="387"/>
      <c r="Y19" s="388"/>
      <c r="Z19" s="389"/>
      <c r="AA19" s="242"/>
      <c r="AB19" s="243"/>
      <c r="AC19" s="242"/>
    </row>
    <row r="20" spans="1:29" s="239" customFormat="1" ht="21" customHeight="1">
      <c r="A20" s="227">
        <v>110</v>
      </c>
      <c r="B20" s="228" t="s">
        <v>263</v>
      </c>
      <c r="C20" s="228" t="s">
        <v>264</v>
      </c>
      <c r="D20" s="229" t="s">
        <v>34</v>
      </c>
      <c r="E20" s="230"/>
      <c r="F20" s="229" t="s">
        <v>34</v>
      </c>
      <c r="G20" s="231">
        <v>17</v>
      </c>
      <c r="H20" s="232">
        <v>20</v>
      </c>
      <c r="I20" s="233">
        <v>0</v>
      </c>
      <c r="J20" s="233">
        <v>0</v>
      </c>
      <c r="K20" s="233">
        <v>0</v>
      </c>
      <c r="L20" s="234">
        <f t="shared" si="0"/>
        <v>0</v>
      </c>
      <c r="M20" s="235">
        <v>1273.3</v>
      </c>
      <c r="N20" s="233">
        <v>0</v>
      </c>
      <c r="O20" s="233">
        <v>0</v>
      </c>
      <c r="P20" s="233">
        <v>0</v>
      </c>
      <c r="Q20" s="233">
        <v>0</v>
      </c>
      <c r="R20" s="233">
        <v>0</v>
      </c>
      <c r="S20" s="237"/>
      <c r="T20" s="238"/>
      <c r="U20" s="386"/>
      <c r="V20" s="387"/>
      <c r="W20" s="387"/>
      <c r="X20" s="387"/>
      <c r="Y20" s="388"/>
      <c r="Z20" s="389"/>
      <c r="AA20" s="242"/>
      <c r="AB20" s="243"/>
      <c r="AC20" s="242"/>
    </row>
    <row r="21" spans="1:29" s="239" customFormat="1" ht="21" customHeight="1">
      <c r="A21" s="227">
        <v>326</v>
      </c>
      <c r="B21" s="228" t="s">
        <v>696</v>
      </c>
      <c r="C21" s="228" t="s">
        <v>697</v>
      </c>
      <c r="D21" s="229" t="s">
        <v>698</v>
      </c>
      <c r="E21" s="230"/>
      <c r="F21" s="229" t="s">
        <v>698</v>
      </c>
      <c r="G21" s="231">
        <v>355</v>
      </c>
      <c r="H21" s="232">
        <v>463</v>
      </c>
      <c r="I21" s="232">
        <v>324</v>
      </c>
      <c r="J21" s="233">
        <v>370</v>
      </c>
      <c r="K21" s="233">
        <v>19</v>
      </c>
      <c r="L21" s="234">
        <f t="shared" si="0"/>
        <v>351</v>
      </c>
      <c r="M21" s="235">
        <v>125</v>
      </c>
      <c r="N21" s="236">
        <f t="shared" si="1"/>
        <v>43875</v>
      </c>
      <c r="O21" s="402">
        <f t="shared" si="2"/>
        <v>87.75</v>
      </c>
      <c r="P21" s="402">
        <f t="shared" si="3"/>
        <v>87.75</v>
      </c>
      <c r="Q21" s="402">
        <f t="shared" si="4"/>
        <v>87.75</v>
      </c>
      <c r="R21" s="402">
        <f t="shared" si="5"/>
        <v>87.75</v>
      </c>
      <c r="S21" s="237"/>
      <c r="T21" s="238"/>
      <c r="U21" s="386"/>
      <c r="V21" s="387"/>
      <c r="W21" s="387"/>
      <c r="X21" s="387"/>
      <c r="Y21" s="388"/>
      <c r="Z21" s="389"/>
      <c r="AA21" s="242"/>
      <c r="AB21" s="243"/>
      <c r="AC21" s="242"/>
    </row>
    <row r="22" spans="1:29" s="239" customFormat="1" ht="21" customHeight="1">
      <c r="A22" s="227">
        <v>147</v>
      </c>
      <c r="B22" s="228" t="s">
        <v>334</v>
      </c>
      <c r="C22" s="228" t="s">
        <v>335</v>
      </c>
      <c r="D22" s="229" t="s">
        <v>43</v>
      </c>
      <c r="E22" s="230"/>
      <c r="F22" s="229" t="s">
        <v>43</v>
      </c>
      <c r="G22" s="231">
        <v>30816</v>
      </c>
      <c r="H22" s="232">
        <v>34061</v>
      </c>
      <c r="I22" s="232">
        <v>26000</v>
      </c>
      <c r="J22" s="233">
        <v>28600</v>
      </c>
      <c r="K22" s="233">
        <v>1930</v>
      </c>
      <c r="L22" s="234">
        <f t="shared" si="0"/>
        <v>26670</v>
      </c>
      <c r="M22" s="235">
        <v>20.3</v>
      </c>
      <c r="N22" s="236">
        <f t="shared" si="1"/>
        <v>541401</v>
      </c>
      <c r="O22" s="402">
        <f t="shared" si="2"/>
        <v>6667.5</v>
      </c>
      <c r="P22" s="402">
        <f t="shared" si="3"/>
        <v>6667.5</v>
      </c>
      <c r="Q22" s="402">
        <f t="shared" si="4"/>
        <v>6667.5</v>
      </c>
      <c r="R22" s="402">
        <f t="shared" si="5"/>
        <v>6667.5</v>
      </c>
      <c r="S22" s="237"/>
      <c r="T22" s="238"/>
      <c r="U22" s="386"/>
      <c r="V22" s="387"/>
      <c r="W22" s="387"/>
      <c r="X22" s="387"/>
      <c r="Y22" s="388"/>
      <c r="Z22" s="389"/>
      <c r="AA22" s="242"/>
      <c r="AB22" s="243"/>
      <c r="AC22" s="242"/>
    </row>
    <row r="23" spans="1:29" s="239" customFormat="1" ht="21" customHeight="1">
      <c r="A23" s="227">
        <v>360</v>
      </c>
      <c r="B23" s="228" t="s">
        <v>767</v>
      </c>
      <c r="C23" s="228" t="s">
        <v>768</v>
      </c>
      <c r="D23" s="229" t="s">
        <v>211</v>
      </c>
      <c r="E23" s="230"/>
      <c r="F23" s="229" t="s">
        <v>211</v>
      </c>
      <c r="G23" s="231">
        <v>50</v>
      </c>
      <c r="H23" s="232">
        <v>58</v>
      </c>
      <c r="I23" s="232">
        <v>48</v>
      </c>
      <c r="J23" s="233">
        <v>55</v>
      </c>
      <c r="K23" s="233">
        <v>38</v>
      </c>
      <c r="L23" s="234">
        <f t="shared" si="0"/>
        <v>17</v>
      </c>
      <c r="M23" s="235">
        <v>230</v>
      </c>
      <c r="N23" s="236">
        <f t="shared" si="1"/>
        <v>3910</v>
      </c>
      <c r="O23" s="402">
        <f t="shared" si="2"/>
        <v>4.25</v>
      </c>
      <c r="P23" s="402">
        <f t="shared" si="3"/>
        <v>4.25</v>
      </c>
      <c r="Q23" s="402">
        <f t="shared" si="4"/>
        <v>4.25</v>
      </c>
      <c r="R23" s="402">
        <f t="shared" si="5"/>
        <v>4.25</v>
      </c>
      <c r="S23" s="237"/>
      <c r="T23" s="238"/>
      <c r="U23" s="386"/>
      <c r="V23" s="387"/>
      <c r="W23" s="387"/>
      <c r="X23" s="387"/>
      <c r="Y23" s="388"/>
      <c r="Z23" s="389"/>
      <c r="AA23" s="242"/>
      <c r="AB23" s="243"/>
      <c r="AC23" s="242"/>
    </row>
    <row r="24" spans="1:29" s="239" customFormat="1" ht="21" customHeight="1">
      <c r="A24" s="227">
        <v>361</v>
      </c>
      <c r="B24" s="228" t="s">
        <v>769</v>
      </c>
      <c r="C24" s="228" t="s">
        <v>770</v>
      </c>
      <c r="D24" s="229" t="s">
        <v>211</v>
      </c>
      <c r="E24" s="230"/>
      <c r="F24" s="229" t="s">
        <v>211</v>
      </c>
      <c r="G24" s="231">
        <v>92</v>
      </c>
      <c r="H24" s="232">
        <v>125</v>
      </c>
      <c r="I24" s="232">
        <v>24</v>
      </c>
      <c r="J24" s="233">
        <v>35</v>
      </c>
      <c r="K24" s="233">
        <v>32</v>
      </c>
      <c r="L24" s="234">
        <f t="shared" si="0"/>
        <v>3</v>
      </c>
      <c r="M24" s="235">
        <v>230</v>
      </c>
      <c r="N24" s="236">
        <f t="shared" si="1"/>
        <v>690</v>
      </c>
      <c r="O24" s="402">
        <f t="shared" si="2"/>
        <v>0.75</v>
      </c>
      <c r="P24" s="402">
        <f t="shared" si="3"/>
        <v>0.75</v>
      </c>
      <c r="Q24" s="402">
        <f t="shared" si="4"/>
        <v>0.75</v>
      </c>
      <c r="R24" s="402">
        <f t="shared" si="5"/>
        <v>0.75</v>
      </c>
      <c r="S24" s="237"/>
      <c r="T24" s="238"/>
      <c r="U24" s="386"/>
      <c r="V24" s="387"/>
      <c r="W24" s="387"/>
      <c r="X24" s="387"/>
      <c r="Y24" s="388"/>
      <c r="Z24" s="389"/>
      <c r="AA24" s="242"/>
      <c r="AB24" s="243"/>
      <c r="AC24" s="242"/>
    </row>
    <row r="25" spans="1:29" s="239" customFormat="1" ht="21" customHeight="1">
      <c r="A25" s="227">
        <v>356</v>
      </c>
      <c r="B25" s="228" t="s">
        <v>759</v>
      </c>
      <c r="C25" s="228" t="s">
        <v>760</v>
      </c>
      <c r="D25" s="229" t="s">
        <v>211</v>
      </c>
      <c r="E25" s="230"/>
      <c r="F25" s="229" t="s">
        <v>211</v>
      </c>
      <c r="G25" s="231">
        <v>76</v>
      </c>
      <c r="H25" s="232">
        <v>88</v>
      </c>
      <c r="I25" s="232">
        <v>48</v>
      </c>
      <c r="J25" s="233">
        <v>55</v>
      </c>
      <c r="K25" s="233">
        <v>0</v>
      </c>
      <c r="L25" s="234">
        <f t="shared" si="0"/>
        <v>55</v>
      </c>
      <c r="M25" s="235">
        <v>267.5</v>
      </c>
      <c r="N25" s="236">
        <f t="shared" si="1"/>
        <v>14712.5</v>
      </c>
      <c r="O25" s="402">
        <f t="shared" si="2"/>
        <v>13.75</v>
      </c>
      <c r="P25" s="402">
        <f t="shared" si="3"/>
        <v>13.75</v>
      </c>
      <c r="Q25" s="402">
        <f t="shared" si="4"/>
        <v>13.75</v>
      </c>
      <c r="R25" s="402">
        <f t="shared" si="5"/>
        <v>13.75</v>
      </c>
      <c r="S25" s="237"/>
      <c r="T25" s="238"/>
      <c r="U25" s="386"/>
      <c r="V25" s="387"/>
      <c r="W25" s="387"/>
      <c r="X25" s="387"/>
      <c r="Y25" s="388"/>
      <c r="Z25" s="389"/>
      <c r="AA25" s="242"/>
      <c r="AB25" s="243"/>
      <c r="AC25" s="242"/>
    </row>
    <row r="26" spans="1:29" s="239" customFormat="1" ht="21" customHeight="1">
      <c r="A26" s="253">
        <v>357</v>
      </c>
      <c r="B26" s="254" t="s">
        <v>761</v>
      </c>
      <c r="C26" s="254" t="s">
        <v>762</v>
      </c>
      <c r="D26" s="255" t="s">
        <v>211</v>
      </c>
      <c r="E26" s="256"/>
      <c r="F26" s="255" t="s">
        <v>211</v>
      </c>
      <c r="G26" s="257">
        <v>31</v>
      </c>
      <c r="H26" s="258">
        <v>99</v>
      </c>
      <c r="I26" s="258">
        <v>12</v>
      </c>
      <c r="J26" s="259">
        <v>15</v>
      </c>
      <c r="K26" s="259">
        <v>63</v>
      </c>
      <c r="L26" s="260">
        <f t="shared" si="0"/>
        <v>-48</v>
      </c>
      <c r="M26" s="261">
        <v>230</v>
      </c>
      <c r="N26" s="262">
        <f t="shared" si="1"/>
        <v>-11040</v>
      </c>
      <c r="O26" s="410">
        <v>12</v>
      </c>
      <c r="P26" s="410">
        <v>12</v>
      </c>
      <c r="Q26" s="410">
        <v>12</v>
      </c>
      <c r="R26" s="410">
        <v>12</v>
      </c>
      <c r="S26" s="263"/>
      <c r="T26" s="264"/>
      <c r="U26" s="386"/>
      <c r="V26" s="387"/>
      <c r="W26" s="387"/>
      <c r="X26" s="387"/>
      <c r="Y26" s="388"/>
      <c r="Z26" s="389"/>
      <c r="AA26" s="242"/>
      <c r="AB26" s="243"/>
      <c r="AC26" s="242"/>
    </row>
    <row r="27" spans="1:29" s="239" customFormat="1" ht="21" customHeight="1">
      <c r="A27" s="227">
        <v>358</v>
      </c>
      <c r="B27" s="228" t="s">
        <v>763</v>
      </c>
      <c r="C27" s="228" t="s">
        <v>764</v>
      </c>
      <c r="D27" s="229" t="s">
        <v>211</v>
      </c>
      <c r="E27" s="230"/>
      <c r="F27" s="229" t="s">
        <v>211</v>
      </c>
      <c r="G27" s="231">
        <v>48</v>
      </c>
      <c r="H27" s="232">
        <v>54</v>
      </c>
      <c r="I27" s="232">
        <v>36</v>
      </c>
      <c r="J27" s="233">
        <v>40</v>
      </c>
      <c r="K27" s="233">
        <v>25</v>
      </c>
      <c r="L27" s="234">
        <f t="shared" si="0"/>
        <v>15</v>
      </c>
      <c r="M27" s="235">
        <v>267.3</v>
      </c>
      <c r="N27" s="236">
        <f t="shared" si="1"/>
        <v>4009.5</v>
      </c>
      <c r="O27" s="402">
        <f>L27/4</f>
        <v>3.75</v>
      </c>
      <c r="P27" s="402">
        <f>L27/4</f>
        <v>3.75</v>
      </c>
      <c r="Q27" s="402">
        <f>L27/4</f>
        <v>3.75</v>
      </c>
      <c r="R27" s="402">
        <f>L27/4</f>
        <v>3.75</v>
      </c>
      <c r="S27" s="237"/>
      <c r="T27" s="238"/>
      <c r="U27" s="386"/>
      <c r="V27" s="387"/>
      <c r="W27" s="387"/>
      <c r="X27" s="387"/>
      <c r="Y27" s="388"/>
      <c r="Z27" s="389"/>
      <c r="AA27" s="242"/>
      <c r="AB27" s="243"/>
      <c r="AC27" s="242"/>
    </row>
    <row r="28" spans="1:29" s="239" customFormat="1" ht="21" customHeight="1">
      <c r="A28" s="253">
        <v>359</v>
      </c>
      <c r="B28" s="254" t="s">
        <v>765</v>
      </c>
      <c r="C28" s="254" t="s">
        <v>766</v>
      </c>
      <c r="D28" s="255" t="s">
        <v>211</v>
      </c>
      <c r="E28" s="256"/>
      <c r="F28" s="255" t="s">
        <v>211</v>
      </c>
      <c r="G28" s="257">
        <v>92</v>
      </c>
      <c r="H28" s="258">
        <v>110</v>
      </c>
      <c r="I28" s="258">
        <v>12</v>
      </c>
      <c r="J28" s="259">
        <v>15</v>
      </c>
      <c r="K28" s="259">
        <v>51</v>
      </c>
      <c r="L28" s="260">
        <f t="shared" si="0"/>
        <v>-36</v>
      </c>
      <c r="M28" s="261">
        <v>230</v>
      </c>
      <c r="N28" s="262">
        <f t="shared" si="1"/>
        <v>-8280</v>
      </c>
      <c r="O28" s="410">
        <v>9</v>
      </c>
      <c r="P28" s="410">
        <v>9</v>
      </c>
      <c r="Q28" s="410">
        <v>9</v>
      </c>
      <c r="R28" s="410">
        <v>9</v>
      </c>
      <c r="S28" s="263"/>
      <c r="T28" s="264"/>
      <c r="U28" s="386"/>
      <c r="V28" s="387"/>
      <c r="W28" s="387"/>
      <c r="X28" s="387"/>
      <c r="Y28" s="388"/>
      <c r="Z28" s="389"/>
      <c r="AA28" s="242"/>
      <c r="AB28" s="243"/>
      <c r="AC28" s="242"/>
    </row>
    <row r="29" spans="1:29" s="239" customFormat="1" ht="21" customHeight="1">
      <c r="A29" s="74">
        <v>446</v>
      </c>
      <c r="B29" s="91"/>
      <c r="C29" s="91" t="s">
        <v>878</v>
      </c>
      <c r="D29" s="77" t="s">
        <v>227</v>
      </c>
      <c r="E29" s="78">
        <v>1</v>
      </c>
      <c r="F29" s="78" t="s">
        <v>43</v>
      </c>
      <c r="G29" s="79">
        <v>0</v>
      </c>
      <c r="H29" s="79">
        <v>0</v>
      </c>
      <c r="I29" s="79">
        <v>0</v>
      </c>
      <c r="J29" s="92">
        <v>10</v>
      </c>
      <c r="K29" s="92">
        <v>0</v>
      </c>
      <c r="L29" s="93">
        <v>10</v>
      </c>
      <c r="M29" s="81">
        <v>1500</v>
      </c>
      <c r="N29" s="82">
        <f t="shared" si="1"/>
        <v>15000</v>
      </c>
      <c r="O29" s="409">
        <v>4</v>
      </c>
      <c r="P29" s="409">
        <v>3</v>
      </c>
      <c r="Q29" s="409">
        <v>3</v>
      </c>
      <c r="R29" s="409"/>
      <c r="S29" s="53"/>
      <c r="T29" s="54"/>
      <c r="U29" s="386"/>
      <c r="V29" s="387"/>
      <c r="W29" s="387"/>
      <c r="X29" s="387"/>
      <c r="Y29" s="388"/>
      <c r="Z29" s="389"/>
      <c r="AA29" s="242"/>
      <c r="AB29" s="243"/>
      <c r="AC29" s="242"/>
    </row>
    <row r="30" spans="1:29" s="265" customFormat="1" ht="21" customHeight="1">
      <c r="A30" s="227">
        <v>74</v>
      </c>
      <c r="B30" s="228" t="s">
        <v>186</v>
      </c>
      <c r="C30" s="228" t="s">
        <v>187</v>
      </c>
      <c r="D30" s="229" t="s">
        <v>188</v>
      </c>
      <c r="E30" s="230"/>
      <c r="F30" s="229" t="s">
        <v>188</v>
      </c>
      <c r="G30" s="231">
        <v>836</v>
      </c>
      <c r="H30" s="232">
        <v>980</v>
      </c>
      <c r="I30" s="232">
        <v>810</v>
      </c>
      <c r="J30" s="233">
        <v>900</v>
      </c>
      <c r="K30" s="233">
        <v>0</v>
      </c>
      <c r="L30" s="234">
        <f>SUM(J30-K30)</f>
        <v>900</v>
      </c>
      <c r="M30" s="235">
        <v>70</v>
      </c>
      <c r="N30" s="236">
        <f t="shared" si="1"/>
        <v>63000</v>
      </c>
      <c r="O30" s="402">
        <f>L30/4</f>
        <v>225</v>
      </c>
      <c r="P30" s="402">
        <f>L30/4</f>
        <v>225</v>
      </c>
      <c r="Q30" s="402">
        <f>L30/4</f>
        <v>225</v>
      </c>
      <c r="R30" s="402">
        <f>L30/4</f>
        <v>225</v>
      </c>
      <c r="S30" s="237"/>
      <c r="T30" s="238"/>
      <c r="U30" s="386"/>
      <c r="V30" s="387"/>
      <c r="W30" s="387"/>
      <c r="X30" s="387"/>
      <c r="Y30" s="388"/>
      <c r="Z30" s="389"/>
      <c r="AA30" s="268"/>
      <c r="AB30" s="269"/>
      <c r="AC30" s="268"/>
    </row>
    <row r="31" spans="1:29" s="239" customFormat="1" ht="21" customHeight="1">
      <c r="A31" s="227">
        <v>75</v>
      </c>
      <c r="B31" s="228" t="s">
        <v>189</v>
      </c>
      <c r="C31" s="228" t="s">
        <v>190</v>
      </c>
      <c r="D31" s="229" t="s">
        <v>188</v>
      </c>
      <c r="E31" s="230"/>
      <c r="F31" s="229" t="s">
        <v>188</v>
      </c>
      <c r="G31" s="231">
        <v>396</v>
      </c>
      <c r="H31" s="232">
        <v>840</v>
      </c>
      <c r="I31" s="232">
        <v>770</v>
      </c>
      <c r="J31" s="233">
        <v>850</v>
      </c>
      <c r="K31" s="233">
        <v>30</v>
      </c>
      <c r="L31" s="234">
        <f>SUM(J31-K31)</f>
        <v>820</v>
      </c>
      <c r="M31" s="235">
        <v>70</v>
      </c>
      <c r="N31" s="236">
        <f t="shared" si="1"/>
        <v>57400</v>
      </c>
      <c r="O31" s="402">
        <f>L31/4</f>
        <v>205</v>
      </c>
      <c r="P31" s="402">
        <f>L31/4</f>
        <v>205</v>
      </c>
      <c r="Q31" s="402">
        <f>L31/4</f>
        <v>205</v>
      </c>
      <c r="R31" s="402">
        <f>L31/4</f>
        <v>205</v>
      </c>
      <c r="S31" s="237"/>
      <c r="T31" s="238"/>
      <c r="U31" s="386"/>
      <c r="V31" s="387"/>
      <c r="W31" s="387"/>
      <c r="X31" s="387"/>
      <c r="Y31" s="388"/>
      <c r="Z31" s="389"/>
      <c r="AA31" s="242"/>
      <c r="AB31" s="243"/>
      <c r="AC31" s="242"/>
    </row>
    <row r="32" spans="1:29" s="239" customFormat="1" ht="21" customHeight="1">
      <c r="A32" s="74">
        <v>392</v>
      </c>
      <c r="B32" s="85"/>
      <c r="C32" s="85" t="s">
        <v>818</v>
      </c>
      <c r="D32" s="77" t="s">
        <v>199</v>
      </c>
      <c r="E32" s="86">
        <v>1</v>
      </c>
      <c r="F32" s="86" t="s">
        <v>43</v>
      </c>
      <c r="G32" s="87">
        <v>1</v>
      </c>
      <c r="H32" s="87">
        <v>1</v>
      </c>
      <c r="I32" s="87">
        <v>2</v>
      </c>
      <c r="J32" s="87">
        <v>2</v>
      </c>
      <c r="K32" s="87">
        <v>0</v>
      </c>
      <c r="L32" s="93">
        <v>3</v>
      </c>
      <c r="M32" s="88">
        <v>25000</v>
      </c>
      <c r="N32" s="82">
        <f t="shared" si="1"/>
        <v>75000</v>
      </c>
      <c r="O32" s="409">
        <v>1</v>
      </c>
      <c r="P32" s="409">
        <v>1</v>
      </c>
      <c r="Q32" s="409">
        <v>1</v>
      </c>
      <c r="R32" s="409"/>
      <c r="S32" s="53"/>
      <c r="T32" s="54"/>
      <c r="U32" s="386"/>
      <c r="V32" s="387"/>
      <c r="W32" s="387"/>
      <c r="X32" s="387"/>
      <c r="Y32" s="388"/>
      <c r="Z32" s="389"/>
      <c r="AA32" s="242"/>
      <c r="AB32" s="243"/>
      <c r="AC32" s="242"/>
    </row>
    <row r="33" spans="1:29" s="239" customFormat="1" ht="21" customHeight="1">
      <c r="A33" s="74">
        <v>391</v>
      </c>
      <c r="B33" s="97">
        <v>401525400</v>
      </c>
      <c r="C33" s="85" t="s">
        <v>817</v>
      </c>
      <c r="D33" s="77" t="s">
        <v>199</v>
      </c>
      <c r="E33" s="86">
        <v>1</v>
      </c>
      <c r="F33" s="86" t="s">
        <v>43</v>
      </c>
      <c r="G33" s="87">
        <v>10</v>
      </c>
      <c r="H33" s="87">
        <v>14</v>
      </c>
      <c r="I33" s="87">
        <v>15</v>
      </c>
      <c r="J33" s="87">
        <v>18</v>
      </c>
      <c r="K33" s="87">
        <v>14</v>
      </c>
      <c r="L33" s="93">
        <v>2</v>
      </c>
      <c r="M33" s="88">
        <v>25000</v>
      </c>
      <c r="N33" s="82">
        <f t="shared" si="1"/>
        <v>50000</v>
      </c>
      <c r="O33" s="409">
        <v>1</v>
      </c>
      <c r="P33" s="409">
        <v>1</v>
      </c>
      <c r="Q33" s="409"/>
      <c r="R33" s="409"/>
      <c r="S33" s="53"/>
      <c r="T33" s="54"/>
      <c r="U33" s="386"/>
      <c r="V33" s="387"/>
      <c r="W33" s="387"/>
      <c r="X33" s="387"/>
      <c r="Y33" s="388"/>
      <c r="Z33" s="389"/>
      <c r="AA33" s="242"/>
      <c r="AB33" s="243"/>
      <c r="AC33" s="242"/>
    </row>
    <row r="34" spans="1:29" s="239" customFormat="1" ht="21" customHeight="1">
      <c r="A34" s="227">
        <v>153</v>
      </c>
      <c r="B34" s="228" t="s">
        <v>346</v>
      </c>
      <c r="C34" s="228" t="s">
        <v>347</v>
      </c>
      <c r="D34" s="229" t="s">
        <v>83</v>
      </c>
      <c r="E34" s="230"/>
      <c r="F34" s="229" t="s">
        <v>83</v>
      </c>
      <c r="G34" s="231">
        <v>3656</v>
      </c>
      <c r="H34" s="232">
        <v>4357</v>
      </c>
      <c r="I34" s="232">
        <v>5500</v>
      </c>
      <c r="J34" s="233">
        <v>6500</v>
      </c>
      <c r="K34" s="233">
        <v>100</v>
      </c>
      <c r="L34" s="234">
        <f t="shared" ref="L34:L42" si="6">SUM(J34-K34)</f>
        <v>6400</v>
      </c>
      <c r="M34" s="235">
        <v>139.1</v>
      </c>
      <c r="N34" s="236">
        <f t="shared" si="1"/>
        <v>890240</v>
      </c>
      <c r="O34" s="402">
        <f t="shared" ref="O34:O53" si="7">L34/4</f>
        <v>1600</v>
      </c>
      <c r="P34" s="402">
        <f t="shared" ref="P34:P53" si="8">L34/4</f>
        <v>1600</v>
      </c>
      <c r="Q34" s="402">
        <f t="shared" ref="Q34:Q53" si="9">L34/4</f>
        <v>1600</v>
      </c>
      <c r="R34" s="402">
        <f t="shared" ref="R34:R53" si="10">L34/4</f>
        <v>1600</v>
      </c>
      <c r="S34" s="237"/>
      <c r="T34" s="238"/>
      <c r="U34" s="386"/>
      <c r="V34" s="387"/>
      <c r="W34" s="387"/>
      <c r="X34" s="387"/>
      <c r="Y34" s="388"/>
      <c r="Z34" s="389"/>
      <c r="AA34" s="242"/>
      <c r="AB34" s="243"/>
      <c r="AC34" s="242"/>
    </row>
    <row r="35" spans="1:29" s="239" customFormat="1" ht="21" customHeight="1">
      <c r="A35" s="227">
        <v>51</v>
      </c>
      <c r="B35" s="228" t="s">
        <v>138</v>
      </c>
      <c r="C35" s="228" t="s">
        <v>139</v>
      </c>
      <c r="D35" s="229" t="s">
        <v>43</v>
      </c>
      <c r="E35" s="230"/>
      <c r="F35" s="229" t="s">
        <v>43</v>
      </c>
      <c r="G35" s="231">
        <v>1059</v>
      </c>
      <c r="H35" s="232">
        <v>1128</v>
      </c>
      <c r="I35" s="232">
        <v>1000</v>
      </c>
      <c r="J35" s="233">
        <v>1500</v>
      </c>
      <c r="K35" s="233">
        <v>416</v>
      </c>
      <c r="L35" s="234">
        <f t="shared" si="6"/>
        <v>1084</v>
      </c>
      <c r="M35" s="235">
        <v>410</v>
      </c>
      <c r="N35" s="236">
        <f t="shared" si="1"/>
        <v>444440</v>
      </c>
      <c r="O35" s="402">
        <f t="shared" si="7"/>
        <v>271</v>
      </c>
      <c r="P35" s="402">
        <f t="shared" si="8"/>
        <v>271</v>
      </c>
      <c r="Q35" s="402">
        <f t="shared" si="9"/>
        <v>271</v>
      </c>
      <c r="R35" s="402">
        <f t="shared" si="10"/>
        <v>271</v>
      </c>
      <c r="S35" s="237"/>
      <c r="T35" s="238"/>
      <c r="V35" s="240"/>
      <c r="W35" s="240"/>
      <c r="X35" s="240"/>
      <c r="Y35" s="241"/>
      <c r="Z35" s="242"/>
      <c r="AA35" s="242"/>
      <c r="AB35" s="243"/>
      <c r="AC35" s="242"/>
    </row>
    <row r="36" spans="1:29" s="239" customFormat="1" ht="21" customHeight="1">
      <c r="A36" s="227">
        <v>67</v>
      </c>
      <c r="B36" s="228" t="s">
        <v>171</v>
      </c>
      <c r="C36" s="228" t="s">
        <v>172</v>
      </c>
      <c r="D36" s="229" t="s">
        <v>34</v>
      </c>
      <c r="E36" s="230"/>
      <c r="F36" s="229" t="s">
        <v>34</v>
      </c>
      <c r="G36" s="231">
        <v>2087</v>
      </c>
      <c r="H36" s="232">
        <v>2236</v>
      </c>
      <c r="I36" s="232">
        <v>4000</v>
      </c>
      <c r="J36" s="233">
        <v>4500</v>
      </c>
      <c r="K36" s="233">
        <v>0</v>
      </c>
      <c r="L36" s="234">
        <f t="shared" si="6"/>
        <v>4500</v>
      </c>
      <c r="M36" s="235">
        <v>350</v>
      </c>
      <c r="N36" s="236">
        <f t="shared" si="1"/>
        <v>1575000</v>
      </c>
      <c r="O36" s="402">
        <f t="shared" si="7"/>
        <v>1125</v>
      </c>
      <c r="P36" s="402">
        <f t="shared" si="8"/>
        <v>1125</v>
      </c>
      <c r="Q36" s="402">
        <f t="shared" si="9"/>
        <v>1125</v>
      </c>
      <c r="R36" s="402">
        <f t="shared" si="10"/>
        <v>1125</v>
      </c>
      <c r="S36" s="237"/>
      <c r="T36" s="238"/>
      <c r="V36" s="240"/>
      <c r="W36" s="240"/>
      <c r="X36" s="240"/>
      <c r="Y36" s="241"/>
      <c r="Z36" s="242"/>
      <c r="AA36" s="242"/>
      <c r="AB36" s="243"/>
      <c r="AC36" s="242"/>
    </row>
    <row r="37" spans="1:29" s="239" customFormat="1" ht="21" customHeight="1">
      <c r="A37" s="227">
        <v>238</v>
      </c>
      <c r="B37" s="228" t="s">
        <v>520</v>
      </c>
      <c r="C37" s="228" t="s">
        <v>521</v>
      </c>
      <c r="D37" s="229" t="s">
        <v>34</v>
      </c>
      <c r="E37" s="230"/>
      <c r="F37" s="229" t="s">
        <v>34</v>
      </c>
      <c r="G37" s="231">
        <v>637</v>
      </c>
      <c r="H37" s="232">
        <v>742</v>
      </c>
      <c r="I37" s="232">
        <v>1250</v>
      </c>
      <c r="J37" s="233">
        <v>1375</v>
      </c>
      <c r="K37" s="233">
        <v>85</v>
      </c>
      <c r="L37" s="234">
        <f t="shared" si="6"/>
        <v>1290</v>
      </c>
      <c r="M37" s="235">
        <v>630</v>
      </c>
      <c r="N37" s="236">
        <f t="shared" si="1"/>
        <v>812700</v>
      </c>
      <c r="O37" s="402">
        <f t="shared" si="7"/>
        <v>322.5</v>
      </c>
      <c r="P37" s="402">
        <f t="shared" si="8"/>
        <v>322.5</v>
      </c>
      <c r="Q37" s="402">
        <f t="shared" si="9"/>
        <v>322.5</v>
      </c>
      <c r="R37" s="402">
        <f t="shared" si="10"/>
        <v>322.5</v>
      </c>
      <c r="S37" s="237"/>
      <c r="T37" s="238"/>
      <c r="V37" s="240"/>
      <c r="W37" s="240"/>
      <c r="X37" s="240"/>
      <c r="Y37" s="241"/>
      <c r="Z37" s="242"/>
      <c r="AA37" s="242"/>
      <c r="AB37" s="243"/>
      <c r="AC37" s="242"/>
    </row>
    <row r="38" spans="1:29" s="239" customFormat="1" ht="21" customHeight="1">
      <c r="A38" s="227">
        <v>95</v>
      </c>
      <c r="B38" s="228" t="s">
        <v>232</v>
      </c>
      <c r="C38" s="228" t="s">
        <v>233</v>
      </c>
      <c r="D38" s="229" t="s">
        <v>185</v>
      </c>
      <c r="E38" s="230"/>
      <c r="F38" s="229" t="s">
        <v>185</v>
      </c>
      <c r="G38" s="231">
        <v>519</v>
      </c>
      <c r="H38" s="232">
        <v>761</v>
      </c>
      <c r="I38" s="232">
        <v>560</v>
      </c>
      <c r="J38" s="233">
        <v>620</v>
      </c>
      <c r="K38" s="233">
        <v>19</v>
      </c>
      <c r="L38" s="234">
        <f t="shared" si="6"/>
        <v>601</v>
      </c>
      <c r="M38" s="235">
        <v>7</v>
      </c>
      <c r="N38" s="236">
        <f t="shared" si="1"/>
        <v>4207</v>
      </c>
      <c r="O38" s="402">
        <f t="shared" si="7"/>
        <v>150.25</v>
      </c>
      <c r="P38" s="402">
        <f t="shared" si="8"/>
        <v>150.25</v>
      </c>
      <c r="Q38" s="402">
        <f t="shared" si="9"/>
        <v>150.25</v>
      </c>
      <c r="R38" s="402">
        <f t="shared" si="10"/>
        <v>150.25</v>
      </c>
      <c r="S38" s="237"/>
      <c r="T38" s="238"/>
      <c r="V38" s="240"/>
      <c r="W38" s="240"/>
      <c r="X38" s="240"/>
      <c r="Y38" s="241"/>
      <c r="Z38" s="242"/>
      <c r="AA38" s="242"/>
      <c r="AB38" s="243"/>
      <c r="AC38" s="242"/>
    </row>
    <row r="39" spans="1:29" s="239" customFormat="1" ht="21" customHeight="1">
      <c r="A39" s="227">
        <v>91</v>
      </c>
      <c r="B39" s="228" t="s">
        <v>223</v>
      </c>
      <c r="C39" s="228" t="s">
        <v>224</v>
      </c>
      <c r="D39" s="229" t="s">
        <v>185</v>
      </c>
      <c r="E39" s="230"/>
      <c r="F39" s="229" t="s">
        <v>185</v>
      </c>
      <c r="G39" s="231">
        <v>16403</v>
      </c>
      <c r="H39" s="232">
        <v>20000</v>
      </c>
      <c r="I39" s="232">
        <v>12000</v>
      </c>
      <c r="J39" s="233">
        <v>13200</v>
      </c>
      <c r="K39" s="233">
        <v>4800</v>
      </c>
      <c r="L39" s="234">
        <f t="shared" si="6"/>
        <v>8400</v>
      </c>
      <c r="M39" s="235">
        <v>11</v>
      </c>
      <c r="N39" s="236">
        <f t="shared" si="1"/>
        <v>92400</v>
      </c>
      <c r="O39" s="402">
        <f t="shared" si="7"/>
        <v>2100</v>
      </c>
      <c r="P39" s="402">
        <f t="shared" si="8"/>
        <v>2100</v>
      </c>
      <c r="Q39" s="402">
        <f t="shared" si="9"/>
        <v>2100</v>
      </c>
      <c r="R39" s="402">
        <f t="shared" si="10"/>
        <v>2100</v>
      </c>
      <c r="S39" s="237"/>
      <c r="T39" s="238"/>
      <c r="V39" s="240"/>
      <c r="W39" s="240"/>
      <c r="X39" s="240"/>
      <c r="Y39" s="241"/>
      <c r="Z39" s="242"/>
      <c r="AA39" s="242"/>
      <c r="AB39" s="243"/>
      <c r="AC39" s="242"/>
    </row>
    <row r="40" spans="1:29" s="239" customFormat="1" ht="21" customHeight="1">
      <c r="A40" s="227">
        <v>96</v>
      </c>
      <c r="B40" s="228" t="s">
        <v>234</v>
      </c>
      <c r="C40" s="228" t="s">
        <v>235</v>
      </c>
      <c r="D40" s="229" t="s">
        <v>46</v>
      </c>
      <c r="E40" s="230"/>
      <c r="F40" s="229" t="s">
        <v>46</v>
      </c>
      <c r="G40" s="231">
        <v>1975</v>
      </c>
      <c r="H40" s="232">
        <v>2669</v>
      </c>
      <c r="I40" s="232">
        <v>1200</v>
      </c>
      <c r="J40" s="233">
        <v>1320</v>
      </c>
      <c r="K40" s="233">
        <v>1039</v>
      </c>
      <c r="L40" s="234">
        <f t="shared" si="6"/>
        <v>281</v>
      </c>
      <c r="M40" s="235">
        <v>15.4</v>
      </c>
      <c r="N40" s="236">
        <f t="shared" si="1"/>
        <v>4327.4000000000005</v>
      </c>
      <c r="O40" s="402">
        <f t="shared" si="7"/>
        <v>70.25</v>
      </c>
      <c r="P40" s="402">
        <f t="shared" si="8"/>
        <v>70.25</v>
      </c>
      <c r="Q40" s="402">
        <f t="shared" si="9"/>
        <v>70.25</v>
      </c>
      <c r="R40" s="402">
        <f t="shared" si="10"/>
        <v>70.25</v>
      </c>
      <c r="S40" s="237"/>
      <c r="T40" s="238"/>
      <c r="V40" s="240"/>
      <c r="W40" s="240"/>
      <c r="X40" s="240"/>
      <c r="Y40" s="241"/>
      <c r="Z40" s="242"/>
      <c r="AA40" s="242"/>
      <c r="AB40" s="243"/>
      <c r="AC40" s="242"/>
    </row>
    <row r="41" spans="1:29" s="239" customFormat="1" ht="21" customHeight="1">
      <c r="A41" s="227">
        <v>97</v>
      </c>
      <c r="B41" s="228" t="s">
        <v>236</v>
      </c>
      <c r="C41" s="228" t="s">
        <v>237</v>
      </c>
      <c r="D41" s="229" t="s">
        <v>46</v>
      </c>
      <c r="E41" s="230"/>
      <c r="F41" s="229" t="s">
        <v>46</v>
      </c>
      <c r="G41" s="231">
        <v>3640</v>
      </c>
      <c r="H41" s="231">
        <v>3640</v>
      </c>
      <c r="I41" s="232">
        <v>2100</v>
      </c>
      <c r="J41" s="233">
        <v>2500</v>
      </c>
      <c r="K41" s="233">
        <v>612</v>
      </c>
      <c r="L41" s="234">
        <f t="shared" si="6"/>
        <v>1888</v>
      </c>
      <c r="M41" s="235">
        <v>20</v>
      </c>
      <c r="N41" s="236">
        <f t="shared" si="1"/>
        <v>37760</v>
      </c>
      <c r="O41" s="402">
        <f t="shared" si="7"/>
        <v>472</v>
      </c>
      <c r="P41" s="402">
        <f t="shared" si="8"/>
        <v>472</v>
      </c>
      <c r="Q41" s="402">
        <f t="shared" si="9"/>
        <v>472</v>
      </c>
      <c r="R41" s="402">
        <f t="shared" si="10"/>
        <v>472</v>
      </c>
      <c r="S41" s="237"/>
      <c r="T41" s="238"/>
      <c r="V41" s="240"/>
      <c r="W41" s="240"/>
      <c r="X41" s="240"/>
      <c r="Y41" s="241"/>
      <c r="Z41" s="242"/>
      <c r="AA41" s="242"/>
      <c r="AB41" s="243"/>
      <c r="AC41" s="242"/>
    </row>
    <row r="42" spans="1:29" s="239" customFormat="1" ht="21" customHeight="1">
      <c r="A42" s="227">
        <v>98</v>
      </c>
      <c r="B42" s="228" t="s">
        <v>238</v>
      </c>
      <c r="C42" s="228" t="s">
        <v>239</v>
      </c>
      <c r="D42" s="229" t="s">
        <v>46</v>
      </c>
      <c r="E42" s="230"/>
      <c r="F42" s="229" t="s">
        <v>46</v>
      </c>
      <c r="G42" s="231">
        <v>2540</v>
      </c>
      <c r="H42" s="231">
        <v>2540</v>
      </c>
      <c r="I42" s="232">
        <v>1800</v>
      </c>
      <c r="J42" s="233">
        <v>2000</v>
      </c>
      <c r="K42" s="233">
        <v>354</v>
      </c>
      <c r="L42" s="234">
        <f t="shared" si="6"/>
        <v>1646</v>
      </c>
      <c r="M42" s="235">
        <v>33.17</v>
      </c>
      <c r="N42" s="236">
        <f t="shared" si="1"/>
        <v>54597.82</v>
      </c>
      <c r="O42" s="402">
        <f t="shared" si="7"/>
        <v>411.5</v>
      </c>
      <c r="P42" s="402">
        <f t="shared" si="8"/>
        <v>411.5</v>
      </c>
      <c r="Q42" s="402">
        <f t="shared" si="9"/>
        <v>411.5</v>
      </c>
      <c r="R42" s="402">
        <f t="shared" si="10"/>
        <v>411.5</v>
      </c>
      <c r="S42" s="237"/>
      <c r="T42" s="238"/>
      <c r="V42" s="240"/>
      <c r="W42" s="240"/>
      <c r="X42" s="240"/>
      <c r="Y42" s="241"/>
      <c r="Z42" s="242"/>
      <c r="AA42" s="242"/>
      <c r="AB42" s="243"/>
      <c r="AC42" s="242"/>
    </row>
    <row r="43" spans="1:29" s="239" customFormat="1" ht="21" customHeight="1">
      <c r="A43" s="74">
        <v>399</v>
      </c>
      <c r="B43" s="91"/>
      <c r="C43" s="91" t="s">
        <v>830</v>
      </c>
      <c r="D43" s="77" t="s">
        <v>34</v>
      </c>
      <c r="E43" s="98">
        <v>10</v>
      </c>
      <c r="F43" s="98" t="s">
        <v>199</v>
      </c>
      <c r="G43" s="99">
        <v>5</v>
      </c>
      <c r="H43" s="99">
        <v>6</v>
      </c>
      <c r="I43" s="99">
        <v>8</v>
      </c>
      <c r="J43" s="92">
        <v>2</v>
      </c>
      <c r="K43" s="92">
        <v>0</v>
      </c>
      <c r="L43" s="93">
        <v>8</v>
      </c>
      <c r="M43" s="81">
        <v>1600</v>
      </c>
      <c r="N43" s="82">
        <f t="shared" si="1"/>
        <v>12800</v>
      </c>
      <c r="O43" s="409">
        <f t="shared" si="7"/>
        <v>2</v>
      </c>
      <c r="P43" s="409">
        <f t="shared" si="8"/>
        <v>2</v>
      </c>
      <c r="Q43" s="409">
        <f t="shared" si="9"/>
        <v>2</v>
      </c>
      <c r="R43" s="409">
        <f t="shared" si="10"/>
        <v>2</v>
      </c>
      <c r="S43" s="53"/>
      <c r="T43" s="385"/>
      <c r="V43" s="240"/>
      <c r="W43" s="240"/>
      <c r="X43" s="240"/>
      <c r="Y43" s="241"/>
      <c r="Z43" s="242"/>
      <c r="AA43" s="242"/>
      <c r="AB43" s="243"/>
      <c r="AC43" s="242"/>
    </row>
    <row r="44" spans="1:29" s="386" customFormat="1" ht="21" customHeight="1">
      <c r="A44" s="78">
        <v>365</v>
      </c>
      <c r="B44" s="76" t="s">
        <v>779</v>
      </c>
      <c r="C44" s="76" t="s">
        <v>780</v>
      </c>
      <c r="D44" s="78" t="s">
        <v>43</v>
      </c>
      <c r="E44" s="76"/>
      <c r="F44" s="78" t="s">
        <v>43</v>
      </c>
      <c r="G44" s="378" t="s">
        <v>774</v>
      </c>
      <c r="H44" s="378">
        <v>30</v>
      </c>
      <c r="I44" s="378"/>
      <c r="J44" s="379">
        <v>30</v>
      </c>
      <c r="K44" s="380">
        <v>0</v>
      </c>
      <c r="L44" s="381">
        <f t="shared" ref="L44:L53" si="11">SUM(J44-K44)</f>
        <v>30</v>
      </c>
      <c r="M44" s="382">
        <v>1605</v>
      </c>
      <c r="N44" s="383">
        <f t="shared" si="1"/>
        <v>48150</v>
      </c>
      <c r="O44" s="411">
        <f t="shared" si="7"/>
        <v>7.5</v>
      </c>
      <c r="P44" s="411">
        <f t="shared" si="8"/>
        <v>7.5</v>
      </c>
      <c r="Q44" s="411">
        <f t="shared" si="9"/>
        <v>7.5</v>
      </c>
      <c r="R44" s="411">
        <f t="shared" si="10"/>
        <v>7.5</v>
      </c>
      <c r="S44" s="384"/>
      <c r="T44" s="385"/>
      <c r="V44" s="387"/>
      <c r="W44" s="387"/>
      <c r="X44" s="387"/>
      <c r="Y44" s="388"/>
      <c r="Z44" s="389"/>
      <c r="AA44" s="389"/>
      <c r="AB44" s="390"/>
      <c r="AC44" s="389"/>
    </row>
    <row r="45" spans="1:29" s="386" customFormat="1" ht="21" customHeight="1">
      <c r="A45" s="78">
        <v>366</v>
      </c>
      <c r="B45" s="76" t="s">
        <v>781</v>
      </c>
      <c r="C45" s="76" t="s">
        <v>782</v>
      </c>
      <c r="D45" s="78" t="s">
        <v>43</v>
      </c>
      <c r="E45" s="76"/>
      <c r="F45" s="78" t="s">
        <v>43</v>
      </c>
      <c r="G45" s="378" t="s">
        <v>774</v>
      </c>
      <c r="H45" s="378">
        <v>30</v>
      </c>
      <c r="I45" s="378"/>
      <c r="J45" s="379">
        <v>30</v>
      </c>
      <c r="K45" s="380">
        <v>0</v>
      </c>
      <c r="L45" s="381">
        <f t="shared" si="11"/>
        <v>30</v>
      </c>
      <c r="M45" s="382">
        <v>1605</v>
      </c>
      <c r="N45" s="383">
        <f t="shared" si="1"/>
        <v>48150</v>
      </c>
      <c r="O45" s="411">
        <f t="shared" si="7"/>
        <v>7.5</v>
      </c>
      <c r="P45" s="411">
        <f t="shared" si="8"/>
        <v>7.5</v>
      </c>
      <c r="Q45" s="411">
        <f t="shared" si="9"/>
        <v>7.5</v>
      </c>
      <c r="R45" s="411">
        <f t="shared" si="10"/>
        <v>7.5</v>
      </c>
      <c r="S45" s="384"/>
      <c r="T45" s="385"/>
      <c r="V45" s="387"/>
      <c r="W45" s="387"/>
      <c r="X45" s="387"/>
      <c r="Y45" s="388"/>
      <c r="Z45" s="389"/>
      <c r="AA45" s="389"/>
      <c r="AB45" s="390"/>
      <c r="AC45" s="389"/>
    </row>
    <row r="46" spans="1:29" s="386" customFormat="1" ht="21" customHeight="1">
      <c r="A46" s="78">
        <v>367</v>
      </c>
      <c r="B46" s="76" t="s">
        <v>783</v>
      </c>
      <c r="C46" s="76" t="s">
        <v>784</v>
      </c>
      <c r="D46" s="78" t="s">
        <v>43</v>
      </c>
      <c r="E46" s="76"/>
      <c r="F46" s="78" t="s">
        <v>43</v>
      </c>
      <c r="G46" s="378" t="s">
        <v>774</v>
      </c>
      <c r="H46" s="378">
        <v>30</v>
      </c>
      <c r="I46" s="378"/>
      <c r="J46" s="379">
        <v>30</v>
      </c>
      <c r="K46" s="380">
        <v>0</v>
      </c>
      <c r="L46" s="381">
        <f t="shared" si="11"/>
        <v>30</v>
      </c>
      <c r="M46" s="382">
        <v>1605</v>
      </c>
      <c r="N46" s="383">
        <f t="shared" si="1"/>
        <v>48150</v>
      </c>
      <c r="O46" s="411">
        <f t="shared" si="7"/>
        <v>7.5</v>
      </c>
      <c r="P46" s="411">
        <f t="shared" si="8"/>
        <v>7.5</v>
      </c>
      <c r="Q46" s="411">
        <f t="shared" si="9"/>
        <v>7.5</v>
      </c>
      <c r="R46" s="411">
        <f t="shared" si="10"/>
        <v>7.5</v>
      </c>
      <c r="S46" s="384"/>
      <c r="T46" s="385"/>
      <c r="V46" s="387"/>
      <c r="W46" s="387"/>
      <c r="X46" s="387"/>
      <c r="Y46" s="388"/>
      <c r="Z46" s="389"/>
      <c r="AA46" s="389"/>
      <c r="AB46" s="390"/>
      <c r="AC46" s="389"/>
    </row>
    <row r="47" spans="1:29" s="265" customFormat="1" ht="21" customHeight="1">
      <c r="A47" s="227">
        <v>347</v>
      </c>
      <c r="B47" s="228" t="s">
        <v>740</v>
      </c>
      <c r="C47" s="228" t="s">
        <v>741</v>
      </c>
      <c r="D47" s="229" t="s">
        <v>83</v>
      </c>
      <c r="E47" s="230"/>
      <c r="F47" s="229" t="s">
        <v>83</v>
      </c>
      <c r="G47" s="231">
        <v>4629</v>
      </c>
      <c r="H47" s="232">
        <v>5196</v>
      </c>
      <c r="I47" s="232">
        <v>2200</v>
      </c>
      <c r="J47" s="233">
        <v>2500</v>
      </c>
      <c r="K47" s="233">
        <v>136</v>
      </c>
      <c r="L47" s="234">
        <f t="shared" si="11"/>
        <v>2364</v>
      </c>
      <c r="M47" s="235">
        <v>53.5</v>
      </c>
      <c r="N47" s="236">
        <f t="shared" si="1"/>
        <v>126474</v>
      </c>
      <c r="O47" s="402">
        <f t="shared" si="7"/>
        <v>591</v>
      </c>
      <c r="P47" s="402">
        <f t="shared" si="8"/>
        <v>591</v>
      </c>
      <c r="Q47" s="402">
        <f t="shared" si="9"/>
        <v>591</v>
      </c>
      <c r="R47" s="402">
        <f t="shared" si="10"/>
        <v>591</v>
      </c>
      <c r="S47" s="237"/>
      <c r="T47" s="238"/>
      <c r="V47" s="266"/>
      <c r="W47" s="266"/>
      <c r="X47" s="266"/>
      <c r="Y47" s="267"/>
      <c r="Z47" s="268"/>
      <c r="AA47" s="268"/>
      <c r="AB47" s="269"/>
      <c r="AC47" s="268"/>
    </row>
    <row r="48" spans="1:29" s="239" customFormat="1" ht="21" customHeight="1">
      <c r="A48" s="227">
        <v>348</v>
      </c>
      <c r="B48" s="228" t="s">
        <v>742</v>
      </c>
      <c r="C48" s="228" t="s">
        <v>743</v>
      </c>
      <c r="D48" s="229" t="s">
        <v>83</v>
      </c>
      <c r="E48" s="230"/>
      <c r="F48" s="229" t="s">
        <v>83</v>
      </c>
      <c r="G48" s="231">
        <v>624</v>
      </c>
      <c r="H48" s="232">
        <v>754</v>
      </c>
      <c r="I48" s="232">
        <v>690</v>
      </c>
      <c r="J48" s="233">
        <v>780</v>
      </c>
      <c r="K48" s="233">
        <v>150</v>
      </c>
      <c r="L48" s="234">
        <f t="shared" si="11"/>
        <v>630</v>
      </c>
      <c r="M48" s="235">
        <v>77</v>
      </c>
      <c r="N48" s="236">
        <f t="shared" si="1"/>
        <v>48510</v>
      </c>
      <c r="O48" s="402">
        <f t="shared" si="7"/>
        <v>157.5</v>
      </c>
      <c r="P48" s="402">
        <f t="shared" si="8"/>
        <v>157.5</v>
      </c>
      <c r="Q48" s="402">
        <f t="shared" si="9"/>
        <v>157.5</v>
      </c>
      <c r="R48" s="402">
        <f t="shared" si="10"/>
        <v>157.5</v>
      </c>
      <c r="S48" s="237"/>
      <c r="T48" s="238"/>
      <c r="V48" s="240"/>
      <c r="W48" s="240"/>
      <c r="X48" s="240"/>
      <c r="Y48" s="241"/>
      <c r="Z48" s="242"/>
      <c r="AA48" s="242"/>
      <c r="AB48" s="243"/>
      <c r="AC48" s="242"/>
    </row>
    <row r="49" spans="1:29" s="239" customFormat="1" ht="21" customHeight="1">
      <c r="A49" s="227">
        <v>250</v>
      </c>
      <c r="B49" s="228" t="s">
        <v>544</v>
      </c>
      <c r="C49" s="228" t="s">
        <v>545</v>
      </c>
      <c r="D49" s="229" t="s">
        <v>188</v>
      </c>
      <c r="E49" s="230"/>
      <c r="F49" s="229" t="s">
        <v>188</v>
      </c>
      <c r="G49" s="231">
        <v>678</v>
      </c>
      <c r="H49" s="232">
        <v>748</v>
      </c>
      <c r="I49" s="232">
        <v>360</v>
      </c>
      <c r="J49" s="233">
        <v>400</v>
      </c>
      <c r="K49" s="233">
        <v>40</v>
      </c>
      <c r="L49" s="234">
        <f t="shared" si="11"/>
        <v>360</v>
      </c>
      <c r="M49" s="235">
        <v>700</v>
      </c>
      <c r="N49" s="236">
        <f t="shared" si="1"/>
        <v>252000</v>
      </c>
      <c r="O49" s="402">
        <f t="shared" si="7"/>
        <v>90</v>
      </c>
      <c r="P49" s="402">
        <f t="shared" si="8"/>
        <v>90</v>
      </c>
      <c r="Q49" s="402">
        <f t="shared" si="9"/>
        <v>90</v>
      </c>
      <c r="R49" s="402">
        <f t="shared" si="10"/>
        <v>90</v>
      </c>
      <c r="S49" s="237"/>
      <c r="T49" s="238"/>
      <c r="V49" s="240"/>
      <c r="W49" s="240"/>
      <c r="X49" s="240"/>
      <c r="Y49" s="241"/>
      <c r="Z49" s="242"/>
      <c r="AA49" s="242"/>
      <c r="AB49" s="243"/>
      <c r="AC49" s="242"/>
    </row>
    <row r="50" spans="1:29" s="239" customFormat="1" ht="21" customHeight="1">
      <c r="A50" s="227">
        <v>205</v>
      </c>
      <c r="B50" s="228" t="s">
        <v>450</v>
      </c>
      <c r="C50" s="228" t="s">
        <v>451</v>
      </c>
      <c r="D50" s="229" t="s">
        <v>452</v>
      </c>
      <c r="E50" s="230"/>
      <c r="F50" s="229" t="s">
        <v>452</v>
      </c>
      <c r="G50" s="231">
        <v>100320</v>
      </c>
      <c r="H50" s="232">
        <v>113900</v>
      </c>
      <c r="I50" s="232">
        <v>89000</v>
      </c>
      <c r="J50" s="233">
        <v>98000</v>
      </c>
      <c r="K50" s="233">
        <v>25600</v>
      </c>
      <c r="L50" s="234">
        <f t="shared" si="11"/>
        <v>72400</v>
      </c>
      <c r="M50" s="235">
        <v>2.5</v>
      </c>
      <c r="N50" s="236">
        <f t="shared" si="1"/>
        <v>181000</v>
      </c>
      <c r="O50" s="402">
        <f t="shared" si="7"/>
        <v>18100</v>
      </c>
      <c r="P50" s="402">
        <f t="shared" si="8"/>
        <v>18100</v>
      </c>
      <c r="Q50" s="402">
        <f t="shared" si="9"/>
        <v>18100</v>
      </c>
      <c r="R50" s="402">
        <f t="shared" si="10"/>
        <v>18100</v>
      </c>
      <c r="S50" s="237"/>
      <c r="T50" s="238"/>
      <c r="V50" s="240"/>
      <c r="W50" s="240"/>
      <c r="X50" s="240"/>
      <c r="Y50" s="241"/>
      <c r="Z50" s="242"/>
      <c r="AA50" s="242"/>
      <c r="AB50" s="243"/>
      <c r="AC50" s="242"/>
    </row>
    <row r="51" spans="1:29" s="239" customFormat="1" ht="21" customHeight="1">
      <c r="A51" s="253">
        <v>242</v>
      </c>
      <c r="B51" s="254" t="s">
        <v>528</v>
      </c>
      <c r="C51" s="254" t="s">
        <v>529</v>
      </c>
      <c r="D51" s="255" t="s">
        <v>34</v>
      </c>
      <c r="E51" s="256"/>
      <c r="F51" s="255" t="s">
        <v>34</v>
      </c>
      <c r="G51" s="257">
        <v>3171</v>
      </c>
      <c r="H51" s="258">
        <v>3553</v>
      </c>
      <c r="I51" s="258">
        <v>3200</v>
      </c>
      <c r="J51" s="259">
        <v>4000</v>
      </c>
      <c r="K51" s="259">
        <v>6200</v>
      </c>
      <c r="L51" s="260">
        <f t="shared" si="11"/>
        <v>-2200</v>
      </c>
      <c r="M51" s="261">
        <v>211.86</v>
      </c>
      <c r="N51" s="262">
        <f t="shared" si="1"/>
        <v>-466092.00000000006</v>
      </c>
      <c r="O51" s="410">
        <v>550</v>
      </c>
      <c r="P51" s="410">
        <v>550</v>
      </c>
      <c r="Q51" s="410">
        <v>550</v>
      </c>
      <c r="R51" s="410">
        <v>550</v>
      </c>
      <c r="S51" s="263"/>
      <c r="T51" s="264"/>
      <c r="V51" s="240"/>
      <c r="W51" s="240"/>
      <c r="X51" s="240"/>
      <c r="Y51" s="241"/>
      <c r="Z51" s="242"/>
      <c r="AA51" s="242"/>
      <c r="AB51" s="243"/>
      <c r="AC51" s="242"/>
    </row>
    <row r="52" spans="1:29" s="239" customFormat="1" ht="21" customHeight="1">
      <c r="A52" s="227">
        <v>87</v>
      </c>
      <c r="B52" s="228" t="s">
        <v>215</v>
      </c>
      <c r="C52" s="228" t="s">
        <v>216</v>
      </c>
      <c r="D52" s="229" t="s">
        <v>188</v>
      </c>
      <c r="E52" s="230"/>
      <c r="F52" s="229" t="s">
        <v>188</v>
      </c>
      <c r="G52" s="231">
        <v>146</v>
      </c>
      <c r="H52" s="232">
        <v>171</v>
      </c>
      <c r="I52" s="232">
        <v>48</v>
      </c>
      <c r="J52" s="233">
        <v>55</v>
      </c>
      <c r="K52" s="233">
        <v>0</v>
      </c>
      <c r="L52" s="234">
        <f t="shared" si="11"/>
        <v>55</v>
      </c>
      <c r="M52" s="235">
        <v>20</v>
      </c>
      <c r="N52" s="236">
        <f t="shared" si="1"/>
        <v>1100</v>
      </c>
      <c r="O52" s="402">
        <f t="shared" si="7"/>
        <v>13.75</v>
      </c>
      <c r="P52" s="402">
        <f t="shared" si="8"/>
        <v>13.75</v>
      </c>
      <c r="Q52" s="402">
        <f t="shared" si="9"/>
        <v>13.75</v>
      </c>
      <c r="R52" s="402">
        <f t="shared" si="10"/>
        <v>13.75</v>
      </c>
      <c r="S52" s="237"/>
      <c r="T52" s="238"/>
      <c r="V52" s="240"/>
      <c r="W52" s="240"/>
      <c r="X52" s="240"/>
      <c r="Y52" s="241"/>
      <c r="Z52" s="242"/>
      <c r="AA52" s="242"/>
      <c r="AB52" s="243"/>
      <c r="AC52" s="242"/>
    </row>
    <row r="53" spans="1:29" s="239" customFormat="1" ht="21" customHeight="1">
      <c r="A53" s="227">
        <v>88</v>
      </c>
      <c r="B53" s="228" t="s">
        <v>217</v>
      </c>
      <c r="C53" s="228" t="s">
        <v>218</v>
      </c>
      <c r="D53" s="229" t="s">
        <v>188</v>
      </c>
      <c r="E53" s="230"/>
      <c r="F53" s="229" t="s">
        <v>188</v>
      </c>
      <c r="G53" s="231">
        <v>232</v>
      </c>
      <c r="H53" s="232">
        <v>261</v>
      </c>
      <c r="I53" s="232">
        <v>168</v>
      </c>
      <c r="J53" s="233">
        <v>185</v>
      </c>
      <c r="K53" s="233">
        <v>85</v>
      </c>
      <c r="L53" s="234">
        <f t="shared" si="11"/>
        <v>100</v>
      </c>
      <c r="M53" s="235">
        <v>20</v>
      </c>
      <c r="N53" s="236">
        <f t="shared" si="1"/>
        <v>2000</v>
      </c>
      <c r="O53" s="402">
        <f t="shared" si="7"/>
        <v>25</v>
      </c>
      <c r="P53" s="402">
        <f t="shared" si="8"/>
        <v>25</v>
      </c>
      <c r="Q53" s="402">
        <f t="shared" si="9"/>
        <v>25</v>
      </c>
      <c r="R53" s="402">
        <f t="shared" si="10"/>
        <v>25</v>
      </c>
      <c r="S53" s="237"/>
      <c r="T53" s="238"/>
      <c r="V53" s="240"/>
      <c r="W53" s="240"/>
      <c r="X53" s="240"/>
      <c r="Y53" s="241"/>
      <c r="Z53" s="242"/>
      <c r="AA53" s="242"/>
      <c r="AB53" s="243"/>
      <c r="AC53" s="242"/>
    </row>
    <row r="54" spans="1:29" s="239" customFormat="1" ht="21" customHeight="1">
      <c r="A54" s="74">
        <v>393</v>
      </c>
      <c r="B54" s="85" t="s">
        <v>819</v>
      </c>
      <c r="C54" s="85" t="s">
        <v>820</v>
      </c>
      <c r="D54" s="77" t="s">
        <v>199</v>
      </c>
      <c r="E54" s="86">
        <v>1</v>
      </c>
      <c r="F54" s="86" t="s">
        <v>100</v>
      </c>
      <c r="G54" s="87">
        <v>8</v>
      </c>
      <c r="H54" s="87">
        <v>8</v>
      </c>
      <c r="I54" s="87">
        <v>8</v>
      </c>
      <c r="J54" s="87">
        <v>11</v>
      </c>
      <c r="K54" s="87">
        <v>8</v>
      </c>
      <c r="L54" s="93">
        <v>10</v>
      </c>
      <c r="M54" s="88">
        <v>1000</v>
      </c>
      <c r="N54" s="82">
        <f t="shared" si="1"/>
        <v>10000</v>
      </c>
      <c r="O54" s="409">
        <v>4</v>
      </c>
      <c r="P54" s="409">
        <v>3</v>
      </c>
      <c r="Q54" s="409">
        <v>3</v>
      </c>
      <c r="R54" s="409"/>
      <c r="S54" s="53"/>
      <c r="T54" s="53"/>
      <c r="V54" s="240"/>
      <c r="W54" s="240"/>
      <c r="X54" s="240"/>
      <c r="Y54" s="241"/>
      <c r="Z54" s="242"/>
      <c r="AA54" s="242"/>
      <c r="AB54" s="243"/>
      <c r="AC54" s="242"/>
    </row>
    <row r="55" spans="1:29" s="239" customFormat="1" ht="21" customHeight="1">
      <c r="A55" s="227">
        <v>6</v>
      </c>
      <c r="B55" s="228" t="s">
        <v>44</v>
      </c>
      <c r="C55" s="228" t="s">
        <v>45</v>
      </c>
      <c r="D55" s="229" t="s">
        <v>46</v>
      </c>
      <c r="E55" s="230"/>
      <c r="F55" s="229" t="s">
        <v>46</v>
      </c>
      <c r="G55" s="231">
        <v>586</v>
      </c>
      <c r="H55" s="232">
        <v>658</v>
      </c>
      <c r="I55" s="232">
        <v>1730</v>
      </c>
      <c r="J55" s="233">
        <v>1900</v>
      </c>
      <c r="K55" s="233">
        <v>420</v>
      </c>
      <c r="L55" s="234">
        <f t="shared" ref="L55:L60" si="12">SUM(J55-K55)</f>
        <v>1480</v>
      </c>
      <c r="M55" s="235">
        <v>41.73</v>
      </c>
      <c r="N55" s="236">
        <f t="shared" si="1"/>
        <v>61760.399999999994</v>
      </c>
      <c r="O55" s="403">
        <f t="shared" ref="O55:O60" si="13">L55/4</f>
        <v>370</v>
      </c>
      <c r="P55" s="403">
        <f t="shared" ref="P55:P60" si="14">L55/4</f>
        <v>370</v>
      </c>
      <c r="Q55" s="403">
        <f t="shared" ref="Q55:Q60" si="15">L55/4</f>
        <v>370</v>
      </c>
      <c r="R55" s="403">
        <f t="shared" ref="R55:R60" si="16">L55/4</f>
        <v>370</v>
      </c>
      <c r="S55" s="237"/>
      <c r="T55" s="238"/>
      <c r="V55" s="240"/>
      <c r="W55" s="240"/>
      <c r="X55" s="240"/>
      <c r="Y55" s="241"/>
      <c r="Z55" s="242"/>
      <c r="AA55" s="242"/>
      <c r="AB55" s="243"/>
      <c r="AC55" s="242"/>
    </row>
    <row r="56" spans="1:29" s="239" customFormat="1" ht="21" customHeight="1">
      <c r="A56" s="227">
        <v>9</v>
      </c>
      <c r="B56" s="228" t="s">
        <v>51</v>
      </c>
      <c r="C56" s="228" t="s">
        <v>52</v>
      </c>
      <c r="D56" s="229" t="s">
        <v>46</v>
      </c>
      <c r="E56" s="230"/>
      <c r="F56" s="229" t="s">
        <v>46</v>
      </c>
      <c r="G56" s="231">
        <v>713</v>
      </c>
      <c r="H56" s="232">
        <v>789</v>
      </c>
      <c r="I56" s="232">
        <v>1640</v>
      </c>
      <c r="J56" s="233">
        <v>1810</v>
      </c>
      <c r="K56" s="233">
        <v>394</v>
      </c>
      <c r="L56" s="234">
        <f t="shared" si="12"/>
        <v>1416</v>
      </c>
      <c r="M56" s="235">
        <v>64.2</v>
      </c>
      <c r="N56" s="236">
        <f t="shared" si="1"/>
        <v>90907.199999999997</v>
      </c>
      <c r="O56" s="403">
        <f t="shared" si="13"/>
        <v>354</v>
      </c>
      <c r="P56" s="403">
        <f t="shared" si="14"/>
        <v>354</v>
      </c>
      <c r="Q56" s="403">
        <f t="shared" si="15"/>
        <v>354</v>
      </c>
      <c r="R56" s="403">
        <f t="shared" si="16"/>
        <v>354</v>
      </c>
      <c r="S56" s="237"/>
      <c r="T56" s="238"/>
      <c r="V56" s="240"/>
      <c r="W56" s="240"/>
      <c r="X56" s="240"/>
      <c r="Y56" s="241"/>
      <c r="Z56" s="242"/>
      <c r="AA56" s="242"/>
      <c r="AB56" s="243"/>
      <c r="AC56" s="242"/>
    </row>
    <row r="57" spans="1:29" s="239" customFormat="1" ht="21" customHeight="1">
      <c r="A57" s="227">
        <v>7</v>
      </c>
      <c r="B57" s="228" t="s">
        <v>47</v>
      </c>
      <c r="C57" s="228" t="s">
        <v>48</v>
      </c>
      <c r="D57" s="229" t="s">
        <v>46</v>
      </c>
      <c r="E57" s="230"/>
      <c r="F57" s="229" t="s">
        <v>46</v>
      </c>
      <c r="G57" s="231">
        <v>1372</v>
      </c>
      <c r="H57" s="232">
        <v>1545</v>
      </c>
      <c r="I57" s="232">
        <v>1960</v>
      </c>
      <c r="J57" s="233">
        <v>2200</v>
      </c>
      <c r="K57" s="233">
        <v>411</v>
      </c>
      <c r="L57" s="234">
        <f t="shared" si="12"/>
        <v>1789</v>
      </c>
      <c r="M57" s="235">
        <v>31.03</v>
      </c>
      <c r="N57" s="236">
        <f t="shared" si="1"/>
        <v>55512.670000000006</v>
      </c>
      <c r="O57" s="403">
        <f t="shared" si="13"/>
        <v>447.25</v>
      </c>
      <c r="P57" s="403">
        <f t="shared" si="14"/>
        <v>447.25</v>
      </c>
      <c r="Q57" s="403">
        <f t="shared" si="15"/>
        <v>447.25</v>
      </c>
      <c r="R57" s="403">
        <f t="shared" si="16"/>
        <v>447.25</v>
      </c>
      <c r="S57" s="237"/>
      <c r="T57" s="238"/>
      <c r="V57" s="240"/>
      <c r="W57" s="240"/>
      <c r="X57" s="240"/>
      <c r="Y57" s="241"/>
      <c r="Z57" s="242"/>
      <c r="AA57" s="242"/>
      <c r="AB57" s="243"/>
      <c r="AC57" s="242"/>
    </row>
    <row r="58" spans="1:29" s="239" customFormat="1" ht="21" customHeight="1">
      <c r="A58" s="227">
        <v>8</v>
      </c>
      <c r="B58" s="228" t="s">
        <v>49</v>
      </c>
      <c r="C58" s="228" t="s">
        <v>50</v>
      </c>
      <c r="D58" s="229" t="s">
        <v>46</v>
      </c>
      <c r="E58" s="230"/>
      <c r="F58" s="229" t="s">
        <v>46</v>
      </c>
      <c r="G58" s="231">
        <v>1112</v>
      </c>
      <c r="H58" s="232">
        <v>1202</v>
      </c>
      <c r="I58" s="232">
        <v>2100</v>
      </c>
      <c r="J58" s="233">
        <v>2350</v>
      </c>
      <c r="K58" s="233">
        <v>545</v>
      </c>
      <c r="L58" s="234">
        <f t="shared" si="12"/>
        <v>1805</v>
      </c>
      <c r="M58" s="235">
        <v>41.73</v>
      </c>
      <c r="N58" s="236">
        <f t="shared" si="1"/>
        <v>75322.649999999994</v>
      </c>
      <c r="O58" s="403">
        <f t="shared" si="13"/>
        <v>451.25</v>
      </c>
      <c r="P58" s="403">
        <f t="shared" si="14"/>
        <v>451.25</v>
      </c>
      <c r="Q58" s="403">
        <f t="shared" si="15"/>
        <v>451.25</v>
      </c>
      <c r="R58" s="403">
        <f t="shared" si="16"/>
        <v>451.25</v>
      </c>
      <c r="S58" s="237"/>
      <c r="T58" s="238"/>
      <c r="V58" s="240"/>
      <c r="W58" s="240"/>
      <c r="X58" s="240"/>
      <c r="Y58" s="241"/>
      <c r="Z58" s="242"/>
      <c r="AA58" s="242"/>
      <c r="AB58" s="243"/>
      <c r="AC58" s="242"/>
    </row>
    <row r="59" spans="1:29" s="239" customFormat="1" ht="21" customHeight="1">
      <c r="A59" s="227">
        <v>120</v>
      </c>
      <c r="B59" s="228" t="s">
        <v>284</v>
      </c>
      <c r="C59" s="228" t="s">
        <v>285</v>
      </c>
      <c r="D59" s="229" t="s">
        <v>211</v>
      </c>
      <c r="E59" s="230"/>
      <c r="F59" s="229" t="s">
        <v>986</v>
      </c>
      <c r="G59" s="231">
        <v>78</v>
      </c>
      <c r="H59" s="232">
        <v>100</v>
      </c>
      <c r="I59" s="232">
        <v>50</v>
      </c>
      <c r="J59" s="233">
        <v>100</v>
      </c>
      <c r="K59" s="233">
        <v>28</v>
      </c>
      <c r="L59" s="234">
        <f t="shared" si="12"/>
        <v>72</v>
      </c>
      <c r="M59" s="235">
        <v>70</v>
      </c>
      <c r="N59" s="236">
        <f t="shared" si="1"/>
        <v>5040</v>
      </c>
      <c r="O59" s="331">
        <f t="shared" si="13"/>
        <v>18</v>
      </c>
      <c r="P59" s="331">
        <f t="shared" si="14"/>
        <v>18</v>
      </c>
      <c r="Q59" s="331">
        <f t="shared" si="15"/>
        <v>18</v>
      </c>
      <c r="R59" s="331">
        <f t="shared" si="16"/>
        <v>18</v>
      </c>
      <c r="S59" s="237"/>
      <c r="T59" s="238"/>
      <c r="V59" s="240"/>
      <c r="W59" s="240"/>
      <c r="X59" s="240"/>
      <c r="Y59" s="241"/>
      <c r="Z59" s="242"/>
      <c r="AA59" s="242"/>
      <c r="AB59" s="243"/>
      <c r="AC59" s="242"/>
    </row>
    <row r="60" spans="1:29" s="239" customFormat="1" ht="21" customHeight="1">
      <c r="A60" s="227">
        <v>234</v>
      </c>
      <c r="B60" s="228" t="s">
        <v>512</v>
      </c>
      <c r="C60" s="228" t="s">
        <v>513</v>
      </c>
      <c r="D60" s="229" t="s">
        <v>199</v>
      </c>
      <c r="E60" s="230"/>
      <c r="F60" s="229" t="s">
        <v>199</v>
      </c>
      <c r="G60" s="231">
        <v>15604</v>
      </c>
      <c r="H60" s="232">
        <v>18245</v>
      </c>
      <c r="I60" s="232">
        <v>15000</v>
      </c>
      <c r="J60" s="233">
        <v>16500</v>
      </c>
      <c r="K60" s="233">
        <v>260</v>
      </c>
      <c r="L60" s="234">
        <f t="shared" si="12"/>
        <v>16240</v>
      </c>
      <c r="M60" s="235">
        <v>29</v>
      </c>
      <c r="N60" s="236">
        <f t="shared" si="1"/>
        <v>470960</v>
      </c>
      <c r="O60" s="331">
        <f t="shared" si="13"/>
        <v>4060</v>
      </c>
      <c r="P60" s="331">
        <f t="shared" si="14"/>
        <v>4060</v>
      </c>
      <c r="Q60" s="331">
        <f t="shared" si="15"/>
        <v>4060</v>
      </c>
      <c r="R60" s="331">
        <f t="shared" si="16"/>
        <v>4060</v>
      </c>
      <c r="S60" s="237"/>
      <c r="T60" s="238"/>
      <c r="V60" s="240"/>
      <c r="W60" s="240"/>
      <c r="X60" s="240"/>
      <c r="Y60" s="241"/>
      <c r="Z60" s="242"/>
      <c r="AA60" s="242"/>
      <c r="AB60" s="243"/>
      <c r="AC60" s="242"/>
    </row>
    <row r="61" spans="1:29" s="239" customFormat="1" ht="21" customHeight="1">
      <c r="A61" s="129">
        <v>457</v>
      </c>
      <c r="B61" s="130"/>
      <c r="C61" s="108" t="s">
        <v>892</v>
      </c>
      <c r="D61" s="129">
        <v>1</v>
      </c>
      <c r="E61" s="129">
        <v>1</v>
      </c>
      <c r="F61" s="129" t="s">
        <v>188</v>
      </c>
      <c r="G61" s="145">
        <v>0</v>
      </c>
      <c r="H61" s="145">
        <v>360</v>
      </c>
      <c r="I61" s="145">
        <v>350</v>
      </c>
      <c r="J61" s="145">
        <v>375</v>
      </c>
      <c r="K61" s="145">
        <v>120</v>
      </c>
      <c r="L61" s="80">
        <v>375</v>
      </c>
      <c r="M61" s="146">
        <v>330</v>
      </c>
      <c r="N61" s="135">
        <v>123750</v>
      </c>
      <c r="O61" s="409">
        <v>95</v>
      </c>
      <c r="P61" s="409">
        <v>95</v>
      </c>
      <c r="Q61" s="409">
        <v>95</v>
      </c>
      <c r="R61" s="409">
        <v>90</v>
      </c>
      <c r="S61" s="53"/>
      <c r="T61" s="54"/>
      <c r="V61" s="240"/>
      <c r="W61" s="240"/>
      <c r="X61" s="240"/>
      <c r="Y61" s="241"/>
      <c r="Z61" s="242"/>
      <c r="AA61" s="242"/>
      <c r="AB61" s="243"/>
      <c r="AC61" s="242"/>
    </row>
    <row r="62" spans="1:29" s="239" customFormat="1" ht="21" customHeight="1">
      <c r="A62" s="227">
        <v>269</v>
      </c>
      <c r="B62" s="228" t="s">
        <v>582</v>
      </c>
      <c r="C62" s="228" t="s">
        <v>583</v>
      </c>
      <c r="D62" s="229" t="s">
        <v>100</v>
      </c>
      <c r="E62" s="230"/>
      <c r="F62" s="229" t="s">
        <v>100</v>
      </c>
      <c r="G62" s="231">
        <v>61</v>
      </c>
      <c r="H62" s="232">
        <v>72</v>
      </c>
      <c r="I62" s="233">
        <v>0</v>
      </c>
      <c r="J62" s="233">
        <v>0</v>
      </c>
      <c r="K62" s="233">
        <v>0</v>
      </c>
      <c r="L62" s="234">
        <v>0</v>
      </c>
      <c r="M62" s="235">
        <v>60</v>
      </c>
      <c r="N62" s="234">
        <v>0</v>
      </c>
      <c r="O62" s="234">
        <v>0</v>
      </c>
      <c r="P62" s="234">
        <v>0</v>
      </c>
      <c r="Q62" s="234">
        <v>0</v>
      </c>
      <c r="R62" s="234">
        <v>0</v>
      </c>
      <c r="S62" s="237"/>
      <c r="T62" s="238"/>
      <c r="V62" s="240"/>
      <c r="W62" s="240"/>
      <c r="X62" s="240"/>
      <c r="Y62" s="241"/>
      <c r="Z62" s="242"/>
      <c r="AA62" s="242"/>
      <c r="AB62" s="243"/>
      <c r="AC62" s="242"/>
    </row>
    <row r="63" spans="1:29" s="239" customFormat="1" ht="21" customHeight="1">
      <c r="A63" s="227">
        <v>268</v>
      </c>
      <c r="B63" s="228" t="s">
        <v>580</v>
      </c>
      <c r="C63" s="228" t="s">
        <v>581</v>
      </c>
      <c r="D63" s="229" t="s">
        <v>100</v>
      </c>
      <c r="E63" s="230"/>
      <c r="F63" s="229" t="s">
        <v>100</v>
      </c>
      <c r="G63" s="231">
        <v>62</v>
      </c>
      <c r="H63" s="232">
        <v>78</v>
      </c>
      <c r="I63" s="232">
        <v>40</v>
      </c>
      <c r="J63" s="233">
        <v>40</v>
      </c>
      <c r="K63" s="233">
        <v>25</v>
      </c>
      <c r="L63" s="234">
        <f t="shared" ref="L63:L74" si="17">SUM(J63-K63)</f>
        <v>15</v>
      </c>
      <c r="M63" s="235">
        <v>60</v>
      </c>
      <c r="N63" s="236">
        <f t="shared" ref="N63:N93" si="18">L63*M63</f>
        <v>900</v>
      </c>
      <c r="O63" s="402">
        <f t="shared" ref="O63:O77" si="19">L63/4</f>
        <v>3.75</v>
      </c>
      <c r="P63" s="402">
        <f t="shared" ref="P63:P77" si="20">L63/4</f>
        <v>3.75</v>
      </c>
      <c r="Q63" s="402">
        <f t="shared" ref="Q63:Q77" si="21">L63/4</f>
        <v>3.75</v>
      </c>
      <c r="R63" s="402">
        <f t="shared" ref="R63:R77" si="22">L63/4</f>
        <v>3.75</v>
      </c>
      <c r="S63" s="237"/>
      <c r="T63" s="238"/>
      <c r="V63" s="240"/>
      <c r="W63" s="240"/>
      <c r="X63" s="240"/>
      <c r="Y63" s="241"/>
      <c r="Z63" s="242"/>
      <c r="AA63" s="242"/>
      <c r="AB63" s="243"/>
      <c r="AC63" s="242"/>
    </row>
    <row r="64" spans="1:29" s="239" customFormat="1" ht="21" customHeight="1">
      <c r="A64" s="227">
        <v>267</v>
      </c>
      <c r="B64" s="228" t="s">
        <v>578</v>
      </c>
      <c r="C64" s="228" t="s">
        <v>579</v>
      </c>
      <c r="D64" s="229" t="s">
        <v>100</v>
      </c>
      <c r="E64" s="230"/>
      <c r="F64" s="229" t="s">
        <v>100</v>
      </c>
      <c r="G64" s="231">
        <v>4</v>
      </c>
      <c r="H64" s="232">
        <v>100</v>
      </c>
      <c r="I64" s="232">
        <v>120</v>
      </c>
      <c r="J64" s="233">
        <v>120</v>
      </c>
      <c r="K64" s="233">
        <v>49</v>
      </c>
      <c r="L64" s="234">
        <f t="shared" si="17"/>
        <v>71</v>
      </c>
      <c r="M64" s="235">
        <v>60</v>
      </c>
      <c r="N64" s="236">
        <f t="shared" si="18"/>
        <v>4260</v>
      </c>
      <c r="O64" s="402">
        <f t="shared" si="19"/>
        <v>17.75</v>
      </c>
      <c r="P64" s="402">
        <f t="shared" si="20"/>
        <v>17.75</v>
      </c>
      <c r="Q64" s="402">
        <f t="shared" si="21"/>
        <v>17.75</v>
      </c>
      <c r="R64" s="402">
        <f t="shared" si="22"/>
        <v>17.75</v>
      </c>
      <c r="S64" s="237"/>
      <c r="T64" s="238"/>
      <c r="V64" s="240"/>
      <c r="W64" s="240"/>
      <c r="X64" s="240"/>
      <c r="Y64" s="241"/>
      <c r="Z64" s="242"/>
      <c r="AA64" s="242"/>
      <c r="AB64" s="243"/>
      <c r="AC64" s="242"/>
    </row>
    <row r="65" spans="1:29" s="239" customFormat="1" ht="21" customHeight="1">
      <c r="A65" s="253">
        <v>254</v>
      </c>
      <c r="B65" s="254" t="s">
        <v>552</v>
      </c>
      <c r="C65" s="254" t="s">
        <v>553</v>
      </c>
      <c r="D65" s="255" t="s">
        <v>100</v>
      </c>
      <c r="E65" s="256"/>
      <c r="F65" s="255" t="s">
        <v>100</v>
      </c>
      <c r="G65" s="257">
        <v>200</v>
      </c>
      <c r="H65" s="258">
        <v>551</v>
      </c>
      <c r="I65" s="258">
        <v>100</v>
      </c>
      <c r="J65" s="259">
        <v>150</v>
      </c>
      <c r="K65" s="259">
        <v>386</v>
      </c>
      <c r="L65" s="260">
        <f t="shared" si="17"/>
        <v>-236</v>
      </c>
      <c r="M65" s="261">
        <v>112.35</v>
      </c>
      <c r="N65" s="262">
        <f t="shared" si="18"/>
        <v>-26514.6</v>
      </c>
      <c r="O65" s="410">
        <v>59</v>
      </c>
      <c r="P65" s="410">
        <v>59</v>
      </c>
      <c r="Q65" s="410">
        <v>59</v>
      </c>
      <c r="R65" s="410">
        <v>59</v>
      </c>
      <c r="S65" s="263"/>
      <c r="T65" s="264"/>
      <c r="V65" s="240"/>
      <c r="W65" s="240"/>
      <c r="X65" s="240"/>
      <c r="Y65" s="241"/>
      <c r="Z65" s="242"/>
      <c r="AA65" s="242"/>
      <c r="AB65" s="243"/>
      <c r="AC65" s="242"/>
    </row>
    <row r="66" spans="1:29" s="239" customFormat="1" ht="21" customHeight="1">
      <c r="A66" s="227">
        <v>255</v>
      </c>
      <c r="B66" s="228" t="s">
        <v>554</v>
      </c>
      <c r="C66" s="228" t="s">
        <v>555</v>
      </c>
      <c r="D66" s="229" t="s">
        <v>100</v>
      </c>
      <c r="E66" s="230"/>
      <c r="F66" s="229" t="s">
        <v>100</v>
      </c>
      <c r="G66" s="231">
        <v>135</v>
      </c>
      <c r="H66" s="232">
        <v>156</v>
      </c>
      <c r="I66" s="232">
        <v>200</v>
      </c>
      <c r="J66" s="233">
        <v>250</v>
      </c>
      <c r="K66" s="233">
        <v>23</v>
      </c>
      <c r="L66" s="234">
        <f t="shared" si="17"/>
        <v>227</v>
      </c>
      <c r="M66" s="235">
        <v>112.35</v>
      </c>
      <c r="N66" s="236">
        <f t="shared" si="18"/>
        <v>25503.449999999997</v>
      </c>
      <c r="O66" s="402">
        <f t="shared" si="19"/>
        <v>56.75</v>
      </c>
      <c r="P66" s="402">
        <f t="shared" si="20"/>
        <v>56.75</v>
      </c>
      <c r="Q66" s="402">
        <f t="shared" si="21"/>
        <v>56.75</v>
      </c>
      <c r="R66" s="402">
        <f t="shared" si="22"/>
        <v>56.75</v>
      </c>
      <c r="S66" s="237"/>
      <c r="T66" s="238"/>
      <c r="V66" s="240"/>
      <c r="W66" s="240"/>
      <c r="X66" s="240"/>
      <c r="Y66" s="241"/>
      <c r="Z66" s="242"/>
      <c r="AA66" s="242"/>
      <c r="AB66" s="243"/>
      <c r="AC66" s="242"/>
    </row>
    <row r="67" spans="1:29" s="239" customFormat="1" ht="21" customHeight="1">
      <c r="A67" s="253">
        <v>256</v>
      </c>
      <c r="B67" s="254" t="s">
        <v>556</v>
      </c>
      <c r="C67" s="254" t="s">
        <v>557</v>
      </c>
      <c r="D67" s="255" t="s">
        <v>100</v>
      </c>
      <c r="E67" s="256"/>
      <c r="F67" s="255" t="s">
        <v>100</v>
      </c>
      <c r="G67" s="257">
        <v>243</v>
      </c>
      <c r="H67" s="258">
        <v>281</v>
      </c>
      <c r="I67" s="258">
        <v>200</v>
      </c>
      <c r="J67" s="259">
        <v>250</v>
      </c>
      <c r="K67" s="259">
        <v>361</v>
      </c>
      <c r="L67" s="260">
        <f t="shared" si="17"/>
        <v>-111</v>
      </c>
      <c r="M67" s="261">
        <v>112.35</v>
      </c>
      <c r="N67" s="262">
        <f t="shared" si="18"/>
        <v>-12470.849999999999</v>
      </c>
      <c r="O67" s="410">
        <v>28</v>
      </c>
      <c r="P67" s="410">
        <v>28</v>
      </c>
      <c r="Q67" s="410">
        <v>28</v>
      </c>
      <c r="R67" s="410">
        <v>28</v>
      </c>
      <c r="S67" s="263"/>
      <c r="T67" s="264"/>
      <c r="V67" s="240"/>
      <c r="W67" s="240"/>
      <c r="X67" s="240"/>
      <c r="Y67" s="241"/>
      <c r="Z67" s="242"/>
      <c r="AA67" s="242"/>
      <c r="AB67" s="243"/>
      <c r="AC67" s="242"/>
    </row>
    <row r="68" spans="1:29" s="239" customFormat="1" ht="21" customHeight="1">
      <c r="A68" s="227">
        <v>257</v>
      </c>
      <c r="B68" s="228" t="s">
        <v>558</v>
      </c>
      <c r="C68" s="228" t="s">
        <v>559</v>
      </c>
      <c r="D68" s="229" t="s">
        <v>100</v>
      </c>
      <c r="E68" s="230"/>
      <c r="F68" s="229" t="s">
        <v>100</v>
      </c>
      <c r="G68" s="231">
        <v>124</v>
      </c>
      <c r="H68" s="232">
        <v>370</v>
      </c>
      <c r="I68" s="232">
        <v>200</v>
      </c>
      <c r="J68" s="233">
        <v>250</v>
      </c>
      <c r="K68" s="233">
        <v>110</v>
      </c>
      <c r="L68" s="234">
        <f t="shared" si="17"/>
        <v>140</v>
      </c>
      <c r="M68" s="235">
        <v>112.35</v>
      </c>
      <c r="N68" s="236">
        <f t="shared" si="18"/>
        <v>15729</v>
      </c>
      <c r="O68" s="402">
        <f t="shared" si="19"/>
        <v>35</v>
      </c>
      <c r="P68" s="402">
        <f t="shared" si="20"/>
        <v>35</v>
      </c>
      <c r="Q68" s="402">
        <f t="shared" si="21"/>
        <v>35</v>
      </c>
      <c r="R68" s="402">
        <f t="shared" si="22"/>
        <v>35</v>
      </c>
      <c r="S68" s="237"/>
      <c r="T68" s="238"/>
      <c r="V68" s="240"/>
      <c r="W68" s="240"/>
      <c r="X68" s="240"/>
      <c r="Y68" s="241"/>
      <c r="Z68" s="242"/>
      <c r="AA68" s="242"/>
      <c r="AB68" s="243"/>
      <c r="AC68" s="242"/>
    </row>
    <row r="69" spans="1:29" s="239" customFormat="1" ht="21" customHeight="1">
      <c r="A69" s="227">
        <v>258</v>
      </c>
      <c r="B69" s="228" t="s">
        <v>560</v>
      </c>
      <c r="C69" s="228" t="s">
        <v>561</v>
      </c>
      <c r="D69" s="229" t="s">
        <v>100</v>
      </c>
      <c r="E69" s="230"/>
      <c r="F69" s="229" t="s">
        <v>100</v>
      </c>
      <c r="G69" s="231">
        <v>110</v>
      </c>
      <c r="H69" s="232">
        <v>124</v>
      </c>
      <c r="I69" s="232">
        <v>100</v>
      </c>
      <c r="J69" s="233">
        <v>150</v>
      </c>
      <c r="K69" s="233">
        <v>90</v>
      </c>
      <c r="L69" s="234">
        <f t="shared" si="17"/>
        <v>60</v>
      </c>
      <c r="M69" s="235">
        <v>112.35</v>
      </c>
      <c r="N69" s="236">
        <f t="shared" si="18"/>
        <v>6741</v>
      </c>
      <c r="O69" s="402">
        <f t="shared" si="19"/>
        <v>15</v>
      </c>
      <c r="P69" s="402">
        <f t="shared" si="20"/>
        <v>15</v>
      </c>
      <c r="Q69" s="402">
        <f t="shared" si="21"/>
        <v>15</v>
      </c>
      <c r="R69" s="402">
        <f t="shared" si="22"/>
        <v>15</v>
      </c>
      <c r="S69" s="237"/>
      <c r="T69" s="238"/>
      <c r="V69" s="240"/>
      <c r="W69" s="240"/>
      <c r="X69" s="240"/>
      <c r="Y69" s="241"/>
      <c r="Z69" s="242"/>
      <c r="AA69" s="242"/>
      <c r="AB69" s="243"/>
      <c r="AC69" s="242"/>
    </row>
    <row r="70" spans="1:29" s="239" customFormat="1" ht="21" customHeight="1">
      <c r="A70" s="227">
        <v>259</v>
      </c>
      <c r="B70" s="228" t="s">
        <v>562</v>
      </c>
      <c r="C70" s="228" t="s">
        <v>563</v>
      </c>
      <c r="D70" s="229" t="s">
        <v>100</v>
      </c>
      <c r="E70" s="230"/>
      <c r="F70" s="229" t="s">
        <v>100</v>
      </c>
      <c r="G70" s="231">
        <v>124</v>
      </c>
      <c r="H70" s="232">
        <v>149</v>
      </c>
      <c r="I70" s="232">
        <v>100</v>
      </c>
      <c r="J70" s="233">
        <v>150</v>
      </c>
      <c r="K70" s="233">
        <v>54</v>
      </c>
      <c r="L70" s="234">
        <f t="shared" si="17"/>
        <v>96</v>
      </c>
      <c r="M70" s="235">
        <v>112.35</v>
      </c>
      <c r="N70" s="236">
        <f t="shared" si="18"/>
        <v>10785.599999999999</v>
      </c>
      <c r="O70" s="402">
        <f t="shared" si="19"/>
        <v>24</v>
      </c>
      <c r="P70" s="402">
        <f t="shared" si="20"/>
        <v>24</v>
      </c>
      <c r="Q70" s="402">
        <f t="shared" si="21"/>
        <v>24</v>
      </c>
      <c r="R70" s="402">
        <f t="shared" si="22"/>
        <v>24</v>
      </c>
      <c r="S70" s="237"/>
      <c r="T70" s="238"/>
      <c r="V70" s="240"/>
      <c r="W70" s="240"/>
      <c r="X70" s="240"/>
      <c r="Y70" s="241"/>
      <c r="Z70" s="242"/>
      <c r="AA70" s="242"/>
      <c r="AB70" s="243"/>
      <c r="AC70" s="242"/>
    </row>
    <row r="71" spans="1:29" s="239" customFormat="1" ht="21" customHeight="1">
      <c r="A71" s="227">
        <v>260</v>
      </c>
      <c r="B71" s="228" t="s">
        <v>564</v>
      </c>
      <c r="C71" s="228" t="s">
        <v>565</v>
      </c>
      <c r="D71" s="229" t="s">
        <v>100</v>
      </c>
      <c r="E71" s="230"/>
      <c r="F71" s="229" t="s">
        <v>100</v>
      </c>
      <c r="G71" s="231">
        <v>89</v>
      </c>
      <c r="H71" s="232">
        <v>195</v>
      </c>
      <c r="I71" s="232">
        <v>250</v>
      </c>
      <c r="J71" s="233">
        <v>300</v>
      </c>
      <c r="K71" s="233">
        <v>162</v>
      </c>
      <c r="L71" s="234">
        <f t="shared" si="17"/>
        <v>138</v>
      </c>
      <c r="M71" s="235">
        <v>47</v>
      </c>
      <c r="N71" s="236">
        <f t="shared" si="18"/>
        <v>6486</v>
      </c>
      <c r="O71" s="402">
        <f t="shared" si="19"/>
        <v>34.5</v>
      </c>
      <c r="P71" s="402">
        <f t="shared" si="20"/>
        <v>34.5</v>
      </c>
      <c r="Q71" s="402">
        <f t="shared" si="21"/>
        <v>34.5</v>
      </c>
      <c r="R71" s="402">
        <f t="shared" si="22"/>
        <v>34.5</v>
      </c>
      <c r="S71" s="237"/>
      <c r="T71" s="238"/>
      <c r="V71" s="240"/>
      <c r="W71" s="240"/>
      <c r="X71" s="240"/>
      <c r="Y71" s="241"/>
      <c r="Z71" s="242"/>
      <c r="AA71" s="242"/>
      <c r="AB71" s="243"/>
      <c r="AC71" s="242"/>
    </row>
    <row r="72" spans="1:29" s="239" customFormat="1" ht="21" customHeight="1">
      <c r="A72" s="227">
        <v>261</v>
      </c>
      <c r="B72" s="228" t="s">
        <v>566</v>
      </c>
      <c r="C72" s="228" t="s">
        <v>567</v>
      </c>
      <c r="D72" s="229" t="s">
        <v>100</v>
      </c>
      <c r="E72" s="230"/>
      <c r="F72" s="229" t="s">
        <v>100</v>
      </c>
      <c r="G72" s="231">
        <v>75</v>
      </c>
      <c r="H72" s="232">
        <v>393</v>
      </c>
      <c r="I72" s="232">
        <v>200</v>
      </c>
      <c r="J72" s="233">
        <v>300</v>
      </c>
      <c r="K72" s="233">
        <v>0</v>
      </c>
      <c r="L72" s="234">
        <f t="shared" si="17"/>
        <v>300</v>
      </c>
      <c r="M72" s="235">
        <v>47</v>
      </c>
      <c r="N72" s="236">
        <f t="shared" si="18"/>
        <v>14100</v>
      </c>
      <c r="O72" s="402">
        <f t="shared" si="19"/>
        <v>75</v>
      </c>
      <c r="P72" s="402">
        <f t="shared" si="20"/>
        <v>75</v>
      </c>
      <c r="Q72" s="402">
        <f t="shared" si="21"/>
        <v>75</v>
      </c>
      <c r="R72" s="402">
        <f t="shared" si="22"/>
        <v>75</v>
      </c>
      <c r="S72" s="237"/>
      <c r="T72" s="238"/>
      <c r="V72" s="240"/>
      <c r="W72" s="240"/>
      <c r="X72" s="240"/>
      <c r="Y72" s="241"/>
      <c r="Z72" s="242"/>
      <c r="AA72" s="242"/>
      <c r="AB72" s="243"/>
      <c r="AC72" s="242"/>
    </row>
    <row r="73" spans="1:29" s="239" customFormat="1" ht="21" customHeight="1">
      <c r="A73" s="227">
        <v>262</v>
      </c>
      <c r="B73" s="228" t="s">
        <v>568</v>
      </c>
      <c r="C73" s="228" t="s">
        <v>569</v>
      </c>
      <c r="D73" s="229" t="s">
        <v>100</v>
      </c>
      <c r="E73" s="230"/>
      <c r="F73" s="229" t="s">
        <v>100</v>
      </c>
      <c r="G73" s="231">
        <v>179</v>
      </c>
      <c r="H73" s="232">
        <v>232</v>
      </c>
      <c r="I73" s="232">
        <v>200</v>
      </c>
      <c r="J73" s="233">
        <v>250</v>
      </c>
      <c r="K73" s="233">
        <v>0</v>
      </c>
      <c r="L73" s="234">
        <f t="shared" si="17"/>
        <v>250</v>
      </c>
      <c r="M73" s="235">
        <v>47</v>
      </c>
      <c r="N73" s="236">
        <f t="shared" si="18"/>
        <v>11750</v>
      </c>
      <c r="O73" s="402">
        <f t="shared" si="19"/>
        <v>62.5</v>
      </c>
      <c r="P73" s="402">
        <f t="shared" si="20"/>
        <v>62.5</v>
      </c>
      <c r="Q73" s="402">
        <f t="shared" si="21"/>
        <v>62.5</v>
      </c>
      <c r="R73" s="402">
        <f t="shared" si="22"/>
        <v>62.5</v>
      </c>
      <c r="S73" s="237"/>
      <c r="T73" s="238"/>
      <c r="V73" s="240"/>
      <c r="W73" s="240"/>
      <c r="X73" s="240"/>
      <c r="Y73" s="241"/>
      <c r="Z73" s="242"/>
      <c r="AA73" s="242"/>
      <c r="AB73" s="243"/>
      <c r="AC73" s="242"/>
    </row>
    <row r="74" spans="1:29" s="239" customFormat="1" ht="21" customHeight="1">
      <c r="A74" s="227">
        <v>263</v>
      </c>
      <c r="B74" s="228" t="s">
        <v>570</v>
      </c>
      <c r="C74" s="228" t="s">
        <v>571</v>
      </c>
      <c r="D74" s="229" t="s">
        <v>100</v>
      </c>
      <c r="E74" s="230"/>
      <c r="F74" s="229" t="s">
        <v>100</v>
      </c>
      <c r="G74" s="231">
        <v>382</v>
      </c>
      <c r="H74" s="232">
        <v>834</v>
      </c>
      <c r="I74" s="232">
        <v>500</v>
      </c>
      <c r="J74" s="233">
        <v>700</v>
      </c>
      <c r="K74" s="233">
        <v>171</v>
      </c>
      <c r="L74" s="234">
        <f t="shared" si="17"/>
        <v>529</v>
      </c>
      <c r="M74" s="235">
        <v>37.799999999999997</v>
      </c>
      <c r="N74" s="236">
        <f t="shared" si="18"/>
        <v>19996.199999999997</v>
      </c>
      <c r="O74" s="402">
        <f t="shared" si="19"/>
        <v>132.25</v>
      </c>
      <c r="P74" s="402">
        <f t="shared" si="20"/>
        <v>132.25</v>
      </c>
      <c r="Q74" s="402">
        <f t="shared" si="21"/>
        <v>132.25</v>
      </c>
      <c r="R74" s="402">
        <f t="shared" si="22"/>
        <v>132.25</v>
      </c>
      <c r="S74" s="237"/>
      <c r="T74" s="238"/>
      <c r="V74" s="240"/>
      <c r="W74" s="240"/>
      <c r="X74" s="240"/>
      <c r="Y74" s="241"/>
      <c r="Z74" s="242"/>
      <c r="AA74" s="242"/>
      <c r="AB74" s="243"/>
      <c r="AC74" s="242"/>
    </row>
    <row r="75" spans="1:29" s="239" customFormat="1" ht="21" customHeight="1">
      <c r="A75" s="74">
        <v>400</v>
      </c>
      <c r="B75" s="94"/>
      <c r="C75" s="96" t="s">
        <v>831</v>
      </c>
      <c r="D75" s="100" t="s">
        <v>34</v>
      </c>
      <c r="E75" s="101">
        <v>10</v>
      </c>
      <c r="F75" s="101" t="s">
        <v>199</v>
      </c>
      <c r="G75" s="102">
        <v>0</v>
      </c>
      <c r="H75" s="102">
        <v>0</v>
      </c>
      <c r="I75" s="102">
        <v>0</v>
      </c>
      <c r="J75" s="102">
        <v>300</v>
      </c>
      <c r="K75" s="102">
        <v>0</v>
      </c>
      <c r="L75" s="80">
        <v>300</v>
      </c>
      <c r="M75" s="103">
        <v>20</v>
      </c>
      <c r="N75" s="104">
        <f t="shared" si="18"/>
        <v>6000</v>
      </c>
      <c r="O75" s="409">
        <f t="shared" si="19"/>
        <v>75</v>
      </c>
      <c r="P75" s="409">
        <f t="shared" si="20"/>
        <v>75</v>
      </c>
      <c r="Q75" s="409">
        <f t="shared" si="21"/>
        <v>75</v>
      </c>
      <c r="R75" s="409">
        <f t="shared" si="22"/>
        <v>75</v>
      </c>
      <c r="S75" s="53"/>
      <c r="T75" s="54"/>
      <c r="V75" s="240"/>
      <c r="W75" s="240"/>
      <c r="X75" s="240"/>
      <c r="Y75" s="241"/>
      <c r="Z75" s="242"/>
      <c r="AA75" s="242"/>
      <c r="AB75" s="243"/>
      <c r="AC75" s="242"/>
    </row>
    <row r="76" spans="1:29" s="239" customFormat="1" ht="21" customHeight="1">
      <c r="A76" s="74">
        <v>401</v>
      </c>
      <c r="B76" s="94"/>
      <c r="C76" s="96" t="s">
        <v>832</v>
      </c>
      <c r="D76" s="100" t="s">
        <v>34</v>
      </c>
      <c r="E76" s="101">
        <v>10</v>
      </c>
      <c r="F76" s="101" t="s">
        <v>199</v>
      </c>
      <c r="G76" s="102">
        <v>0</v>
      </c>
      <c r="H76" s="102">
        <v>0</v>
      </c>
      <c r="I76" s="102">
        <v>0</v>
      </c>
      <c r="J76" s="102">
        <v>300</v>
      </c>
      <c r="K76" s="102">
        <v>0</v>
      </c>
      <c r="L76" s="80">
        <v>300</v>
      </c>
      <c r="M76" s="103">
        <v>30</v>
      </c>
      <c r="N76" s="104">
        <f t="shared" si="18"/>
        <v>9000</v>
      </c>
      <c r="O76" s="409">
        <f t="shared" si="19"/>
        <v>75</v>
      </c>
      <c r="P76" s="409">
        <f t="shared" si="20"/>
        <v>75</v>
      </c>
      <c r="Q76" s="409">
        <f t="shared" si="21"/>
        <v>75</v>
      </c>
      <c r="R76" s="409">
        <f t="shared" si="22"/>
        <v>75</v>
      </c>
      <c r="S76" s="53"/>
      <c r="T76" s="54"/>
      <c r="V76" s="240"/>
      <c r="W76" s="240"/>
      <c r="X76" s="240"/>
      <c r="Y76" s="241"/>
      <c r="Z76" s="242"/>
      <c r="AA76" s="242"/>
      <c r="AB76" s="243"/>
      <c r="AC76" s="242"/>
    </row>
    <row r="77" spans="1:29" s="239" customFormat="1" ht="21" customHeight="1">
      <c r="A77" s="227">
        <v>115</v>
      </c>
      <c r="B77" s="228" t="s">
        <v>273</v>
      </c>
      <c r="C77" s="228" t="s">
        <v>274</v>
      </c>
      <c r="D77" s="229" t="s">
        <v>100</v>
      </c>
      <c r="E77" s="230"/>
      <c r="F77" s="229" t="s">
        <v>100</v>
      </c>
      <c r="G77" s="231">
        <v>94878</v>
      </c>
      <c r="H77" s="232">
        <v>105800</v>
      </c>
      <c r="I77" s="232">
        <v>70000</v>
      </c>
      <c r="J77" s="233">
        <v>80000</v>
      </c>
      <c r="K77" s="233">
        <v>1044</v>
      </c>
      <c r="L77" s="234">
        <f>SUM(J77-K77)</f>
        <v>78956</v>
      </c>
      <c r="M77" s="235">
        <v>3.5</v>
      </c>
      <c r="N77" s="236">
        <f t="shared" si="18"/>
        <v>276346</v>
      </c>
      <c r="O77" s="402">
        <f t="shared" si="19"/>
        <v>19739</v>
      </c>
      <c r="P77" s="402">
        <f t="shared" si="20"/>
        <v>19739</v>
      </c>
      <c r="Q77" s="402">
        <f t="shared" si="21"/>
        <v>19739</v>
      </c>
      <c r="R77" s="402">
        <f t="shared" si="22"/>
        <v>19739</v>
      </c>
      <c r="S77" s="237"/>
      <c r="T77" s="238"/>
      <c r="V77" s="240"/>
      <c r="W77" s="240"/>
      <c r="X77" s="240"/>
      <c r="Y77" s="241"/>
      <c r="Z77" s="242"/>
      <c r="AA77" s="242"/>
      <c r="AB77" s="243"/>
      <c r="AC77" s="242"/>
    </row>
    <row r="78" spans="1:29" s="239" customFormat="1" ht="21" customHeight="1">
      <c r="A78" s="253">
        <v>116</v>
      </c>
      <c r="B78" s="254" t="s">
        <v>275</v>
      </c>
      <c r="C78" s="254" t="s">
        <v>276</v>
      </c>
      <c r="D78" s="255" t="s">
        <v>100</v>
      </c>
      <c r="E78" s="256"/>
      <c r="F78" s="255" t="s">
        <v>100</v>
      </c>
      <c r="G78" s="257">
        <v>1026</v>
      </c>
      <c r="H78" s="258">
        <v>1200</v>
      </c>
      <c r="I78" s="258">
        <v>1500</v>
      </c>
      <c r="J78" s="259">
        <v>1800</v>
      </c>
      <c r="K78" s="259">
        <v>2025</v>
      </c>
      <c r="L78" s="260">
        <f>SUM(J78-K78)</f>
        <v>-225</v>
      </c>
      <c r="M78" s="261">
        <v>4.95</v>
      </c>
      <c r="N78" s="262">
        <f t="shared" si="18"/>
        <v>-1113.75</v>
      </c>
      <c r="O78" s="410">
        <v>57</v>
      </c>
      <c r="P78" s="410">
        <v>57</v>
      </c>
      <c r="Q78" s="410">
        <v>57</v>
      </c>
      <c r="R78" s="410">
        <v>57</v>
      </c>
      <c r="S78" s="263"/>
      <c r="T78" s="264"/>
      <c r="V78" s="240"/>
      <c r="W78" s="240"/>
      <c r="X78" s="240"/>
      <c r="Y78" s="241"/>
      <c r="Z78" s="242"/>
      <c r="AA78" s="242"/>
      <c r="AB78" s="243"/>
      <c r="AC78" s="242"/>
    </row>
    <row r="79" spans="1:29" s="239" customFormat="1" ht="21" customHeight="1">
      <c r="A79" s="227">
        <v>117</v>
      </c>
      <c r="B79" s="228" t="s">
        <v>277</v>
      </c>
      <c r="C79" s="228" t="s">
        <v>278</v>
      </c>
      <c r="D79" s="229" t="s">
        <v>100</v>
      </c>
      <c r="E79" s="230"/>
      <c r="F79" s="229" t="s">
        <v>100</v>
      </c>
      <c r="G79" s="231">
        <v>586</v>
      </c>
      <c r="H79" s="232">
        <v>700</v>
      </c>
      <c r="I79" s="232">
        <v>4000</v>
      </c>
      <c r="J79" s="233">
        <v>4500</v>
      </c>
      <c r="K79" s="233">
        <v>140</v>
      </c>
      <c r="L79" s="234">
        <f>SUM(J79-K79)</f>
        <v>4360</v>
      </c>
      <c r="M79" s="235">
        <v>5.89</v>
      </c>
      <c r="N79" s="236">
        <f t="shared" si="18"/>
        <v>25680.399999999998</v>
      </c>
      <c r="O79" s="402">
        <f>L79/4</f>
        <v>1090</v>
      </c>
      <c r="P79" s="402">
        <f>L79/4</f>
        <v>1090</v>
      </c>
      <c r="Q79" s="402">
        <f>L79/4</f>
        <v>1090</v>
      </c>
      <c r="R79" s="402">
        <f>L79/4</f>
        <v>1090</v>
      </c>
      <c r="S79" s="237"/>
      <c r="T79" s="238"/>
      <c r="V79" s="240"/>
      <c r="W79" s="240"/>
      <c r="X79" s="240"/>
      <c r="Y79" s="241"/>
      <c r="Z79" s="242"/>
      <c r="AA79" s="242"/>
      <c r="AB79" s="243"/>
      <c r="AC79" s="242"/>
    </row>
    <row r="80" spans="1:29" s="239" customFormat="1" ht="21" customHeight="1">
      <c r="A80" s="227">
        <v>79</v>
      </c>
      <c r="B80" s="228" t="s">
        <v>197</v>
      </c>
      <c r="C80" s="228" t="s">
        <v>198</v>
      </c>
      <c r="D80" s="229" t="s">
        <v>199</v>
      </c>
      <c r="E80" s="230"/>
      <c r="F80" s="229" t="s">
        <v>199</v>
      </c>
      <c r="G80" s="231">
        <v>3010</v>
      </c>
      <c r="H80" s="232">
        <v>4298</v>
      </c>
      <c r="I80" s="232">
        <v>2300</v>
      </c>
      <c r="J80" s="233">
        <v>2600</v>
      </c>
      <c r="K80" s="233">
        <v>0</v>
      </c>
      <c r="L80" s="234">
        <f>SUM(J80-K80)</f>
        <v>2600</v>
      </c>
      <c r="M80" s="235">
        <v>4.5999999999999996</v>
      </c>
      <c r="N80" s="236">
        <f t="shared" si="18"/>
        <v>11959.999999999998</v>
      </c>
      <c r="O80" s="402">
        <f>L80/4</f>
        <v>650</v>
      </c>
      <c r="P80" s="402">
        <f>L80/4</f>
        <v>650</v>
      </c>
      <c r="Q80" s="402">
        <f>L80/4</f>
        <v>650</v>
      </c>
      <c r="R80" s="402">
        <f>L80/4</f>
        <v>650</v>
      </c>
      <c r="S80" s="237"/>
      <c r="T80" s="238"/>
      <c r="V80" s="240"/>
      <c r="W80" s="240"/>
      <c r="X80" s="240"/>
      <c r="Y80" s="241"/>
      <c r="Z80" s="242"/>
      <c r="AA80" s="242"/>
      <c r="AB80" s="243"/>
      <c r="AC80" s="242"/>
    </row>
    <row r="81" spans="1:29" s="239" customFormat="1" ht="21" customHeight="1">
      <c r="A81" s="227">
        <v>355</v>
      </c>
      <c r="B81" s="228" t="s">
        <v>757</v>
      </c>
      <c r="C81" s="228" t="s">
        <v>758</v>
      </c>
      <c r="D81" s="229" t="s">
        <v>34</v>
      </c>
      <c r="E81" s="230"/>
      <c r="F81" s="229" t="s">
        <v>34</v>
      </c>
      <c r="G81" s="231">
        <v>122</v>
      </c>
      <c r="H81" s="232">
        <v>142</v>
      </c>
      <c r="I81" s="232">
        <v>120</v>
      </c>
      <c r="J81" s="233">
        <v>150</v>
      </c>
      <c r="K81" s="233">
        <v>22</v>
      </c>
      <c r="L81" s="234">
        <f>SUM(J81-K81)</f>
        <v>128</v>
      </c>
      <c r="M81" s="235">
        <v>1150</v>
      </c>
      <c r="N81" s="236">
        <f t="shared" si="18"/>
        <v>147200</v>
      </c>
      <c r="O81" s="402">
        <f>L81/4</f>
        <v>32</v>
      </c>
      <c r="P81" s="402">
        <f>L81/4</f>
        <v>32</v>
      </c>
      <c r="Q81" s="402">
        <f>L81/4</f>
        <v>32</v>
      </c>
      <c r="R81" s="402">
        <f>L81/4</f>
        <v>32</v>
      </c>
      <c r="S81" s="237"/>
      <c r="T81" s="238"/>
      <c r="V81" s="240"/>
      <c r="W81" s="240"/>
      <c r="X81" s="240"/>
      <c r="Y81" s="241"/>
      <c r="Z81" s="242"/>
      <c r="AA81" s="242"/>
      <c r="AB81" s="243"/>
      <c r="AC81" s="242"/>
    </row>
    <row r="82" spans="1:29" s="239" customFormat="1" ht="21" customHeight="1">
      <c r="A82" s="74">
        <v>408</v>
      </c>
      <c r="B82" s="91"/>
      <c r="C82" s="94" t="s">
        <v>839</v>
      </c>
      <c r="D82" s="77" t="s">
        <v>227</v>
      </c>
      <c r="E82" s="86">
        <v>1</v>
      </c>
      <c r="F82" s="86" t="s">
        <v>43</v>
      </c>
      <c r="G82" s="87">
        <v>7</v>
      </c>
      <c r="H82" s="87">
        <v>8</v>
      </c>
      <c r="I82" s="87">
        <v>16</v>
      </c>
      <c r="J82" s="92">
        <v>20</v>
      </c>
      <c r="K82" s="92">
        <v>0</v>
      </c>
      <c r="L82" s="93">
        <v>20</v>
      </c>
      <c r="M82" s="81">
        <v>1200</v>
      </c>
      <c r="N82" s="82">
        <f t="shared" si="18"/>
        <v>24000</v>
      </c>
      <c r="O82" s="409">
        <f>L82/4</f>
        <v>5</v>
      </c>
      <c r="P82" s="409">
        <f>L82/4</f>
        <v>5</v>
      </c>
      <c r="Q82" s="409">
        <f>L82/4</f>
        <v>5</v>
      </c>
      <c r="R82" s="409">
        <f>L82/4</f>
        <v>5</v>
      </c>
      <c r="S82" s="53"/>
      <c r="T82" s="54"/>
      <c r="V82" s="240"/>
      <c r="W82" s="240"/>
      <c r="X82" s="240"/>
      <c r="Y82" s="241"/>
      <c r="Z82" s="242"/>
      <c r="AA82" s="242"/>
      <c r="AB82" s="243"/>
      <c r="AC82" s="242"/>
    </row>
    <row r="83" spans="1:29" s="239" customFormat="1" ht="21" customHeight="1">
      <c r="A83" s="227">
        <v>236</v>
      </c>
      <c r="B83" s="228" t="s">
        <v>516</v>
      </c>
      <c r="C83" s="228" t="s">
        <v>517</v>
      </c>
      <c r="D83" s="229" t="s">
        <v>188</v>
      </c>
      <c r="E83" s="230"/>
      <c r="F83" s="229" t="s">
        <v>188</v>
      </c>
      <c r="G83" s="231">
        <v>960</v>
      </c>
      <c r="H83" s="232">
        <v>1345</v>
      </c>
      <c r="I83" s="232">
        <v>600</v>
      </c>
      <c r="J83" s="233">
        <v>750</v>
      </c>
      <c r="K83" s="233">
        <v>0</v>
      </c>
      <c r="L83" s="234">
        <f>SUM(J83-K83)</f>
        <v>750</v>
      </c>
      <c r="M83" s="235">
        <v>21</v>
      </c>
      <c r="N83" s="236">
        <f t="shared" si="18"/>
        <v>15750</v>
      </c>
      <c r="O83" s="402">
        <f>L83/4</f>
        <v>187.5</v>
      </c>
      <c r="P83" s="402">
        <f>L83/4</f>
        <v>187.5</v>
      </c>
      <c r="Q83" s="402">
        <f>L83/4</f>
        <v>187.5</v>
      </c>
      <c r="R83" s="402">
        <f>L83/4</f>
        <v>187.5</v>
      </c>
      <c r="S83" s="237"/>
      <c r="T83" s="238"/>
      <c r="V83" s="240"/>
      <c r="W83" s="240"/>
      <c r="X83" s="240"/>
      <c r="Y83" s="241"/>
      <c r="Z83" s="242"/>
      <c r="AA83" s="242"/>
      <c r="AB83" s="243"/>
      <c r="AC83" s="242"/>
    </row>
    <row r="84" spans="1:29" s="239" customFormat="1" ht="21" customHeight="1">
      <c r="A84" s="74">
        <v>404</v>
      </c>
      <c r="B84" s="91"/>
      <c r="C84" s="76" t="s">
        <v>835</v>
      </c>
      <c r="D84" s="78" t="s">
        <v>43</v>
      </c>
      <c r="E84" s="78">
        <v>1</v>
      </c>
      <c r="F84" s="78" t="s">
        <v>43</v>
      </c>
      <c r="G84" s="79">
        <v>0</v>
      </c>
      <c r="H84" s="79">
        <v>0</v>
      </c>
      <c r="I84" s="79">
        <v>6</v>
      </c>
      <c r="J84" s="79">
        <v>30</v>
      </c>
      <c r="K84" s="79">
        <v>0</v>
      </c>
      <c r="L84" s="80">
        <v>30</v>
      </c>
      <c r="M84" s="81">
        <v>4500</v>
      </c>
      <c r="N84" s="82">
        <f t="shared" si="18"/>
        <v>135000</v>
      </c>
      <c r="O84" s="409">
        <v>8</v>
      </c>
      <c r="P84" s="409">
        <v>8</v>
      </c>
      <c r="Q84" s="409">
        <v>7</v>
      </c>
      <c r="R84" s="409">
        <v>7</v>
      </c>
      <c r="S84" s="53"/>
      <c r="T84" s="54"/>
      <c r="V84" s="240"/>
      <c r="W84" s="240"/>
      <c r="X84" s="240"/>
      <c r="Y84" s="241"/>
      <c r="Z84" s="242"/>
      <c r="AA84" s="242"/>
      <c r="AB84" s="243"/>
      <c r="AC84" s="242"/>
    </row>
    <row r="85" spans="1:29" s="1" customFormat="1" ht="21" customHeight="1">
      <c r="A85" s="227">
        <v>33</v>
      </c>
      <c r="B85" s="228" t="s">
        <v>101</v>
      </c>
      <c r="C85" s="228" t="s">
        <v>102</v>
      </c>
      <c r="D85" s="229" t="s">
        <v>100</v>
      </c>
      <c r="E85" s="230"/>
      <c r="F85" s="229" t="s">
        <v>100</v>
      </c>
      <c r="G85" s="231">
        <v>250</v>
      </c>
      <c r="H85" s="232">
        <v>310</v>
      </c>
      <c r="I85" s="232">
        <v>300</v>
      </c>
      <c r="J85" s="233">
        <v>350</v>
      </c>
      <c r="K85" s="233">
        <v>190</v>
      </c>
      <c r="L85" s="234">
        <f t="shared" ref="L85:L95" si="23">SUM(J85-K85)</f>
        <v>160</v>
      </c>
      <c r="M85" s="235">
        <v>52</v>
      </c>
      <c r="N85" s="236">
        <f t="shared" si="18"/>
        <v>8320</v>
      </c>
      <c r="O85" s="402">
        <f t="shared" ref="O85:O96" si="24">L85/4</f>
        <v>40</v>
      </c>
      <c r="P85" s="402">
        <f t="shared" ref="P85:P96" si="25">L85/4</f>
        <v>40</v>
      </c>
      <c r="Q85" s="402">
        <f t="shared" ref="Q85:Q96" si="26">L85/4</f>
        <v>40</v>
      </c>
      <c r="R85" s="402">
        <f t="shared" ref="R85:R96" si="27">L85/4</f>
        <v>40</v>
      </c>
      <c r="S85" s="237"/>
      <c r="T85" s="238"/>
      <c r="V85" s="2"/>
      <c r="W85" s="2"/>
      <c r="X85" s="2"/>
      <c r="Y85" s="3"/>
      <c r="Z85" s="4"/>
      <c r="AA85" s="4"/>
      <c r="AB85" s="5"/>
      <c r="AC85" s="4"/>
    </row>
    <row r="86" spans="1:29" s="1" customFormat="1" ht="21" customHeight="1">
      <c r="A86" s="227">
        <v>34</v>
      </c>
      <c r="B86" s="228" t="s">
        <v>103</v>
      </c>
      <c r="C86" s="228" t="s">
        <v>104</v>
      </c>
      <c r="D86" s="229" t="s">
        <v>100</v>
      </c>
      <c r="E86" s="230"/>
      <c r="F86" s="229" t="s">
        <v>100</v>
      </c>
      <c r="G86" s="231">
        <v>454</v>
      </c>
      <c r="H86" s="232">
        <v>510</v>
      </c>
      <c r="I86" s="232">
        <v>510</v>
      </c>
      <c r="J86" s="233">
        <v>570</v>
      </c>
      <c r="K86" s="233">
        <v>150</v>
      </c>
      <c r="L86" s="234">
        <f t="shared" si="23"/>
        <v>420</v>
      </c>
      <c r="M86" s="235">
        <v>17.5</v>
      </c>
      <c r="N86" s="236">
        <f t="shared" si="18"/>
        <v>7350</v>
      </c>
      <c r="O86" s="402">
        <f t="shared" si="24"/>
        <v>105</v>
      </c>
      <c r="P86" s="402">
        <f t="shared" si="25"/>
        <v>105</v>
      </c>
      <c r="Q86" s="402">
        <f t="shared" si="26"/>
        <v>105</v>
      </c>
      <c r="R86" s="402">
        <f t="shared" si="27"/>
        <v>105</v>
      </c>
      <c r="S86" s="237"/>
      <c r="T86" s="238"/>
      <c r="V86" s="2"/>
      <c r="W86" s="2"/>
      <c r="X86" s="2"/>
      <c r="Y86" s="3"/>
      <c r="Z86" s="4"/>
      <c r="AA86" s="4"/>
      <c r="AB86" s="5"/>
      <c r="AC86" s="4"/>
    </row>
    <row r="87" spans="1:29" s="239" customFormat="1" ht="21" customHeight="1">
      <c r="A87" s="227">
        <v>35</v>
      </c>
      <c r="B87" s="228" t="s">
        <v>105</v>
      </c>
      <c r="C87" s="228" t="s">
        <v>106</v>
      </c>
      <c r="D87" s="229" t="s">
        <v>100</v>
      </c>
      <c r="E87" s="230"/>
      <c r="F87" s="229" t="s">
        <v>100</v>
      </c>
      <c r="G87" s="231">
        <v>4665</v>
      </c>
      <c r="H87" s="232">
        <v>5139</v>
      </c>
      <c r="I87" s="232">
        <v>3300</v>
      </c>
      <c r="J87" s="233">
        <v>3700</v>
      </c>
      <c r="K87" s="233">
        <v>82</v>
      </c>
      <c r="L87" s="234">
        <f t="shared" si="23"/>
        <v>3618</v>
      </c>
      <c r="M87" s="235">
        <v>14.85</v>
      </c>
      <c r="N87" s="236">
        <f t="shared" si="18"/>
        <v>53727.299999999996</v>
      </c>
      <c r="O87" s="402">
        <f t="shared" si="24"/>
        <v>904.5</v>
      </c>
      <c r="P87" s="402">
        <f t="shared" si="25"/>
        <v>904.5</v>
      </c>
      <c r="Q87" s="402">
        <f t="shared" si="26"/>
        <v>904.5</v>
      </c>
      <c r="R87" s="402">
        <f t="shared" si="27"/>
        <v>904.5</v>
      </c>
      <c r="S87" s="237"/>
      <c r="T87" s="238"/>
      <c r="V87" s="240"/>
      <c r="W87" s="240"/>
      <c r="X87" s="240"/>
      <c r="Y87" s="241"/>
      <c r="Z87" s="242"/>
      <c r="AA87" s="242"/>
      <c r="AB87" s="243"/>
      <c r="AC87" s="242"/>
    </row>
    <row r="88" spans="1:29" s="239" customFormat="1" ht="21" customHeight="1">
      <c r="A88" s="227">
        <v>32</v>
      </c>
      <c r="B88" s="228" t="s">
        <v>98</v>
      </c>
      <c r="C88" s="228" t="s">
        <v>99</v>
      </c>
      <c r="D88" s="229" t="s">
        <v>100</v>
      </c>
      <c r="E88" s="230"/>
      <c r="F88" s="229" t="s">
        <v>100</v>
      </c>
      <c r="G88" s="231">
        <v>200</v>
      </c>
      <c r="H88" s="232">
        <v>1000</v>
      </c>
      <c r="I88" s="232">
        <v>1560</v>
      </c>
      <c r="J88" s="233">
        <v>1750</v>
      </c>
      <c r="K88" s="233">
        <v>60</v>
      </c>
      <c r="L88" s="234">
        <f t="shared" si="23"/>
        <v>1690</v>
      </c>
      <c r="M88" s="235">
        <v>52</v>
      </c>
      <c r="N88" s="236">
        <f t="shared" si="18"/>
        <v>87880</v>
      </c>
      <c r="O88" s="402">
        <f t="shared" si="24"/>
        <v>422.5</v>
      </c>
      <c r="P88" s="402">
        <f t="shared" si="25"/>
        <v>422.5</v>
      </c>
      <c r="Q88" s="402">
        <f t="shared" si="26"/>
        <v>422.5</v>
      </c>
      <c r="R88" s="402">
        <f t="shared" si="27"/>
        <v>422.5</v>
      </c>
      <c r="S88" s="237"/>
      <c r="T88" s="238"/>
      <c r="V88" s="240"/>
      <c r="W88" s="240"/>
      <c r="X88" s="240"/>
      <c r="Y88" s="241"/>
      <c r="Z88" s="242"/>
      <c r="AA88" s="242"/>
      <c r="AB88" s="243"/>
      <c r="AC88" s="242"/>
    </row>
    <row r="89" spans="1:29" s="265" customFormat="1" ht="21" customHeight="1">
      <c r="A89" s="227">
        <v>118</v>
      </c>
      <c r="B89" s="228" t="s">
        <v>279</v>
      </c>
      <c r="C89" s="228" t="s">
        <v>280</v>
      </c>
      <c r="D89" s="229" t="s">
        <v>211</v>
      </c>
      <c r="E89" s="230"/>
      <c r="F89" s="229" t="s">
        <v>211</v>
      </c>
      <c r="G89" s="231">
        <v>44</v>
      </c>
      <c r="H89" s="232">
        <v>50</v>
      </c>
      <c r="I89" s="232">
        <v>30</v>
      </c>
      <c r="J89" s="233">
        <v>50</v>
      </c>
      <c r="K89" s="233">
        <v>20</v>
      </c>
      <c r="L89" s="234">
        <f t="shared" si="23"/>
        <v>30</v>
      </c>
      <c r="M89" s="235">
        <v>210</v>
      </c>
      <c r="N89" s="236">
        <f t="shared" si="18"/>
        <v>6300</v>
      </c>
      <c r="O89" s="402">
        <f t="shared" si="24"/>
        <v>7.5</v>
      </c>
      <c r="P89" s="402">
        <f t="shared" si="25"/>
        <v>7.5</v>
      </c>
      <c r="Q89" s="402">
        <f t="shared" si="26"/>
        <v>7.5</v>
      </c>
      <c r="R89" s="402">
        <f t="shared" si="27"/>
        <v>7.5</v>
      </c>
      <c r="S89" s="237"/>
      <c r="T89" s="238"/>
      <c r="V89" s="266"/>
      <c r="W89" s="266"/>
      <c r="X89" s="266"/>
      <c r="Y89" s="267"/>
      <c r="Z89" s="268"/>
      <c r="AA89" s="268"/>
      <c r="AB89" s="269"/>
      <c r="AC89" s="268"/>
    </row>
    <row r="90" spans="1:29" s="239" customFormat="1" ht="21" customHeight="1">
      <c r="A90" s="227">
        <v>312</v>
      </c>
      <c r="B90" s="228" t="s">
        <v>668</v>
      </c>
      <c r="C90" s="228" t="s">
        <v>669</v>
      </c>
      <c r="D90" s="229" t="s">
        <v>83</v>
      </c>
      <c r="E90" s="230"/>
      <c r="F90" s="229" t="s">
        <v>83</v>
      </c>
      <c r="G90" s="231">
        <v>210</v>
      </c>
      <c r="H90" s="232">
        <v>292</v>
      </c>
      <c r="I90" s="232">
        <v>400</v>
      </c>
      <c r="J90" s="233">
        <v>600</v>
      </c>
      <c r="K90" s="233">
        <v>280</v>
      </c>
      <c r="L90" s="234">
        <f t="shared" si="23"/>
        <v>320</v>
      </c>
      <c r="M90" s="235">
        <v>1.75</v>
      </c>
      <c r="N90" s="236">
        <f t="shared" si="18"/>
        <v>560</v>
      </c>
      <c r="O90" s="402">
        <f t="shared" si="24"/>
        <v>80</v>
      </c>
      <c r="P90" s="402">
        <f t="shared" si="25"/>
        <v>80</v>
      </c>
      <c r="Q90" s="402">
        <f t="shared" si="26"/>
        <v>80</v>
      </c>
      <c r="R90" s="402">
        <f t="shared" si="27"/>
        <v>80</v>
      </c>
      <c r="S90" s="237"/>
      <c r="T90" s="238"/>
      <c r="V90" s="240"/>
      <c r="W90" s="240"/>
      <c r="X90" s="240"/>
      <c r="Y90" s="241"/>
      <c r="Z90" s="242"/>
      <c r="AA90" s="242"/>
      <c r="AB90" s="243"/>
      <c r="AC90" s="242"/>
    </row>
    <row r="91" spans="1:29" s="239" customFormat="1" ht="21" customHeight="1">
      <c r="A91" s="253">
        <v>215</v>
      </c>
      <c r="B91" s="254" t="s">
        <v>473</v>
      </c>
      <c r="C91" s="254" t="s">
        <v>474</v>
      </c>
      <c r="D91" s="255" t="s">
        <v>188</v>
      </c>
      <c r="E91" s="256"/>
      <c r="F91" s="255" t="s">
        <v>188</v>
      </c>
      <c r="G91" s="257">
        <v>32</v>
      </c>
      <c r="H91" s="258">
        <v>128</v>
      </c>
      <c r="I91" s="258">
        <v>12</v>
      </c>
      <c r="J91" s="259">
        <v>14</v>
      </c>
      <c r="K91" s="259">
        <v>242</v>
      </c>
      <c r="L91" s="260">
        <f t="shared" si="23"/>
        <v>-228</v>
      </c>
      <c r="M91" s="261">
        <v>17</v>
      </c>
      <c r="N91" s="262">
        <f t="shared" si="18"/>
        <v>-3876</v>
      </c>
      <c r="O91" s="410">
        <v>57</v>
      </c>
      <c r="P91" s="410">
        <v>57</v>
      </c>
      <c r="Q91" s="410">
        <v>57</v>
      </c>
      <c r="R91" s="410">
        <v>57</v>
      </c>
      <c r="S91" s="263"/>
      <c r="T91" s="264"/>
      <c r="V91" s="240"/>
      <c r="W91" s="240"/>
      <c r="X91" s="240"/>
      <c r="Y91" s="241"/>
      <c r="Z91" s="242"/>
      <c r="AA91" s="242"/>
      <c r="AB91" s="243"/>
      <c r="AC91" s="242"/>
    </row>
    <row r="92" spans="1:29" s="239" customFormat="1" ht="21" customHeight="1">
      <c r="A92" s="227">
        <v>216</v>
      </c>
      <c r="B92" s="228" t="s">
        <v>475</v>
      </c>
      <c r="C92" s="228" t="s">
        <v>476</v>
      </c>
      <c r="D92" s="229" t="s">
        <v>188</v>
      </c>
      <c r="E92" s="230"/>
      <c r="F92" s="229" t="s">
        <v>188</v>
      </c>
      <c r="G92" s="231">
        <v>268</v>
      </c>
      <c r="H92" s="232">
        <v>347</v>
      </c>
      <c r="I92" s="232">
        <v>288</v>
      </c>
      <c r="J92" s="233">
        <v>320</v>
      </c>
      <c r="K92" s="233">
        <v>40</v>
      </c>
      <c r="L92" s="234">
        <f t="shared" si="23"/>
        <v>280</v>
      </c>
      <c r="M92" s="235">
        <v>14</v>
      </c>
      <c r="N92" s="236">
        <f t="shared" si="18"/>
        <v>3920</v>
      </c>
      <c r="O92" s="402">
        <f t="shared" si="24"/>
        <v>70</v>
      </c>
      <c r="P92" s="402">
        <f t="shared" si="25"/>
        <v>70</v>
      </c>
      <c r="Q92" s="402">
        <f t="shared" si="26"/>
        <v>70</v>
      </c>
      <c r="R92" s="402">
        <f t="shared" si="27"/>
        <v>70</v>
      </c>
      <c r="S92" s="237"/>
      <c r="T92" s="238"/>
      <c r="V92" s="240"/>
      <c r="W92" s="240"/>
      <c r="X92" s="240"/>
      <c r="Y92" s="241"/>
      <c r="Z92" s="242"/>
      <c r="AA92" s="242"/>
      <c r="AB92" s="243"/>
      <c r="AC92" s="242"/>
    </row>
    <row r="93" spans="1:29" s="265" customFormat="1" ht="21" customHeight="1">
      <c r="A93" s="227">
        <v>217</v>
      </c>
      <c r="B93" s="228" t="s">
        <v>477</v>
      </c>
      <c r="C93" s="228" t="s">
        <v>478</v>
      </c>
      <c r="D93" s="229" t="s">
        <v>188</v>
      </c>
      <c r="E93" s="230"/>
      <c r="F93" s="229" t="s">
        <v>188</v>
      </c>
      <c r="G93" s="231">
        <v>413</v>
      </c>
      <c r="H93" s="232">
        <v>527</v>
      </c>
      <c r="I93" s="232">
        <v>360</v>
      </c>
      <c r="J93" s="233">
        <v>400</v>
      </c>
      <c r="K93" s="233">
        <v>180</v>
      </c>
      <c r="L93" s="234">
        <f t="shared" si="23"/>
        <v>220</v>
      </c>
      <c r="M93" s="235">
        <v>14</v>
      </c>
      <c r="N93" s="236">
        <f t="shared" si="18"/>
        <v>3080</v>
      </c>
      <c r="O93" s="402">
        <f t="shared" si="24"/>
        <v>55</v>
      </c>
      <c r="P93" s="402">
        <f t="shared" si="25"/>
        <v>55</v>
      </c>
      <c r="Q93" s="402">
        <f t="shared" si="26"/>
        <v>55</v>
      </c>
      <c r="R93" s="402">
        <f t="shared" si="27"/>
        <v>55</v>
      </c>
      <c r="S93" s="237"/>
      <c r="T93" s="238"/>
      <c r="V93" s="266"/>
      <c r="W93" s="266"/>
      <c r="X93" s="266"/>
      <c r="Y93" s="267"/>
      <c r="Z93" s="268"/>
      <c r="AA93" s="268"/>
      <c r="AB93" s="269"/>
      <c r="AC93" s="268"/>
    </row>
    <row r="94" spans="1:29" s="239" customFormat="1" ht="21" customHeight="1">
      <c r="A94" s="227">
        <v>218</v>
      </c>
      <c r="B94" s="228" t="s">
        <v>479</v>
      </c>
      <c r="C94" s="228" t="s">
        <v>480</v>
      </c>
      <c r="D94" s="229" t="s">
        <v>188</v>
      </c>
      <c r="E94" s="230"/>
      <c r="F94" s="229" t="s">
        <v>188</v>
      </c>
      <c r="G94" s="231">
        <v>283</v>
      </c>
      <c r="H94" s="232">
        <v>346</v>
      </c>
      <c r="I94" s="232">
        <v>252</v>
      </c>
      <c r="J94" s="233">
        <v>280</v>
      </c>
      <c r="K94" s="233">
        <v>134</v>
      </c>
      <c r="L94" s="234">
        <f t="shared" si="23"/>
        <v>146</v>
      </c>
      <c r="M94" s="235">
        <v>17</v>
      </c>
      <c r="N94" s="236">
        <f t="shared" ref="N94:N125" si="28">L94*M94</f>
        <v>2482</v>
      </c>
      <c r="O94" s="402">
        <f t="shared" si="24"/>
        <v>36.5</v>
      </c>
      <c r="P94" s="402">
        <f t="shared" si="25"/>
        <v>36.5</v>
      </c>
      <c r="Q94" s="402">
        <f t="shared" si="26"/>
        <v>36.5</v>
      </c>
      <c r="R94" s="402">
        <f t="shared" si="27"/>
        <v>36.5</v>
      </c>
      <c r="S94" s="237"/>
      <c r="T94" s="238"/>
      <c r="V94" s="240"/>
      <c r="W94" s="240"/>
      <c r="X94" s="240"/>
      <c r="Y94" s="241"/>
      <c r="Z94" s="242"/>
      <c r="AA94" s="242"/>
      <c r="AB94" s="243"/>
      <c r="AC94" s="242"/>
    </row>
    <row r="95" spans="1:29" s="239" customFormat="1" ht="21" customHeight="1">
      <c r="A95" s="253">
        <v>219</v>
      </c>
      <c r="B95" s="254" t="s">
        <v>481</v>
      </c>
      <c r="C95" s="254" t="s">
        <v>482</v>
      </c>
      <c r="D95" s="255" t="s">
        <v>188</v>
      </c>
      <c r="E95" s="256"/>
      <c r="F95" s="255" t="s">
        <v>188</v>
      </c>
      <c r="G95" s="257">
        <v>41</v>
      </c>
      <c r="H95" s="258">
        <v>145</v>
      </c>
      <c r="I95" s="258">
        <v>48</v>
      </c>
      <c r="J95" s="259">
        <v>55</v>
      </c>
      <c r="K95" s="259">
        <v>277</v>
      </c>
      <c r="L95" s="260">
        <f t="shared" si="23"/>
        <v>-222</v>
      </c>
      <c r="M95" s="261">
        <v>14</v>
      </c>
      <c r="N95" s="262">
        <f t="shared" si="28"/>
        <v>-3108</v>
      </c>
      <c r="O95" s="410">
        <v>56</v>
      </c>
      <c r="P95" s="410">
        <v>56</v>
      </c>
      <c r="Q95" s="410">
        <v>56</v>
      </c>
      <c r="R95" s="410">
        <v>56</v>
      </c>
      <c r="S95" s="263"/>
      <c r="T95" s="264"/>
      <c r="V95" s="240"/>
      <c r="W95" s="240"/>
      <c r="X95" s="240"/>
      <c r="Y95" s="241"/>
      <c r="Z95" s="242"/>
      <c r="AA95" s="242"/>
      <c r="AB95" s="243"/>
      <c r="AC95" s="242"/>
    </row>
    <row r="96" spans="1:29" s="239" customFormat="1" ht="21" customHeight="1">
      <c r="A96" s="74">
        <v>378</v>
      </c>
      <c r="B96" s="91"/>
      <c r="C96" s="76" t="s">
        <v>799</v>
      </c>
      <c r="D96" s="77" t="s">
        <v>199</v>
      </c>
      <c r="E96" s="78">
        <v>1</v>
      </c>
      <c r="F96" s="78" t="s">
        <v>43</v>
      </c>
      <c r="G96" s="79">
        <v>24</v>
      </c>
      <c r="H96" s="79">
        <v>24</v>
      </c>
      <c r="I96" s="79">
        <v>24</v>
      </c>
      <c r="J96" s="79">
        <v>40</v>
      </c>
      <c r="K96" s="79">
        <v>23</v>
      </c>
      <c r="L96" s="80">
        <v>12</v>
      </c>
      <c r="M96" s="81">
        <v>4800</v>
      </c>
      <c r="N96" s="82">
        <f t="shared" si="28"/>
        <v>57600</v>
      </c>
      <c r="O96" s="409">
        <f t="shared" si="24"/>
        <v>3</v>
      </c>
      <c r="P96" s="409">
        <f t="shared" si="25"/>
        <v>3</v>
      </c>
      <c r="Q96" s="409">
        <f t="shared" si="26"/>
        <v>3</v>
      </c>
      <c r="R96" s="409">
        <f t="shared" si="27"/>
        <v>3</v>
      </c>
      <c r="S96" s="53"/>
      <c r="T96" s="54"/>
      <c r="V96" s="240"/>
      <c r="W96" s="240"/>
      <c r="X96" s="240"/>
      <c r="Y96" s="241"/>
      <c r="Z96" s="242"/>
      <c r="AA96" s="242"/>
      <c r="AB96" s="243"/>
      <c r="AC96" s="242"/>
    </row>
    <row r="97" spans="1:29" s="239" customFormat="1" ht="21" customHeight="1">
      <c r="A97" s="74">
        <v>379</v>
      </c>
      <c r="B97" s="75">
        <v>203110091</v>
      </c>
      <c r="C97" s="76" t="s">
        <v>800</v>
      </c>
      <c r="D97" s="77" t="s">
        <v>199</v>
      </c>
      <c r="E97" s="78">
        <v>1</v>
      </c>
      <c r="F97" s="78" t="s">
        <v>43</v>
      </c>
      <c r="G97" s="79">
        <v>4</v>
      </c>
      <c r="H97" s="79">
        <v>4</v>
      </c>
      <c r="I97" s="79">
        <v>4</v>
      </c>
      <c r="J97" s="79">
        <v>4</v>
      </c>
      <c r="K97" s="79">
        <v>1</v>
      </c>
      <c r="L97" s="80">
        <v>6</v>
      </c>
      <c r="M97" s="81">
        <v>4800</v>
      </c>
      <c r="N97" s="82">
        <f t="shared" si="28"/>
        <v>28800</v>
      </c>
      <c r="O97" s="409">
        <v>2</v>
      </c>
      <c r="P97" s="409">
        <v>2</v>
      </c>
      <c r="Q97" s="409">
        <v>2</v>
      </c>
      <c r="R97" s="409"/>
      <c r="S97" s="53"/>
      <c r="T97" s="54"/>
      <c r="V97" s="240"/>
      <c r="W97" s="240"/>
      <c r="X97" s="240"/>
      <c r="Y97" s="241"/>
      <c r="Z97" s="242"/>
      <c r="AA97" s="242"/>
      <c r="AB97" s="243"/>
      <c r="AC97" s="242"/>
    </row>
    <row r="98" spans="1:29" s="239" customFormat="1" ht="21" customHeight="1">
      <c r="A98" s="227">
        <v>156</v>
      </c>
      <c r="B98" s="228" t="s">
        <v>352</v>
      </c>
      <c r="C98" s="228" t="s">
        <v>353</v>
      </c>
      <c r="D98" s="229" t="s">
        <v>34</v>
      </c>
      <c r="E98" s="230"/>
      <c r="F98" s="229" t="s">
        <v>34</v>
      </c>
      <c r="G98" s="231">
        <v>11402</v>
      </c>
      <c r="H98" s="232">
        <v>12634</v>
      </c>
      <c r="I98" s="232">
        <v>75000</v>
      </c>
      <c r="J98" s="233">
        <v>10000</v>
      </c>
      <c r="K98" s="233">
        <v>0</v>
      </c>
      <c r="L98" s="234">
        <f t="shared" ref="L98:L116" si="29">SUM(J98-K98)</f>
        <v>10000</v>
      </c>
      <c r="M98" s="235">
        <v>48.15</v>
      </c>
      <c r="N98" s="236">
        <f t="shared" si="28"/>
        <v>481500</v>
      </c>
      <c r="O98" s="402">
        <f t="shared" ref="O98:O116" si="30">L98/4</f>
        <v>2500</v>
      </c>
      <c r="P98" s="402">
        <f t="shared" ref="P98:P116" si="31">L98/4</f>
        <v>2500</v>
      </c>
      <c r="Q98" s="402">
        <f t="shared" ref="Q98:Q116" si="32">L98/4</f>
        <v>2500</v>
      </c>
      <c r="R98" s="402">
        <f t="shared" ref="R98:R116" si="33">L98/4</f>
        <v>2500</v>
      </c>
      <c r="S98" s="237"/>
      <c r="T98" s="238"/>
      <c r="V98" s="240"/>
      <c r="W98" s="240"/>
      <c r="X98" s="240"/>
      <c r="Y98" s="241"/>
      <c r="Z98" s="242"/>
      <c r="AA98" s="242"/>
      <c r="AB98" s="243"/>
      <c r="AC98" s="242"/>
    </row>
    <row r="99" spans="1:29" s="239" customFormat="1" ht="21" customHeight="1">
      <c r="A99" s="227">
        <v>157</v>
      </c>
      <c r="B99" s="228" t="s">
        <v>354</v>
      </c>
      <c r="C99" s="228" t="s">
        <v>355</v>
      </c>
      <c r="D99" s="229" t="s">
        <v>34</v>
      </c>
      <c r="E99" s="230"/>
      <c r="F99" s="229" t="s">
        <v>34</v>
      </c>
      <c r="G99" s="231">
        <v>2021</v>
      </c>
      <c r="H99" s="232">
        <v>2498</v>
      </c>
      <c r="I99" s="232">
        <v>1000</v>
      </c>
      <c r="J99" s="233">
        <v>1500</v>
      </c>
      <c r="K99" s="233">
        <v>75</v>
      </c>
      <c r="L99" s="234">
        <f t="shared" si="29"/>
        <v>1425</v>
      </c>
      <c r="M99" s="235">
        <v>48.15</v>
      </c>
      <c r="N99" s="236">
        <f t="shared" si="28"/>
        <v>68613.75</v>
      </c>
      <c r="O99" s="402">
        <f t="shared" si="30"/>
        <v>356.25</v>
      </c>
      <c r="P99" s="402">
        <f t="shared" si="31"/>
        <v>356.25</v>
      </c>
      <c r="Q99" s="402">
        <f t="shared" si="32"/>
        <v>356.25</v>
      </c>
      <c r="R99" s="402">
        <f t="shared" si="33"/>
        <v>356.25</v>
      </c>
      <c r="S99" s="237"/>
      <c r="T99" s="238"/>
      <c r="V99" s="240"/>
      <c r="W99" s="240"/>
      <c r="X99" s="240"/>
      <c r="Y99" s="241"/>
      <c r="Z99" s="242"/>
      <c r="AA99" s="242"/>
      <c r="AB99" s="243"/>
      <c r="AC99" s="242"/>
    </row>
    <row r="100" spans="1:29" s="239" customFormat="1" ht="21" customHeight="1">
      <c r="A100" s="227">
        <v>158</v>
      </c>
      <c r="B100" s="228" t="s">
        <v>356</v>
      </c>
      <c r="C100" s="228" t="s">
        <v>357</v>
      </c>
      <c r="D100" s="229" t="s">
        <v>34</v>
      </c>
      <c r="E100" s="230"/>
      <c r="F100" s="229" t="s">
        <v>34</v>
      </c>
      <c r="G100" s="231">
        <v>5866</v>
      </c>
      <c r="H100" s="232">
        <v>6500</v>
      </c>
      <c r="I100" s="232">
        <v>6200</v>
      </c>
      <c r="J100" s="233">
        <v>7500</v>
      </c>
      <c r="K100" s="233">
        <v>71</v>
      </c>
      <c r="L100" s="234">
        <f t="shared" si="29"/>
        <v>7429</v>
      </c>
      <c r="M100" s="235">
        <v>48.15</v>
      </c>
      <c r="N100" s="236">
        <f t="shared" si="28"/>
        <v>357706.35</v>
      </c>
      <c r="O100" s="402">
        <f t="shared" si="30"/>
        <v>1857.25</v>
      </c>
      <c r="P100" s="402">
        <f t="shared" si="31"/>
        <v>1857.25</v>
      </c>
      <c r="Q100" s="402">
        <f t="shared" si="32"/>
        <v>1857.25</v>
      </c>
      <c r="R100" s="402">
        <f t="shared" si="33"/>
        <v>1857.25</v>
      </c>
      <c r="S100" s="237"/>
      <c r="T100" s="238"/>
      <c r="V100" s="240"/>
      <c r="W100" s="240"/>
      <c r="X100" s="240"/>
      <c r="Y100" s="241"/>
      <c r="Z100" s="242"/>
      <c r="AA100" s="242"/>
      <c r="AB100" s="243"/>
      <c r="AC100" s="242"/>
    </row>
    <row r="101" spans="1:29" s="239" customFormat="1" ht="21" customHeight="1">
      <c r="A101" s="253">
        <v>159</v>
      </c>
      <c r="B101" s="254" t="s">
        <v>358</v>
      </c>
      <c r="C101" s="254" t="s">
        <v>359</v>
      </c>
      <c r="D101" s="255" t="s">
        <v>34</v>
      </c>
      <c r="E101" s="256"/>
      <c r="F101" s="255" t="s">
        <v>34</v>
      </c>
      <c r="G101" s="257">
        <v>230</v>
      </c>
      <c r="H101" s="258">
        <v>471</v>
      </c>
      <c r="I101" s="258">
        <v>150</v>
      </c>
      <c r="J101" s="259">
        <v>200</v>
      </c>
      <c r="K101" s="259">
        <v>410</v>
      </c>
      <c r="L101" s="260">
        <f t="shared" si="29"/>
        <v>-210</v>
      </c>
      <c r="M101" s="261">
        <v>48.15</v>
      </c>
      <c r="N101" s="262">
        <f t="shared" si="28"/>
        <v>-10111.5</v>
      </c>
      <c r="O101" s="410">
        <v>53</v>
      </c>
      <c r="P101" s="410">
        <v>53</v>
      </c>
      <c r="Q101" s="410">
        <v>53</v>
      </c>
      <c r="R101" s="410">
        <v>53</v>
      </c>
      <c r="S101" s="263"/>
      <c r="T101" s="264"/>
      <c r="V101" s="240"/>
      <c r="W101" s="240"/>
      <c r="X101" s="240"/>
      <c r="Y101" s="241"/>
      <c r="Z101" s="242"/>
      <c r="AA101" s="242"/>
      <c r="AB101" s="243"/>
      <c r="AC101" s="242"/>
    </row>
    <row r="102" spans="1:29" s="239" customFormat="1" ht="21" customHeight="1">
      <c r="A102" s="227">
        <v>160</v>
      </c>
      <c r="B102" s="228" t="s">
        <v>360</v>
      </c>
      <c r="C102" s="228" t="s">
        <v>361</v>
      </c>
      <c r="D102" s="229" t="s">
        <v>34</v>
      </c>
      <c r="E102" s="230"/>
      <c r="F102" s="229" t="s">
        <v>34</v>
      </c>
      <c r="G102" s="231">
        <v>1462</v>
      </c>
      <c r="H102" s="232">
        <v>1577</v>
      </c>
      <c r="I102" s="232">
        <v>1200</v>
      </c>
      <c r="J102" s="233">
        <v>1500</v>
      </c>
      <c r="K102" s="233">
        <v>120</v>
      </c>
      <c r="L102" s="234">
        <f t="shared" si="29"/>
        <v>1380</v>
      </c>
      <c r="M102" s="235">
        <v>48.15</v>
      </c>
      <c r="N102" s="236">
        <f t="shared" si="28"/>
        <v>66447</v>
      </c>
      <c r="O102" s="402">
        <f t="shared" si="30"/>
        <v>345</v>
      </c>
      <c r="P102" s="402">
        <f t="shared" si="31"/>
        <v>345</v>
      </c>
      <c r="Q102" s="402">
        <f t="shared" si="32"/>
        <v>345</v>
      </c>
      <c r="R102" s="402">
        <f t="shared" si="33"/>
        <v>345</v>
      </c>
      <c r="S102" s="237"/>
      <c r="T102" s="238"/>
      <c r="V102" s="240"/>
      <c r="W102" s="240"/>
      <c r="X102" s="240"/>
      <c r="Y102" s="241"/>
      <c r="Z102" s="242"/>
      <c r="AA102" s="242"/>
      <c r="AB102" s="243"/>
      <c r="AC102" s="242"/>
    </row>
    <row r="103" spans="1:29" s="239" customFormat="1" ht="21" customHeight="1">
      <c r="A103" s="227">
        <v>161</v>
      </c>
      <c r="B103" s="228" t="s">
        <v>362</v>
      </c>
      <c r="C103" s="228" t="s">
        <v>363</v>
      </c>
      <c r="D103" s="229" t="s">
        <v>34</v>
      </c>
      <c r="E103" s="230"/>
      <c r="F103" s="229" t="s">
        <v>34</v>
      </c>
      <c r="G103" s="231">
        <v>6713</v>
      </c>
      <c r="H103" s="232">
        <v>7590</v>
      </c>
      <c r="I103" s="232">
        <v>5500</v>
      </c>
      <c r="J103" s="233">
        <v>7000</v>
      </c>
      <c r="K103" s="233">
        <v>965</v>
      </c>
      <c r="L103" s="234">
        <f t="shared" si="29"/>
        <v>6035</v>
      </c>
      <c r="M103" s="235">
        <v>48.15</v>
      </c>
      <c r="N103" s="236">
        <f t="shared" si="28"/>
        <v>290585.25</v>
      </c>
      <c r="O103" s="402">
        <f t="shared" si="30"/>
        <v>1508.75</v>
      </c>
      <c r="P103" s="402">
        <f t="shared" si="31"/>
        <v>1508.75</v>
      </c>
      <c r="Q103" s="402">
        <f t="shared" si="32"/>
        <v>1508.75</v>
      </c>
      <c r="R103" s="402">
        <f t="shared" si="33"/>
        <v>1508.75</v>
      </c>
      <c r="S103" s="237"/>
      <c r="T103" s="238"/>
      <c r="V103" s="240"/>
      <c r="W103" s="240"/>
      <c r="X103" s="240"/>
      <c r="Y103" s="241"/>
      <c r="Z103" s="242"/>
      <c r="AA103" s="242"/>
      <c r="AB103" s="243"/>
      <c r="AC103" s="242"/>
    </row>
    <row r="104" spans="1:29" s="239" customFormat="1" ht="21" customHeight="1">
      <c r="A104" s="227">
        <v>162</v>
      </c>
      <c r="B104" s="228" t="s">
        <v>364</v>
      </c>
      <c r="C104" s="228" t="s">
        <v>365</v>
      </c>
      <c r="D104" s="229" t="s">
        <v>34</v>
      </c>
      <c r="E104" s="230"/>
      <c r="F104" s="229" t="s">
        <v>34</v>
      </c>
      <c r="G104" s="231">
        <v>3794</v>
      </c>
      <c r="H104" s="232">
        <v>4189</v>
      </c>
      <c r="I104" s="232">
        <v>2000</v>
      </c>
      <c r="J104" s="233">
        <v>3000</v>
      </c>
      <c r="K104" s="233">
        <v>950</v>
      </c>
      <c r="L104" s="234">
        <f t="shared" si="29"/>
        <v>2050</v>
      </c>
      <c r="M104" s="235">
        <v>48.15</v>
      </c>
      <c r="N104" s="236">
        <f t="shared" si="28"/>
        <v>98707.5</v>
      </c>
      <c r="O104" s="402">
        <f t="shared" si="30"/>
        <v>512.5</v>
      </c>
      <c r="P104" s="402">
        <f t="shared" si="31"/>
        <v>512.5</v>
      </c>
      <c r="Q104" s="402">
        <f t="shared" si="32"/>
        <v>512.5</v>
      </c>
      <c r="R104" s="402">
        <f t="shared" si="33"/>
        <v>512.5</v>
      </c>
      <c r="S104" s="237"/>
      <c r="T104" s="238"/>
      <c r="V104" s="240"/>
      <c r="W104" s="240"/>
      <c r="X104" s="240"/>
      <c r="Y104" s="241"/>
      <c r="Z104" s="242"/>
      <c r="AA104" s="242"/>
      <c r="AB104" s="243"/>
      <c r="AC104" s="242"/>
    </row>
    <row r="105" spans="1:29" s="1" customFormat="1" ht="21" customHeight="1">
      <c r="A105" s="227">
        <v>163</v>
      </c>
      <c r="B105" s="228" t="s">
        <v>366</v>
      </c>
      <c r="C105" s="228" t="s">
        <v>367</v>
      </c>
      <c r="D105" s="229" t="s">
        <v>34</v>
      </c>
      <c r="E105" s="230"/>
      <c r="F105" s="229" t="s">
        <v>34</v>
      </c>
      <c r="G105" s="231">
        <v>1829</v>
      </c>
      <c r="H105" s="232">
        <v>2010</v>
      </c>
      <c r="I105" s="232">
        <v>1500</v>
      </c>
      <c r="J105" s="233">
        <v>2000</v>
      </c>
      <c r="K105" s="233">
        <v>40</v>
      </c>
      <c r="L105" s="234">
        <f t="shared" si="29"/>
        <v>1960</v>
      </c>
      <c r="M105" s="235">
        <v>48.15</v>
      </c>
      <c r="N105" s="236">
        <f t="shared" si="28"/>
        <v>94374</v>
      </c>
      <c r="O105" s="402">
        <f t="shared" si="30"/>
        <v>490</v>
      </c>
      <c r="P105" s="402">
        <f t="shared" si="31"/>
        <v>490</v>
      </c>
      <c r="Q105" s="402">
        <f t="shared" si="32"/>
        <v>490</v>
      </c>
      <c r="R105" s="402">
        <f t="shared" si="33"/>
        <v>490</v>
      </c>
      <c r="S105" s="237"/>
      <c r="T105" s="238"/>
      <c r="V105" s="2"/>
      <c r="W105" s="2"/>
      <c r="X105" s="2"/>
      <c r="Y105" s="3"/>
      <c r="Z105" s="4"/>
      <c r="AA105" s="4"/>
      <c r="AB105" s="5"/>
      <c r="AC105" s="4"/>
    </row>
    <row r="106" spans="1:29" s="265" customFormat="1" ht="21" customHeight="1">
      <c r="A106" s="253">
        <v>164</v>
      </c>
      <c r="B106" s="254" t="s">
        <v>368</v>
      </c>
      <c r="C106" s="254" t="s">
        <v>369</v>
      </c>
      <c r="D106" s="255" t="s">
        <v>34</v>
      </c>
      <c r="E106" s="256"/>
      <c r="F106" s="255" t="s">
        <v>34</v>
      </c>
      <c r="G106" s="257">
        <v>400</v>
      </c>
      <c r="H106" s="258">
        <v>436</v>
      </c>
      <c r="I106" s="258">
        <v>150</v>
      </c>
      <c r="J106" s="259">
        <v>200</v>
      </c>
      <c r="K106" s="259">
        <v>200</v>
      </c>
      <c r="L106" s="260">
        <f t="shared" si="29"/>
        <v>0</v>
      </c>
      <c r="M106" s="261">
        <v>50.25</v>
      </c>
      <c r="N106" s="262">
        <f t="shared" si="28"/>
        <v>0</v>
      </c>
      <c r="O106" s="410">
        <f t="shared" ref="O106" si="34">L106/4</f>
        <v>0</v>
      </c>
      <c r="P106" s="410">
        <f t="shared" ref="P106" si="35">L106/4</f>
        <v>0</v>
      </c>
      <c r="Q106" s="410">
        <f t="shared" ref="Q106" si="36">L106/4</f>
        <v>0</v>
      </c>
      <c r="R106" s="410">
        <f t="shared" ref="R106" si="37">L106/4</f>
        <v>0</v>
      </c>
      <c r="S106" s="263"/>
      <c r="T106" s="264"/>
      <c r="V106" s="266"/>
      <c r="W106" s="266"/>
      <c r="X106" s="266"/>
      <c r="Y106" s="267"/>
      <c r="Z106" s="268"/>
      <c r="AA106" s="268"/>
      <c r="AB106" s="269"/>
      <c r="AC106" s="268"/>
    </row>
    <row r="107" spans="1:29" s="1" customFormat="1" ht="21" customHeight="1">
      <c r="A107" s="227">
        <v>165</v>
      </c>
      <c r="B107" s="228" t="s">
        <v>370</v>
      </c>
      <c r="C107" s="228" t="s">
        <v>371</v>
      </c>
      <c r="D107" s="229" t="s">
        <v>34</v>
      </c>
      <c r="E107" s="230"/>
      <c r="F107" s="229" t="s">
        <v>34</v>
      </c>
      <c r="G107" s="231">
        <v>435</v>
      </c>
      <c r="H107" s="232">
        <v>691</v>
      </c>
      <c r="I107" s="232">
        <v>450</v>
      </c>
      <c r="J107" s="233">
        <v>500</v>
      </c>
      <c r="K107" s="233">
        <v>320</v>
      </c>
      <c r="L107" s="234">
        <f t="shared" si="29"/>
        <v>180</v>
      </c>
      <c r="M107" s="235">
        <v>48.15</v>
      </c>
      <c r="N107" s="236">
        <f t="shared" si="28"/>
        <v>8667</v>
      </c>
      <c r="O107" s="402">
        <f t="shared" si="30"/>
        <v>45</v>
      </c>
      <c r="P107" s="402">
        <f t="shared" si="31"/>
        <v>45</v>
      </c>
      <c r="Q107" s="402">
        <f t="shared" si="32"/>
        <v>45</v>
      </c>
      <c r="R107" s="402">
        <f t="shared" si="33"/>
        <v>45</v>
      </c>
      <c r="S107" s="237"/>
      <c r="T107" s="238"/>
      <c r="V107" s="2"/>
      <c r="W107" s="2"/>
      <c r="X107" s="2"/>
      <c r="Y107" s="3"/>
      <c r="Z107" s="4"/>
      <c r="AA107" s="4"/>
      <c r="AB107" s="5"/>
      <c r="AC107" s="4"/>
    </row>
    <row r="108" spans="1:29" s="1" customFormat="1" ht="21" customHeight="1">
      <c r="A108" s="227">
        <v>248</v>
      </c>
      <c r="B108" s="228" t="s">
        <v>540</v>
      </c>
      <c r="C108" s="228" t="s">
        <v>541</v>
      </c>
      <c r="D108" s="229" t="s">
        <v>411</v>
      </c>
      <c r="E108" s="230"/>
      <c r="F108" s="229" t="s">
        <v>411</v>
      </c>
      <c r="G108" s="231">
        <v>2773</v>
      </c>
      <c r="H108" s="232">
        <v>3381</v>
      </c>
      <c r="I108" s="232">
        <v>1200</v>
      </c>
      <c r="J108" s="233">
        <v>1500</v>
      </c>
      <c r="K108" s="233">
        <v>142</v>
      </c>
      <c r="L108" s="234">
        <f t="shared" si="29"/>
        <v>1358</v>
      </c>
      <c r="M108" s="235">
        <v>187.25</v>
      </c>
      <c r="N108" s="236">
        <f t="shared" si="28"/>
        <v>254285.5</v>
      </c>
      <c r="O108" s="402">
        <f t="shared" si="30"/>
        <v>339.5</v>
      </c>
      <c r="P108" s="402">
        <f t="shared" si="31"/>
        <v>339.5</v>
      </c>
      <c r="Q108" s="402">
        <f t="shared" si="32"/>
        <v>339.5</v>
      </c>
      <c r="R108" s="402">
        <f t="shared" si="33"/>
        <v>339.5</v>
      </c>
      <c r="S108" s="237"/>
      <c r="T108" s="238"/>
      <c r="V108" s="2"/>
      <c r="W108" s="2"/>
      <c r="X108" s="2"/>
      <c r="Y108" s="3"/>
      <c r="Z108" s="4"/>
      <c r="AA108" s="4"/>
      <c r="AB108" s="5"/>
      <c r="AC108" s="4"/>
    </row>
    <row r="109" spans="1:29" s="1" customFormat="1" ht="21" customHeight="1">
      <c r="A109" s="227">
        <v>170</v>
      </c>
      <c r="B109" s="228" t="s">
        <v>380</v>
      </c>
      <c r="C109" s="228" t="s">
        <v>381</v>
      </c>
      <c r="D109" s="229" t="s">
        <v>34</v>
      </c>
      <c r="E109" s="230"/>
      <c r="F109" s="229" t="s">
        <v>34</v>
      </c>
      <c r="G109" s="231">
        <v>35</v>
      </c>
      <c r="H109" s="232">
        <v>65</v>
      </c>
      <c r="I109" s="232">
        <v>30</v>
      </c>
      <c r="J109" s="233">
        <v>40</v>
      </c>
      <c r="K109" s="233">
        <v>4</v>
      </c>
      <c r="L109" s="234">
        <f t="shared" si="29"/>
        <v>36</v>
      </c>
      <c r="M109" s="235">
        <v>470</v>
      </c>
      <c r="N109" s="236">
        <f t="shared" si="28"/>
        <v>16920</v>
      </c>
      <c r="O109" s="402">
        <f t="shared" si="30"/>
        <v>9</v>
      </c>
      <c r="P109" s="402">
        <f t="shared" si="31"/>
        <v>9</v>
      </c>
      <c r="Q109" s="402">
        <f t="shared" si="32"/>
        <v>9</v>
      </c>
      <c r="R109" s="402">
        <f t="shared" si="33"/>
        <v>9</v>
      </c>
      <c r="S109" s="237"/>
      <c r="T109" s="238"/>
      <c r="V109" s="2"/>
      <c r="W109" s="2"/>
      <c r="X109" s="2"/>
      <c r="Y109" s="3"/>
      <c r="Z109" s="4"/>
      <c r="AA109" s="4"/>
      <c r="AB109" s="5"/>
      <c r="AC109" s="4"/>
    </row>
    <row r="110" spans="1:29" ht="21" customHeight="1">
      <c r="A110" s="227">
        <v>172</v>
      </c>
      <c r="B110" s="228" t="s">
        <v>384</v>
      </c>
      <c r="C110" s="228" t="s">
        <v>385</v>
      </c>
      <c r="D110" s="229" t="s">
        <v>34</v>
      </c>
      <c r="E110" s="230"/>
      <c r="F110" s="229" t="s">
        <v>34</v>
      </c>
      <c r="G110" s="231">
        <v>102</v>
      </c>
      <c r="H110" s="232">
        <v>120</v>
      </c>
      <c r="I110" s="232">
        <v>40</v>
      </c>
      <c r="J110" s="233">
        <v>100</v>
      </c>
      <c r="K110" s="233">
        <v>3</v>
      </c>
      <c r="L110" s="234">
        <f t="shared" si="29"/>
        <v>97</v>
      </c>
      <c r="M110" s="235">
        <v>850</v>
      </c>
      <c r="N110" s="236">
        <f t="shared" si="28"/>
        <v>82450</v>
      </c>
      <c r="O110" s="402">
        <f t="shared" si="30"/>
        <v>24.25</v>
      </c>
      <c r="P110" s="402">
        <f t="shared" si="31"/>
        <v>24.25</v>
      </c>
      <c r="Q110" s="402">
        <f t="shared" si="32"/>
        <v>24.25</v>
      </c>
      <c r="R110" s="402">
        <f t="shared" si="33"/>
        <v>24.25</v>
      </c>
      <c r="S110" s="237"/>
      <c r="T110" s="238"/>
      <c r="U110" s="1"/>
      <c r="V110" s="2"/>
      <c r="W110" s="2"/>
      <c r="X110" s="2"/>
      <c r="Y110" s="3"/>
    </row>
    <row r="111" spans="1:29" ht="21" customHeight="1">
      <c r="A111" s="227">
        <v>173</v>
      </c>
      <c r="B111" s="228" t="s">
        <v>386</v>
      </c>
      <c r="C111" s="228" t="s">
        <v>387</v>
      </c>
      <c r="D111" s="229" t="s">
        <v>34</v>
      </c>
      <c r="E111" s="230"/>
      <c r="F111" s="229" t="s">
        <v>34</v>
      </c>
      <c r="G111" s="231">
        <v>969</v>
      </c>
      <c r="H111" s="232">
        <v>1216</v>
      </c>
      <c r="I111" s="232">
        <v>500</v>
      </c>
      <c r="J111" s="233">
        <v>1543</v>
      </c>
      <c r="K111" s="233">
        <v>443</v>
      </c>
      <c r="L111" s="234">
        <f t="shared" si="29"/>
        <v>1100</v>
      </c>
      <c r="M111" s="235">
        <v>454.75</v>
      </c>
      <c r="N111" s="236">
        <f t="shared" si="28"/>
        <v>500225</v>
      </c>
      <c r="O111" s="402">
        <f t="shared" si="30"/>
        <v>275</v>
      </c>
      <c r="P111" s="402">
        <f t="shared" si="31"/>
        <v>275</v>
      </c>
      <c r="Q111" s="402">
        <f t="shared" si="32"/>
        <v>275</v>
      </c>
      <c r="R111" s="402">
        <f t="shared" si="33"/>
        <v>275</v>
      </c>
      <c r="S111" s="237"/>
      <c r="T111" s="238"/>
      <c r="U111" s="1"/>
      <c r="V111" s="2"/>
      <c r="W111" s="2"/>
      <c r="X111" s="2"/>
      <c r="Y111" s="3"/>
    </row>
    <row r="112" spans="1:29" s="272" customFormat="1" ht="21" customHeight="1">
      <c r="A112" s="253">
        <v>174</v>
      </c>
      <c r="B112" s="254" t="s">
        <v>388</v>
      </c>
      <c r="C112" s="254" t="s">
        <v>389</v>
      </c>
      <c r="D112" s="255" t="s">
        <v>34</v>
      </c>
      <c r="E112" s="256"/>
      <c r="F112" s="255" t="s">
        <v>34</v>
      </c>
      <c r="G112" s="257">
        <v>2772</v>
      </c>
      <c r="H112" s="258">
        <v>3165</v>
      </c>
      <c r="I112" s="258">
        <v>960</v>
      </c>
      <c r="J112" s="259">
        <v>166</v>
      </c>
      <c r="K112" s="259">
        <v>711</v>
      </c>
      <c r="L112" s="260">
        <f t="shared" si="29"/>
        <v>-545</v>
      </c>
      <c r="M112" s="261">
        <v>454.75</v>
      </c>
      <c r="N112" s="262">
        <f t="shared" si="28"/>
        <v>-247838.75</v>
      </c>
      <c r="O112" s="410">
        <v>137</v>
      </c>
      <c r="P112" s="410">
        <v>137</v>
      </c>
      <c r="Q112" s="410">
        <v>137</v>
      </c>
      <c r="R112" s="410">
        <v>137</v>
      </c>
      <c r="S112" s="263"/>
      <c r="T112" s="264"/>
      <c r="U112" s="265"/>
      <c r="V112" s="266"/>
      <c r="W112" s="266"/>
      <c r="X112" s="266"/>
      <c r="Y112" s="267"/>
      <c r="Z112" s="270"/>
      <c r="AA112" s="270"/>
      <c r="AB112" s="271"/>
      <c r="AC112" s="270"/>
    </row>
    <row r="113" spans="1:29" ht="21" customHeight="1">
      <c r="A113" s="227">
        <v>171</v>
      </c>
      <c r="B113" s="228" t="s">
        <v>382</v>
      </c>
      <c r="C113" s="228" t="s">
        <v>383</v>
      </c>
      <c r="D113" s="229" t="s">
        <v>34</v>
      </c>
      <c r="E113" s="230"/>
      <c r="F113" s="229" t="s">
        <v>34</v>
      </c>
      <c r="G113" s="231">
        <v>2245</v>
      </c>
      <c r="H113" s="232">
        <v>2719</v>
      </c>
      <c r="I113" s="232">
        <v>1762</v>
      </c>
      <c r="J113" s="233">
        <v>1958</v>
      </c>
      <c r="K113" s="233">
        <v>122</v>
      </c>
      <c r="L113" s="234">
        <f t="shared" si="29"/>
        <v>1836</v>
      </c>
      <c r="M113" s="235">
        <v>454.75</v>
      </c>
      <c r="N113" s="236">
        <f t="shared" si="28"/>
        <v>834921</v>
      </c>
      <c r="O113" s="402">
        <f t="shared" si="30"/>
        <v>459</v>
      </c>
      <c r="P113" s="402">
        <f t="shared" si="31"/>
        <v>459</v>
      </c>
      <c r="Q113" s="402">
        <f t="shared" si="32"/>
        <v>459</v>
      </c>
      <c r="R113" s="402">
        <f t="shared" si="33"/>
        <v>459</v>
      </c>
      <c r="S113" s="237"/>
      <c r="T113" s="238"/>
      <c r="U113" s="1"/>
      <c r="V113" s="2"/>
      <c r="W113" s="2"/>
      <c r="X113" s="2"/>
      <c r="Y113" s="3"/>
    </row>
    <row r="114" spans="1:29" s="247" customFormat="1" ht="21" customHeight="1">
      <c r="A114" s="227">
        <v>343</v>
      </c>
      <c r="B114" s="228" t="s">
        <v>732</v>
      </c>
      <c r="C114" s="228" t="s">
        <v>733</v>
      </c>
      <c r="D114" s="229" t="s">
        <v>100</v>
      </c>
      <c r="E114" s="230"/>
      <c r="F114" s="229" t="s">
        <v>100</v>
      </c>
      <c r="G114" s="231">
        <v>48986</v>
      </c>
      <c r="H114" s="232">
        <v>52400</v>
      </c>
      <c r="I114" s="232">
        <v>57876</v>
      </c>
      <c r="J114" s="233">
        <v>64306</v>
      </c>
      <c r="K114" s="233">
        <v>1800</v>
      </c>
      <c r="L114" s="234">
        <f t="shared" si="29"/>
        <v>62506</v>
      </c>
      <c r="M114" s="235">
        <v>1.99</v>
      </c>
      <c r="N114" s="236">
        <f t="shared" si="28"/>
        <v>124386.94</v>
      </c>
      <c r="O114" s="402">
        <f t="shared" si="30"/>
        <v>15626.5</v>
      </c>
      <c r="P114" s="402">
        <f t="shared" si="31"/>
        <v>15626.5</v>
      </c>
      <c r="Q114" s="402">
        <f t="shared" si="32"/>
        <v>15626.5</v>
      </c>
      <c r="R114" s="402">
        <f t="shared" si="33"/>
        <v>15626.5</v>
      </c>
      <c r="S114" s="237"/>
      <c r="T114" s="238"/>
      <c r="U114" s="239"/>
      <c r="V114" s="240"/>
      <c r="W114" s="240"/>
      <c r="X114" s="240"/>
      <c r="Y114" s="241"/>
      <c r="Z114" s="245"/>
      <c r="AA114" s="245"/>
      <c r="AB114" s="246"/>
      <c r="AC114" s="245"/>
    </row>
    <row r="115" spans="1:29" ht="21" customHeight="1">
      <c r="A115" s="227">
        <v>342</v>
      </c>
      <c r="B115" s="228" t="s">
        <v>730</v>
      </c>
      <c r="C115" s="228" t="s">
        <v>731</v>
      </c>
      <c r="D115" s="229" t="s">
        <v>100</v>
      </c>
      <c r="E115" s="230"/>
      <c r="F115" s="229" t="s">
        <v>100</v>
      </c>
      <c r="G115" s="231">
        <v>19214</v>
      </c>
      <c r="H115" s="232">
        <v>24300</v>
      </c>
      <c r="I115" s="232">
        <v>14004</v>
      </c>
      <c r="J115" s="233">
        <v>15560</v>
      </c>
      <c r="K115" s="233">
        <v>1900</v>
      </c>
      <c r="L115" s="234">
        <f t="shared" si="29"/>
        <v>13660</v>
      </c>
      <c r="M115" s="235">
        <v>1.9</v>
      </c>
      <c r="N115" s="236">
        <f t="shared" si="28"/>
        <v>25954</v>
      </c>
      <c r="O115" s="402">
        <f t="shared" si="30"/>
        <v>3415</v>
      </c>
      <c r="P115" s="402">
        <f t="shared" si="31"/>
        <v>3415</v>
      </c>
      <c r="Q115" s="402">
        <f t="shared" si="32"/>
        <v>3415</v>
      </c>
      <c r="R115" s="402">
        <f t="shared" si="33"/>
        <v>3415</v>
      </c>
      <c r="S115" s="237"/>
      <c r="T115" s="238"/>
      <c r="U115" s="1"/>
      <c r="V115" s="2"/>
      <c r="W115" s="2"/>
      <c r="X115" s="2"/>
      <c r="Y115" s="3"/>
    </row>
    <row r="116" spans="1:29" s="247" customFormat="1" ht="21" customHeight="1">
      <c r="A116" s="227">
        <v>206</v>
      </c>
      <c r="B116" s="228" t="s">
        <v>453</v>
      </c>
      <c r="C116" s="228" t="s">
        <v>454</v>
      </c>
      <c r="D116" s="229" t="s">
        <v>452</v>
      </c>
      <c r="E116" s="230"/>
      <c r="F116" s="229" t="s">
        <v>452</v>
      </c>
      <c r="G116" s="231">
        <v>250</v>
      </c>
      <c r="H116" s="232">
        <v>280</v>
      </c>
      <c r="I116" s="232">
        <v>380</v>
      </c>
      <c r="J116" s="233">
        <v>450</v>
      </c>
      <c r="K116" s="233">
        <v>53</v>
      </c>
      <c r="L116" s="234">
        <f t="shared" si="29"/>
        <v>397</v>
      </c>
      <c r="M116" s="235">
        <v>80</v>
      </c>
      <c r="N116" s="236">
        <f t="shared" si="28"/>
        <v>31760</v>
      </c>
      <c r="O116" s="402">
        <f t="shared" si="30"/>
        <v>99.25</v>
      </c>
      <c r="P116" s="402">
        <f t="shared" si="31"/>
        <v>99.25</v>
      </c>
      <c r="Q116" s="402">
        <f t="shared" si="32"/>
        <v>99.25</v>
      </c>
      <c r="R116" s="402">
        <f t="shared" si="33"/>
        <v>99.25</v>
      </c>
      <c r="S116" s="237"/>
      <c r="T116" s="238"/>
      <c r="U116" s="239"/>
      <c r="V116" s="240"/>
      <c r="W116" s="240"/>
      <c r="X116" s="240"/>
      <c r="Y116" s="241"/>
      <c r="Z116" s="245"/>
      <c r="AA116" s="245"/>
      <c r="AB116" s="246"/>
      <c r="AC116" s="245"/>
    </row>
    <row r="117" spans="1:29" s="247" customFormat="1" ht="21" customHeight="1">
      <c r="A117" s="74">
        <v>424</v>
      </c>
      <c r="B117" s="96"/>
      <c r="C117" s="96" t="s">
        <v>855</v>
      </c>
      <c r="D117" s="100" t="s">
        <v>34</v>
      </c>
      <c r="E117" s="101">
        <v>50</v>
      </c>
      <c r="F117" s="101" t="s">
        <v>199</v>
      </c>
      <c r="G117" s="102">
        <v>0</v>
      </c>
      <c r="H117" s="102">
        <v>0</v>
      </c>
      <c r="I117" s="102">
        <v>0</v>
      </c>
      <c r="J117" s="105">
        <v>4</v>
      </c>
      <c r="K117" s="105">
        <v>0</v>
      </c>
      <c r="L117" s="93">
        <v>4</v>
      </c>
      <c r="M117" s="103">
        <v>1000</v>
      </c>
      <c r="N117" s="104">
        <f t="shared" si="28"/>
        <v>4000</v>
      </c>
      <c r="O117" s="409">
        <v>4</v>
      </c>
      <c r="P117" s="409"/>
      <c r="Q117" s="409"/>
      <c r="R117" s="409"/>
      <c r="S117" s="53"/>
      <c r="T117" s="54"/>
      <c r="U117" s="239"/>
      <c r="V117" s="240"/>
      <c r="W117" s="240"/>
      <c r="X117" s="240"/>
      <c r="Y117" s="241"/>
      <c r="Z117" s="245"/>
      <c r="AA117" s="245"/>
      <c r="AB117" s="246"/>
      <c r="AC117" s="245"/>
    </row>
    <row r="118" spans="1:29" s="247" customFormat="1" ht="21" customHeight="1">
      <c r="A118" s="227">
        <v>122</v>
      </c>
      <c r="B118" s="228" t="s">
        <v>288</v>
      </c>
      <c r="C118" s="228" t="s">
        <v>289</v>
      </c>
      <c r="D118" s="229" t="s">
        <v>211</v>
      </c>
      <c r="E118" s="230"/>
      <c r="F118" s="229" t="s">
        <v>211</v>
      </c>
      <c r="G118" s="231">
        <v>2296</v>
      </c>
      <c r="H118" s="232">
        <v>2555</v>
      </c>
      <c r="I118" s="232">
        <v>2328</v>
      </c>
      <c r="J118" s="233">
        <v>2586</v>
      </c>
      <c r="K118" s="233">
        <v>242</v>
      </c>
      <c r="L118" s="234">
        <f t="shared" ref="L118:L123" si="38">SUM(J118-K118)</f>
        <v>2344</v>
      </c>
      <c r="M118" s="235">
        <v>20</v>
      </c>
      <c r="N118" s="236">
        <f t="shared" si="28"/>
        <v>46880</v>
      </c>
      <c r="O118" s="402">
        <f>L118/4</f>
        <v>586</v>
      </c>
      <c r="P118" s="402">
        <f>L118/4</f>
        <v>586</v>
      </c>
      <c r="Q118" s="402">
        <f>L118/4</f>
        <v>586</v>
      </c>
      <c r="R118" s="402">
        <f>L118/4</f>
        <v>586</v>
      </c>
      <c r="S118" s="237"/>
      <c r="T118" s="238"/>
      <c r="U118" s="239"/>
      <c r="V118" s="240"/>
      <c r="W118" s="240"/>
      <c r="X118" s="240"/>
      <c r="Y118" s="241"/>
      <c r="Z118" s="245"/>
      <c r="AA118" s="245"/>
      <c r="AB118" s="246"/>
      <c r="AC118" s="245"/>
    </row>
    <row r="119" spans="1:29" s="247" customFormat="1" ht="21" customHeight="1">
      <c r="A119" s="227">
        <v>155</v>
      </c>
      <c r="B119" s="228" t="s">
        <v>350</v>
      </c>
      <c r="C119" s="228" t="s">
        <v>351</v>
      </c>
      <c r="D119" s="229" t="s">
        <v>34</v>
      </c>
      <c r="E119" s="230"/>
      <c r="F119" s="229" t="s">
        <v>34</v>
      </c>
      <c r="G119" s="231">
        <v>116</v>
      </c>
      <c r="H119" s="232">
        <v>203</v>
      </c>
      <c r="I119" s="232">
        <v>180</v>
      </c>
      <c r="J119" s="233">
        <v>200</v>
      </c>
      <c r="K119" s="233">
        <v>48</v>
      </c>
      <c r="L119" s="234">
        <f t="shared" si="38"/>
        <v>152</v>
      </c>
      <c r="M119" s="235">
        <v>110</v>
      </c>
      <c r="N119" s="236">
        <f t="shared" si="28"/>
        <v>16720</v>
      </c>
      <c r="O119" s="402">
        <f>L119/4</f>
        <v>38</v>
      </c>
      <c r="P119" s="402">
        <f>L119/4</f>
        <v>38</v>
      </c>
      <c r="Q119" s="402">
        <f>L119/4</f>
        <v>38</v>
      </c>
      <c r="R119" s="402">
        <f>L119/4</f>
        <v>38</v>
      </c>
      <c r="S119" s="237"/>
      <c r="T119" s="238"/>
      <c r="U119" s="239"/>
      <c r="V119" s="240"/>
      <c r="W119" s="240"/>
      <c r="X119" s="240"/>
      <c r="Y119" s="241"/>
      <c r="Z119" s="245"/>
      <c r="AA119" s="245"/>
      <c r="AB119" s="246"/>
      <c r="AC119" s="245"/>
    </row>
    <row r="120" spans="1:29" s="272" customFormat="1" ht="21" customHeight="1">
      <c r="A120" s="253">
        <v>208</v>
      </c>
      <c r="B120" s="254" t="s">
        <v>458</v>
      </c>
      <c r="C120" s="254" t="s">
        <v>459</v>
      </c>
      <c r="D120" s="255" t="s">
        <v>46</v>
      </c>
      <c r="E120" s="256"/>
      <c r="F120" s="255" t="s">
        <v>46</v>
      </c>
      <c r="G120" s="257">
        <v>17</v>
      </c>
      <c r="H120" s="258">
        <v>112</v>
      </c>
      <c r="I120" s="258">
        <v>36</v>
      </c>
      <c r="J120" s="259">
        <v>40</v>
      </c>
      <c r="K120" s="259">
        <v>63</v>
      </c>
      <c r="L120" s="260">
        <f t="shared" si="38"/>
        <v>-23</v>
      </c>
      <c r="M120" s="261">
        <v>60</v>
      </c>
      <c r="N120" s="262">
        <f t="shared" si="28"/>
        <v>-1380</v>
      </c>
      <c r="O120" s="410">
        <v>6</v>
      </c>
      <c r="P120" s="410">
        <v>6</v>
      </c>
      <c r="Q120" s="410">
        <v>6</v>
      </c>
      <c r="R120" s="410">
        <v>6</v>
      </c>
      <c r="S120" s="263"/>
      <c r="T120" s="264"/>
      <c r="U120" s="265"/>
      <c r="V120" s="266"/>
      <c r="W120" s="266"/>
      <c r="X120" s="266"/>
      <c r="Y120" s="267"/>
      <c r="Z120" s="270"/>
      <c r="AA120" s="270"/>
      <c r="AB120" s="271"/>
      <c r="AC120" s="270"/>
    </row>
    <row r="121" spans="1:29" s="247" customFormat="1" ht="21" customHeight="1">
      <c r="A121" s="227">
        <v>210</v>
      </c>
      <c r="B121" s="228" t="s">
        <v>462</v>
      </c>
      <c r="C121" s="228" t="s">
        <v>463</v>
      </c>
      <c r="D121" s="229" t="s">
        <v>464</v>
      </c>
      <c r="E121" s="230"/>
      <c r="F121" s="229" t="s">
        <v>464</v>
      </c>
      <c r="G121" s="231">
        <v>282</v>
      </c>
      <c r="H121" s="232">
        <v>378</v>
      </c>
      <c r="I121" s="232">
        <v>240</v>
      </c>
      <c r="J121" s="233">
        <v>260</v>
      </c>
      <c r="K121" s="233">
        <v>102</v>
      </c>
      <c r="L121" s="234">
        <f t="shared" si="38"/>
        <v>158</v>
      </c>
      <c r="M121" s="235">
        <v>1106</v>
      </c>
      <c r="N121" s="236">
        <f t="shared" si="28"/>
        <v>174748</v>
      </c>
      <c r="O121" s="402">
        <f>L121/4</f>
        <v>39.5</v>
      </c>
      <c r="P121" s="402">
        <f>L121/4</f>
        <v>39.5</v>
      </c>
      <c r="Q121" s="402">
        <f>L121/4</f>
        <v>39.5</v>
      </c>
      <c r="R121" s="402">
        <f>L121/4</f>
        <v>39.5</v>
      </c>
      <c r="S121" s="237"/>
      <c r="T121" s="238"/>
      <c r="U121" s="239"/>
      <c r="V121" s="240"/>
      <c r="W121" s="240"/>
      <c r="X121" s="240"/>
      <c r="Y121" s="241"/>
      <c r="Z121" s="245"/>
      <c r="AA121" s="245"/>
      <c r="AB121" s="246"/>
      <c r="AC121" s="245"/>
    </row>
    <row r="122" spans="1:29" s="247" customFormat="1" ht="21" customHeight="1">
      <c r="A122" s="227">
        <v>209</v>
      </c>
      <c r="B122" s="228" t="s">
        <v>460</v>
      </c>
      <c r="C122" s="228" t="s">
        <v>461</v>
      </c>
      <c r="D122" s="229" t="s">
        <v>46</v>
      </c>
      <c r="E122" s="230"/>
      <c r="F122" s="229" t="s">
        <v>46</v>
      </c>
      <c r="G122" s="231">
        <v>355</v>
      </c>
      <c r="H122" s="232">
        <v>552</v>
      </c>
      <c r="I122" s="232">
        <v>132</v>
      </c>
      <c r="J122" s="233">
        <v>146</v>
      </c>
      <c r="K122" s="233">
        <v>0</v>
      </c>
      <c r="L122" s="234">
        <f t="shared" si="38"/>
        <v>146</v>
      </c>
      <c r="M122" s="235">
        <v>60</v>
      </c>
      <c r="N122" s="236">
        <f t="shared" si="28"/>
        <v>8760</v>
      </c>
      <c r="O122" s="402">
        <f>L122/4</f>
        <v>36.5</v>
      </c>
      <c r="P122" s="402">
        <f>L122/4</f>
        <v>36.5</v>
      </c>
      <c r="Q122" s="402">
        <f>L122/4</f>
        <v>36.5</v>
      </c>
      <c r="R122" s="402">
        <f>L122/4</f>
        <v>36.5</v>
      </c>
      <c r="S122" s="237"/>
      <c r="T122" s="238"/>
      <c r="U122" s="239"/>
      <c r="V122" s="240"/>
      <c r="W122" s="240"/>
      <c r="X122" s="240"/>
      <c r="Y122" s="241"/>
      <c r="Z122" s="245"/>
      <c r="AA122" s="245"/>
      <c r="AB122" s="246"/>
      <c r="AC122" s="245"/>
    </row>
    <row r="123" spans="1:29" ht="21" customHeight="1">
      <c r="A123" s="44">
        <v>207</v>
      </c>
      <c r="B123" s="45" t="s">
        <v>455</v>
      </c>
      <c r="C123" s="45" t="s">
        <v>456</v>
      </c>
      <c r="D123" s="46" t="s">
        <v>457</v>
      </c>
      <c r="E123" s="47"/>
      <c r="F123" s="46" t="s">
        <v>457</v>
      </c>
      <c r="G123" s="49">
        <v>17</v>
      </c>
      <c r="H123" s="50">
        <v>75</v>
      </c>
      <c r="I123" s="102">
        <v>0</v>
      </c>
      <c r="J123" s="102">
        <v>0</v>
      </c>
      <c r="K123" s="51">
        <v>3</v>
      </c>
      <c r="L123" s="381">
        <f t="shared" si="38"/>
        <v>-3</v>
      </c>
      <c r="M123" s="391">
        <v>356</v>
      </c>
      <c r="N123" s="383">
        <f t="shared" si="28"/>
        <v>-1068</v>
      </c>
      <c r="O123" s="411">
        <v>1</v>
      </c>
      <c r="P123" s="411">
        <v>1</v>
      </c>
      <c r="Q123" s="411">
        <v>1</v>
      </c>
      <c r="R123" s="411">
        <v>1</v>
      </c>
      <c r="S123" s="384"/>
      <c r="T123" s="385"/>
      <c r="U123" s="1"/>
      <c r="V123" s="2"/>
      <c r="W123" s="2"/>
      <c r="X123" s="2"/>
      <c r="Y123" s="3"/>
    </row>
    <row r="124" spans="1:29" s="239" customFormat="1" ht="21.75">
      <c r="A124" s="74">
        <v>443</v>
      </c>
      <c r="B124" s="96"/>
      <c r="C124" s="96" t="s">
        <v>875</v>
      </c>
      <c r="D124" s="100" t="s">
        <v>34</v>
      </c>
      <c r="E124" s="101">
        <v>50</v>
      </c>
      <c r="F124" s="101" t="s">
        <v>100</v>
      </c>
      <c r="G124" s="102">
        <v>0</v>
      </c>
      <c r="H124" s="102">
        <v>0</v>
      </c>
      <c r="I124" s="102">
        <v>0</v>
      </c>
      <c r="J124" s="105">
        <v>750</v>
      </c>
      <c r="K124" s="105">
        <v>0</v>
      </c>
      <c r="L124" s="93">
        <v>750</v>
      </c>
      <c r="M124" s="103">
        <v>40</v>
      </c>
      <c r="N124" s="104">
        <f t="shared" si="28"/>
        <v>30000</v>
      </c>
      <c r="O124" s="409">
        <v>190</v>
      </c>
      <c r="P124" s="409">
        <v>190</v>
      </c>
      <c r="Q124" s="409">
        <v>185</v>
      </c>
      <c r="R124" s="409">
        <v>185</v>
      </c>
      <c r="S124" s="53"/>
      <c r="T124" s="54"/>
      <c r="V124" s="240"/>
      <c r="W124" s="240"/>
      <c r="X124" s="240"/>
      <c r="Y124" s="241"/>
      <c r="Z124" s="242"/>
      <c r="AA124" s="242"/>
      <c r="AB124" s="243"/>
      <c r="AC124" s="242"/>
    </row>
    <row r="125" spans="1:29" s="1" customFormat="1" ht="21.75">
      <c r="A125" s="74">
        <v>442</v>
      </c>
      <c r="B125" s="96"/>
      <c r="C125" s="96" t="s">
        <v>874</v>
      </c>
      <c r="D125" s="100" t="s">
        <v>34</v>
      </c>
      <c r="E125" s="101">
        <v>50</v>
      </c>
      <c r="F125" s="101" t="s">
        <v>100</v>
      </c>
      <c r="G125" s="102">
        <v>0</v>
      </c>
      <c r="H125" s="102">
        <v>0</v>
      </c>
      <c r="I125" s="102">
        <v>0</v>
      </c>
      <c r="J125" s="105">
        <v>750</v>
      </c>
      <c r="K125" s="105">
        <v>0</v>
      </c>
      <c r="L125" s="93">
        <v>750</v>
      </c>
      <c r="M125" s="103">
        <v>40</v>
      </c>
      <c r="N125" s="104">
        <f t="shared" si="28"/>
        <v>30000</v>
      </c>
      <c r="O125" s="409">
        <v>190</v>
      </c>
      <c r="P125" s="409">
        <v>190</v>
      </c>
      <c r="Q125" s="409">
        <v>185</v>
      </c>
      <c r="R125" s="409">
        <v>185</v>
      </c>
      <c r="S125" s="53"/>
      <c r="T125" s="54"/>
      <c r="V125" s="2"/>
      <c r="W125" s="2"/>
      <c r="X125" s="2"/>
      <c r="Y125" s="3"/>
      <c r="Z125" s="4"/>
      <c r="AA125" s="4"/>
      <c r="AB125" s="5"/>
      <c r="AC125" s="4"/>
    </row>
    <row r="126" spans="1:29" s="239" customFormat="1" ht="21.75">
      <c r="A126" s="227">
        <v>202</v>
      </c>
      <c r="B126" s="228" t="s">
        <v>444</v>
      </c>
      <c r="C126" s="228" t="s">
        <v>445</v>
      </c>
      <c r="D126" s="229" t="s">
        <v>34</v>
      </c>
      <c r="E126" s="230"/>
      <c r="F126" s="229" t="s">
        <v>34</v>
      </c>
      <c r="G126" s="231">
        <v>184</v>
      </c>
      <c r="H126" s="232">
        <v>204</v>
      </c>
      <c r="I126" s="232">
        <v>204</v>
      </c>
      <c r="J126" s="233">
        <v>228</v>
      </c>
      <c r="K126" s="233">
        <v>24</v>
      </c>
      <c r="L126" s="234">
        <f>SUM(J126-K126)</f>
        <v>204</v>
      </c>
      <c r="M126" s="235">
        <v>278.2</v>
      </c>
      <c r="N126" s="236">
        <f t="shared" ref="N126:N130" si="39">L126*M126</f>
        <v>56752.799999999996</v>
      </c>
      <c r="O126" s="402">
        <f>L126/4</f>
        <v>51</v>
      </c>
      <c r="P126" s="402">
        <f>L126/4</f>
        <v>51</v>
      </c>
      <c r="Q126" s="402">
        <f>L126/4</f>
        <v>51</v>
      </c>
      <c r="R126" s="402">
        <f>L126/4</f>
        <v>51</v>
      </c>
      <c r="S126" s="237"/>
      <c r="T126" s="238"/>
      <c r="V126" s="240"/>
      <c r="W126" s="240"/>
      <c r="X126" s="240"/>
      <c r="Y126" s="241"/>
      <c r="Z126" s="242"/>
      <c r="AA126" s="242"/>
      <c r="AB126" s="243"/>
      <c r="AC126" s="242"/>
    </row>
    <row r="127" spans="1:29" s="1" customFormat="1" ht="19.5" customHeight="1">
      <c r="A127" s="227">
        <v>203</v>
      </c>
      <c r="B127" s="228" t="s">
        <v>446</v>
      </c>
      <c r="C127" s="228" t="s">
        <v>447</v>
      </c>
      <c r="D127" s="229" t="s">
        <v>34</v>
      </c>
      <c r="E127" s="230"/>
      <c r="F127" s="229" t="s">
        <v>34</v>
      </c>
      <c r="G127" s="231">
        <v>234</v>
      </c>
      <c r="H127" s="232">
        <v>245</v>
      </c>
      <c r="I127" s="232">
        <v>470</v>
      </c>
      <c r="J127" s="233">
        <v>550</v>
      </c>
      <c r="K127" s="233">
        <v>150</v>
      </c>
      <c r="L127" s="234">
        <f>SUM(J127-K127)</f>
        <v>400</v>
      </c>
      <c r="M127" s="235">
        <v>278.2</v>
      </c>
      <c r="N127" s="236">
        <f t="shared" si="39"/>
        <v>111280</v>
      </c>
      <c r="O127" s="402">
        <f>L127/4</f>
        <v>100</v>
      </c>
      <c r="P127" s="402">
        <f>L127/4</f>
        <v>100</v>
      </c>
      <c r="Q127" s="402">
        <f>L127/4</f>
        <v>100</v>
      </c>
      <c r="R127" s="402">
        <f>L127/4</f>
        <v>100</v>
      </c>
      <c r="S127" s="237"/>
      <c r="T127" s="238"/>
      <c r="V127" s="2"/>
      <c r="W127" s="2"/>
      <c r="X127" s="2"/>
      <c r="Y127" s="3"/>
      <c r="Z127" s="4"/>
      <c r="AA127" s="4"/>
      <c r="AB127" s="5"/>
      <c r="AC127" s="4"/>
    </row>
    <row r="128" spans="1:29" s="1" customFormat="1" ht="20.25" customHeight="1">
      <c r="A128" s="74">
        <v>377</v>
      </c>
      <c r="B128" s="91"/>
      <c r="C128" s="91" t="s">
        <v>798</v>
      </c>
      <c r="D128" s="77" t="s">
        <v>199</v>
      </c>
      <c r="E128" s="78"/>
      <c r="F128" s="78" t="s">
        <v>199</v>
      </c>
      <c r="G128" s="79">
        <v>0</v>
      </c>
      <c r="H128" s="79">
        <v>0</v>
      </c>
      <c r="I128" s="79">
        <v>300</v>
      </c>
      <c r="J128" s="92">
        <v>400</v>
      </c>
      <c r="K128" s="92">
        <v>0</v>
      </c>
      <c r="L128" s="93">
        <v>150</v>
      </c>
      <c r="M128" s="81">
        <v>400</v>
      </c>
      <c r="N128" s="82">
        <f t="shared" si="39"/>
        <v>60000</v>
      </c>
      <c r="O128" s="409">
        <v>40</v>
      </c>
      <c r="P128" s="409">
        <v>40</v>
      </c>
      <c r="Q128" s="409">
        <v>40</v>
      </c>
      <c r="R128" s="409">
        <v>30</v>
      </c>
      <c r="S128" s="53"/>
      <c r="T128" s="54"/>
      <c r="V128" s="2"/>
      <c r="W128" s="2"/>
      <c r="X128" s="2"/>
      <c r="Y128" s="3"/>
      <c r="Z128" s="4"/>
      <c r="AA128" s="4"/>
      <c r="AB128" s="5"/>
      <c r="AC128" s="4"/>
    </row>
    <row r="129" spans="1:29" s="1" customFormat="1" ht="21" customHeight="1">
      <c r="A129" s="227">
        <v>113</v>
      </c>
      <c r="B129" s="228" t="s">
        <v>269</v>
      </c>
      <c r="C129" s="228" t="s">
        <v>270</v>
      </c>
      <c r="D129" s="229" t="s">
        <v>254</v>
      </c>
      <c r="E129" s="229"/>
      <c r="F129" s="229" t="s">
        <v>254</v>
      </c>
      <c r="G129" s="231">
        <v>69</v>
      </c>
      <c r="H129" s="232">
        <v>80</v>
      </c>
      <c r="I129" s="232">
        <v>140</v>
      </c>
      <c r="J129" s="233">
        <v>180</v>
      </c>
      <c r="K129" s="233">
        <v>0</v>
      </c>
      <c r="L129" s="234">
        <f>SUM(J129-K129)</f>
        <v>180</v>
      </c>
      <c r="M129" s="235">
        <v>866.7</v>
      </c>
      <c r="N129" s="236">
        <f t="shared" si="39"/>
        <v>156006</v>
      </c>
      <c r="O129" s="402">
        <f>L129/4</f>
        <v>45</v>
      </c>
      <c r="P129" s="402">
        <f>L129/4</f>
        <v>45</v>
      </c>
      <c r="Q129" s="402">
        <f>L129/4</f>
        <v>45</v>
      </c>
      <c r="R129" s="402">
        <f>L129/4</f>
        <v>45</v>
      </c>
      <c r="S129" s="237"/>
      <c r="T129" s="238"/>
      <c r="V129" s="2"/>
      <c r="W129" s="2"/>
      <c r="X129" s="2"/>
      <c r="Y129" s="3"/>
      <c r="Z129" s="4"/>
      <c r="AA129" s="4"/>
      <c r="AB129" s="5"/>
      <c r="AC129" s="4"/>
    </row>
    <row r="130" spans="1:29" s="1" customFormat="1" ht="21" customHeight="1">
      <c r="A130" s="227">
        <v>114</v>
      </c>
      <c r="B130" s="228" t="s">
        <v>271</v>
      </c>
      <c r="C130" s="228" t="s">
        <v>272</v>
      </c>
      <c r="D130" s="229" t="s">
        <v>254</v>
      </c>
      <c r="E130" s="230"/>
      <c r="F130" s="229" t="s">
        <v>254</v>
      </c>
      <c r="G130" s="231">
        <v>1205</v>
      </c>
      <c r="H130" s="232">
        <v>1334</v>
      </c>
      <c r="I130" s="232">
        <v>2970</v>
      </c>
      <c r="J130" s="233">
        <v>3300</v>
      </c>
      <c r="K130" s="233">
        <v>0</v>
      </c>
      <c r="L130" s="234">
        <f>SUM(J130-K130)</f>
        <v>3300</v>
      </c>
      <c r="M130" s="235">
        <v>866.7</v>
      </c>
      <c r="N130" s="236">
        <f t="shared" si="39"/>
        <v>2860110</v>
      </c>
      <c r="O130" s="402">
        <f>L130/4</f>
        <v>825</v>
      </c>
      <c r="P130" s="402">
        <f>L130/4</f>
        <v>825</v>
      </c>
      <c r="Q130" s="402">
        <f>L130/4</f>
        <v>825</v>
      </c>
      <c r="R130" s="402">
        <f>L130/4</f>
        <v>825</v>
      </c>
      <c r="S130" s="237"/>
      <c r="T130" s="238"/>
      <c r="V130" s="2"/>
      <c r="W130" s="2"/>
      <c r="X130" s="2"/>
      <c r="Y130" s="3"/>
      <c r="Z130" s="4"/>
      <c r="AA130" s="4"/>
      <c r="AB130" s="5"/>
      <c r="AC130" s="4"/>
    </row>
    <row r="131" spans="1:29" s="1" customFormat="1" ht="21" customHeight="1">
      <c r="A131" s="129">
        <v>466</v>
      </c>
      <c r="B131" s="130"/>
      <c r="C131" s="147" t="s">
        <v>901</v>
      </c>
      <c r="D131" s="129">
        <v>1</v>
      </c>
      <c r="E131" s="129">
        <v>500</v>
      </c>
      <c r="F131" s="129" t="s">
        <v>188</v>
      </c>
      <c r="G131" s="145">
        <v>500</v>
      </c>
      <c r="H131" s="145">
        <v>500</v>
      </c>
      <c r="I131" s="145">
        <v>500</v>
      </c>
      <c r="J131" s="145">
        <v>500</v>
      </c>
      <c r="K131" s="145">
        <v>0</v>
      </c>
      <c r="L131" s="80">
        <v>500</v>
      </c>
      <c r="M131" s="146">
        <v>3.6</v>
      </c>
      <c r="N131" s="135">
        <v>1800</v>
      </c>
      <c r="O131" s="409">
        <v>500</v>
      </c>
      <c r="P131" s="409"/>
      <c r="Q131" s="409"/>
      <c r="R131" s="409"/>
      <c r="S131" s="53"/>
      <c r="T131" s="54"/>
      <c r="V131" s="2"/>
      <c r="W131" s="2"/>
      <c r="X131" s="2"/>
      <c r="Y131" s="3"/>
      <c r="Z131" s="4"/>
      <c r="AA131" s="4"/>
      <c r="AB131" s="5"/>
      <c r="AC131" s="4"/>
    </row>
    <row r="132" spans="1:29" s="1" customFormat="1" ht="21" customHeight="1">
      <c r="A132" s="74">
        <v>423</v>
      </c>
      <c r="B132" s="76"/>
      <c r="C132" s="76" t="s">
        <v>854</v>
      </c>
      <c r="D132" s="77" t="s">
        <v>227</v>
      </c>
      <c r="E132" s="78">
        <v>1</v>
      </c>
      <c r="F132" s="78" t="s">
        <v>199</v>
      </c>
      <c r="G132" s="79">
        <v>180</v>
      </c>
      <c r="H132" s="79">
        <v>200</v>
      </c>
      <c r="I132" s="79">
        <v>200</v>
      </c>
      <c r="J132" s="92">
        <v>360</v>
      </c>
      <c r="K132" s="92">
        <v>10</v>
      </c>
      <c r="L132" s="93">
        <v>350</v>
      </c>
      <c r="M132" s="81">
        <v>30</v>
      </c>
      <c r="N132" s="82">
        <f t="shared" ref="N132:N144" si="40">L132*M132</f>
        <v>10500</v>
      </c>
      <c r="O132" s="409">
        <v>90</v>
      </c>
      <c r="P132" s="409">
        <v>90</v>
      </c>
      <c r="Q132" s="409">
        <v>90</v>
      </c>
      <c r="R132" s="409">
        <v>80</v>
      </c>
      <c r="S132" s="53"/>
      <c r="T132" s="54"/>
      <c r="V132" s="2"/>
      <c r="W132" s="2"/>
      <c r="X132" s="2"/>
      <c r="Y132" s="3"/>
      <c r="Z132" s="4"/>
      <c r="AA132" s="4"/>
      <c r="AB132" s="5"/>
      <c r="AC132" s="4"/>
    </row>
    <row r="133" spans="1:29" s="239" customFormat="1" ht="21" customHeight="1">
      <c r="A133" s="227">
        <v>276</v>
      </c>
      <c r="B133" s="228" t="s">
        <v>596</v>
      </c>
      <c r="C133" s="228" t="s">
        <v>597</v>
      </c>
      <c r="D133" s="229" t="s">
        <v>188</v>
      </c>
      <c r="E133" s="230"/>
      <c r="F133" s="229" t="s">
        <v>188</v>
      </c>
      <c r="G133" s="231">
        <v>272</v>
      </c>
      <c r="H133" s="232">
        <v>466</v>
      </c>
      <c r="I133" s="232">
        <v>780</v>
      </c>
      <c r="J133" s="233">
        <v>866</v>
      </c>
      <c r="K133" s="233">
        <v>578</v>
      </c>
      <c r="L133" s="234">
        <f>SUM(J133-K133)</f>
        <v>288</v>
      </c>
      <c r="M133" s="235">
        <v>9.5</v>
      </c>
      <c r="N133" s="236">
        <f t="shared" si="40"/>
        <v>2736</v>
      </c>
      <c r="O133" s="402">
        <f>L133/4</f>
        <v>72</v>
      </c>
      <c r="P133" s="402">
        <f>L133/4</f>
        <v>72</v>
      </c>
      <c r="Q133" s="402">
        <f>L133/4</f>
        <v>72</v>
      </c>
      <c r="R133" s="402">
        <f>L133/4</f>
        <v>72</v>
      </c>
      <c r="S133" s="237"/>
      <c r="T133" s="238"/>
      <c r="V133" s="240"/>
      <c r="W133" s="240"/>
      <c r="X133" s="240"/>
      <c r="Y133" s="241"/>
      <c r="Z133" s="242"/>
      <c r="AA133" s="242"/>
      <c r="AB133" s="243"/>
      <c r="AC133" s="242"/>
    </row>
    <row r="134" spans="1:29" s="265" customFormat="1" ht="21" customHeight="1">
      <c r="A134" s="253">
        <v>277</v>
      </c>
      <c r="B134" s="254" t="s">
        <v>598</v>
      </c>
      <c r="C134" s="254" t="s">
        <v>599</v>
      </c>
      <c r="D134" s="255" t="s">
        <v>188</v>
      </c>
      <c r="E134" s="256"/>
      <c r="F134" s="255" t="s">
        <v>188</v>
      </c>
      <c r="G134" s="257">
        <v>162</v>
      </c>
      <c r="H134" s="307">
        <v>1011</v>
      </c>
      <c r="I134" s="307">
        <v>240</v>
      </c>
      <c r="J134" s="259">
        <v>270</v>
      </c>
      <c r="K134" s="259">
        <v>542</v>
      </c>
      <c r="L134" s="260">
        <f>SUM(J134-K134)</f>
        <v>-272</v>
      </c>
      <c r="M134" s="261">
        <v>9.5</v>
      </c>
      <c r="N134" s="262">
        <f t="shared" si="40"/>
        <v>-2584</v>
      </c>
      <c r="O134" s="410">
        <v>68</v>
      </c>
      <c r="P134" s="410">
        <v>68</v>
      </c>
      <c r="Q134" s="410">
        <v>68</v>
      </c>
      <c r="R134" s="410">
        <v>68</v>
      </c>
      <c r="S134" s="263"/>
      <c r="T134" s="264"/>
      <c r="V134" s="266"/>
      <c r="W134" s="266"/>
      <c r="X134" s="266"/>
      <c r="Y134" s="267"/>
      <c r="Z134" s="268"/>
      <c r="AA134" s="268"/>
      <c r="AB134" s="269"/>
      <c r="AC134" s="268"/>
    </row>
    <row r="135" spans="1:29" s="239" customFormat="1" ht="21" customHeight="1">
      <c r="A135" s="227">
        <v>278</v>
      </c>
      <c r="B135" s="228" t="s">
        <v>600</v>
      </c>
      <c r="C135" s="228" t="s">
        <v>601</v>
      </c>
      <c r="D135" s="229" t="s">
        <v>188</v>
      </c>
      <c r="E135" s="230"/>
      <c r="F135" s="229" t="s">
        <v>188</v>
      </c>
      <c r="G135" s="231">
        <v>5792</v>
      </c>
      <c r="H135" s="306">
        <v>7127</v>
      </c>
      <c r="I135" s="306">
        <v>3876</v>
      </c>
      <c r="J135" s="233">
        <v>4306</v>
      </c>
      <c r="K135" s="233">
        <v>2154</v>
      </c>
      <c r="L135" s="234">
        <f>SUM(J135-K135)</f>
        <v>2152</v>
      </c>
      <c r="M135" s="235">
        <v>7.5</v>
      </c>
      <c r="N135" s="236">
        <f t="shared" si="40"/>
        <v>16140</v>
      </c>
      <c r="O135" s="402">
        <f>L135/4</f>
        <v>538</v>
      </c>
      <c r="P135" s="402">
        <f>L135/4</f>
        <v>538</v>
      </c>
      <c r="Q135" s="402">
        <f>L135/4</f>
        <v>538</v>
      </c>
      <c r="R135" s="402">
        <f>L135/4</f>
        <v>538</v>
      </c>
      <c r="S135" s="237"/>
      <c r="T135" s="238"/>
      <c r="V135" s="240"/>
      <c r="W135" s="240"/>
      <c r="X135" s="240"/>
      <c r="Y135" s="241"/>
      <c r="Z135" s="242"/>
      <c r="AA135" s="242"/>
      <c r="AB135" s="243"/>
      <c r="AC135" s="242"/>
    </row>
    <row r="136" spans="1:29" s="239" customFormat="1" ht="21" customHeight="1">
      <c r="A136" s="227">
        <v>279</v>
      </c>
      <c r="B136" s="228" t="s">
        <v>602</v>
      </c>
      <c r="C136" s="228" t="s">
        <v>603</v>
      </c>
      <c r="D136" s="229" t="s">
        <v>188</v>
      </c>
      <c r="E136" s="230"/>
      <c r="F136" s="229" t="s">
        <v>188</v>
      </c>
      <c r="G136" s="231">
        <v>9642</v>
      </c>
      <c r="H136" s="306">
        <v>10800</v>
      </c>
      <c r="I136" s="306">
        <v>8928</v>
      </c>
      <c r="J136" s="233">
        <v>9920</v>
      </c>
      <c r="K136" s="233">
        <v>826</v>
      </c>
      <c r="L136" s="234">
        <f>SUM(J136-K136)</f>
        <v>9094</v>
      </c>
      <c r="M136" s="235">
        <v>7.5</v>
      </c>
      <c r="N136" s="236">
        <f t="shared" si="40"/>
        <v>68205</v>
      </c>
      <c r="O136" s="402">
        <f>L136/4</f>
        <v>2273.5</v>
      </c>
      <c r="P136" s="402">
        <f>L136/4</f>
        <v>2273.5</v>
      </c>
      <c r="Q136" s="402">
        <f>L136/4</f>
        <v>2273.5</v>
      </c>
      <c r="R136" s="402">
        <f>L136/4</f>
        <v>2273.5</v>
      </c>
      <c r="S136" s="237"/>
      <c r="T136" s="238"/>
      <c r="V136" s="240"/>
      <c r="W136" s="240"/>
      <c r="X136" s="240"/>
      <c r="Y136" s="241"/>
      <c r="Z136" s="242"/>
      <c r="AA136" s="242"/>
      <c r="AB136" s="243"/>
      <c r="AC136" s="242"/>
    </row>
    <row r="137" spans="1:29" s="239" customFormat="1" ht="21" customHeight="1">
      <c r="A137" s="227">
        <v>280</v>
      </c>
      <c r="B137" s="228" t="s">
        <v>604</v>
      </c>
      <c r="C137" s="228" t="s">
        <v>605</v>
      </c>
      <c r="D137" s="229" t="s">
        <v>188</v>
      </c>
      <c r="E137" s="230"/>
      <c r="F137" s="229" t="s">
        <v>188</v>
      </c>
      <c r="G137" s="231">
        <v>2060</v>
      </c>
      <c r="H137" s="306">
        <v>2470</v>
      </c>
      <c r="I137" s="306">
        <v>2364</v>
      </c>
      <c r="J137" s="233">
        <v>2626</v>
      </c>
      <c r="K137" s="233">
        <v>632</v>
      </c>
      <c r="L137" s="234">
        <f>SUM(J137-K137)</f>
        <v>1994</v>
      </c>
      <c r="M137" s="235">
        <v>7.5</v>
      </c>
      <c r="N137" s="236">
        <f t="shared" si="40"/>
        <v>14955</v>
      </c>
      <c r="O137" s="402">
        <f>L137/4</f>
        <v>498.5</v>
      </c>
      <c r="P137" s="402">
        <f>L137/4</f>
        <v>498.5</v>
      </c>
      <c r="Q137" s="402">
        <f>L137/4</f>
        <v>498.5</v>
      </c>
      <c r="R137" s="402">
        <f>L137/4</f>
        <v>498.5</v>
      </c>
      <c r="S137" s="237"/>
      <c r="T137" s="238"/>
      <c r="V137" s="240"/>
      <c r="W137" s="240"/>
      <c r="X137" s="240"/>
      <c r="Y137" s="241"/>
      <c r="Z137" s="242"/>
      <c r="AA137" s="242"/>
      <c r="AB137" s="243"/>
      <c r="AC137" s="242"/>
    </row>
    <row r="138" spans="1:29" s="322" customFormat="1" ht="21" customHeight="1">
      <c r="A138" s="311">
        <v>281</v>
      </c>
      <c r="B138" s="310" t="s">
        <v>606</v>
      </c>
      <c r="C138" s="310" t="s">
        <v>607</v>
      </c>
      <c r="D138" s="312" t="s">
        <v>188</v>
      </c>
      <c r="E138" s="313"/>
      <c r="F138" s="312" t="s">
        <v>188</v>
      </c>
      <c r="G138" s="314">
        <v>185</v>
      </c>
      <c r="H138" s="423">
        <v>275</v>
      </c>
      <c r="I138" s="316">
        <v>0</v>
      </c>
      <c r="J138" s="316">
        <v>0</v>
      </c>
      <c r="K138" s="316">
        <v>0</v>
      </c>
      <c r="L138" s="317">
        <v>0</v>
      </c>
      <c r="M138" s="318">
        <v>8</v>
      </c>
      <c r="N138" s="319">
        <f t="shared" si="40"/>
        <v>0</v>
      </c>
      <c r="O138" s="412">
        <f>L138/4</f>
        <v>0</v>
      </c>
      <c r="P138" s="412">
        <f>L138/4</f>
        <v>0</v>
      </c>
      <c r="Q138" s="412">
        <f>L138/4</f>
        <v>0</v>
      </c>
      <c r="R138" s="412">
        <f>L138/4</f>
        <v>0</v>
      </c>
      <c r="S138" s="320"/>
      <c r="T138" s="321"/>
      <c r="V138" s="323"/>
      <c r="W138" s="323"/>
      <c r="X138" s="323"/>
      <c r="Y138" s="324"/>
      <c r="Z138" s="325"/>
      <c r="AA138" s="325"/>
      <c r="AB138" s="326"/>
      <c r="AC138" s="325"/>
    </row>
    <row r="139" spans="1:29" s="239" customFormat="1" ht="21" customHeight="1">
      <c r="A139" s="227">
        <v>270</v>
      </c>
      <c r="B139" s="228" t="s">
        <v>584</v>
      </c>
      <c r="C139" s="228" t="s">
        <v>585</v>
      </c>
      <c r="D139" s="229" t="s">
        <v>188</v>
      </c>
      <c r="E139" s="230"/>
      <c r="F139" s="229" t="s">
        <v>188</v>
      </c>
      <c r="G139" s="231">
        <v>507</v>
      </c>
      <c r="H139" s="232">
        <v>689</v>
      </c>
      <c r="I139" s="232">
        <v>168</v>
      </c>
      <c r="J139" s="233">
        <v>186</v>
      </c>
      <c r="K139" s="233">
        <v>0</v>
      </c>
      <c r="L139" s="234">
        <f t="shared" ref="L139:L144" si="41">SUM(J139-K139)</f>
        <v>186</v>
      </c>
      <c r="M139" s="235">
        <v>10</v>
      </c>
      <c r="N139" s="236">
        <f t="shared" si="40"/>
        <v>1860</v>
      </c>
      <c r="O139" s="402">
        <f>L139/4</f>
        <v>46.5</v>
      </c>
      <c r="P139" s="402">
        <f>L139/4</f>
        <v>46.5</v>
      </c>
      <c r="Q139" s="402">
        <f>L139/4</f>
        <v>46.5</v>
      </c>
      <c r="R139" s="402">
        <f>L139/4</f>
        <v>46.5</v>
      </c>
      <c r="S139" s="237"/>
      <c r="T139" s="238"/>
      <c r="V139" s="240"/>
      <c r="W139" s="240"/>
      <c r="X139" s="240"/>
      <c r="Y139" s="241"/>
      <c r="Z139" s="242"/>
      <c r="AA139" s="242"/>
      <c r="AB139" s="243"/>
      <c r="AC139" s="242"/>
    </row>
    <row r="140" spans="1:29" s="265" customFormat="1" ht="21" customHeight="1">
      <c r="A140" s="253">
        <v>273</v>
      </c>
      <c r="B140" s="254" t="s">
        <v>590</v>
      </c>
      <c r="C140" s="254" t="s">
        <v>591</v>
      </c>
      <c r="D140" s="255" t="s">
        <v>188</v>
      </c>
      <c r="E140" s="256"/>
      <c r="F140" s="255" t="s">
        <v>188</v>
      </c>
      <c r="G140" s="257">
        <v>206</v>
      </c>
      <c r="H140" s="258">
        <v>1106</v>
      </c>
      <c r="I140" s="258">
        <v>108</v>
      </c>
      <c r="J140" s="259">
        <v>120</v>
      </c>
      <c r="K140" s="259">
        <v>995</v>
      </c>
      <c r="L140" s="260">
        <f t="shared" si="41"/>
        <v>-875</v>
      </c>
      <c r="M140" s="261">
        <v>7.5</v>
      </c>
      <c r="N140" s="262">
        <f t="shared" si="40"/>
        <v>-6562.5</v>
      </c>
      <c r="O140" s="410">
        <v>219</v>
      </c>
      <c r="P140" s="410">
        <v>219</v>
      </c>
      <c r="Q140" s="410">
        <v>219</v>
      </c>
      <c r="R140" s="410">
        <v>219</v>
      </c>
      <c r="S140" s="263"/>
      <c r="T140" s="264"/>
      <c r="V140" s="266"/>
      <c r="W140" s="266"/>
      <c r="X140" s="266"/>
      <c r="Y140" s="267"/>
      <c r="Z140" s="268"/>
      <c r="AA140" s="268"/>
      <c r="AB140" s="269"/>
      <c r="AC140" s="268"/>
    </row>
    <row r="141" spans="1:29" s="239" customFormat="1" ht="21" customHeight="1">
      <c r="A141" s="227">
        <v>271</v>
      </c>
      <c r="B141" s="228" t="s">
        <v>586</v>
      </c>
      <c r="C141" s="228" t="s">
        <v>587</v>
      </c>
      <c r="D141" s="229" t="s">
        <v>188</v>
      </c>
      <c r="E141" s="230"/>
      <c r="F141" s="229" t="s">
        <v>188</v>
      </c>
      <c r="G141" s="231">
        <v>1871</v>
      </c>
      <c r="H141" s="232">
        <v>2329</v>
      </c>
      <c r="I141" s="232">
        <v>1350</v>
      </c>
      <c r="J141" s="233">
        <v>1500</v>
      </c>
      <c r="K141" s="233">
        <v>500</v>
      </c>
      <c r="L141" s="234">
        <f t="shared" si="41"/>
        <v>1000</v>
      </c>
      <c r="M141" s="235">
        <v>7.5</v>
      </c>
      <c r="N141" s="236">
        <f t="shared" si="40"/>
        <v>7500</v>
      </c>
      <c r="O141" s="402">
        <f>L141/4</f>
        <v>250</v>
      </c>
      <c r="P141" s="402">
        <f>L141/4</f>
        <v>250</v>
      </c>
      <c r="Q141" s="402">
        <f>L141/4</f>
        <v>250</v>
      </c>
      <c r="R141" s="402">
        <f>L141/4</f>
        <v>250</v>
      </c>
      <c r="S141" s="237"/>
      <c r="T141" s="238"/>
      <c r="V141" s="240"/>
      <c r="W141" s="240"/>
      <c r="X141" s="240"/>
      <c r="Y141" s="241"/>
      <c r="Z141" s="242"/>
      <c r="AA141" s="242"/>
      <c r="AB141" s="243"/>
      <c r="AC141" s="242"/>
    </row>
    <row r="142" spans="1:29" s="239" customFormat="1" ht="21" customHeight="1">
      <c r="A142" s="227">
        <v>274</v>
      </c>
      <c r="B142" s="228" t="s">
        <v>592</v>
      </c>
      <c r="C142" s="228" t="s">
        <v>593</v>
      </c>
      <c r="D142" s="229" t="s">
        <v>188</v>
      </c>
      <c r="E142" s="230"/>
      <c r="F142" s="229" t="s">
        <v>188</v>
      </c>
      <c r="G142" s="231">
        <v>4312</v>
      </c>
      <c r="H142" s="232">
        <v>4960</v>
      </c>
      <c r="I142" s="232">
        <v>2040</v>
      </c>
      <c r="J142" s="233">
        <v>2300</v>
      </c>
      <c r="K142" s="233">
        <v>1190</v>
      </c>
      <c r="L142" s="234">
        <f t="shared" si="41"/>
        <v>1110</v>
      </c>
      <c r="M142" s="235">
        <v>8.5</v>
      </c>
      <c r="N142" s="236">
        <f t="shared" si="40"/>
        <v>9435</v>
      </c>
      <c r="O142" s="402">
        <f>L142/4</f>
        <v>277.5</v>
      </c>
      <c r="P142" s="402">
        <f>L142/4</f>
        <v>277.5</v>
      </c>
      <c r="Q142" s="402">
        <f>L142/4</f>
        <v>277.5</v>
      </c>
      <c r="R142" s="402">
        <f>L142/4</f>
        <v>277.5</v>
      </c>
      <c r="S142" s="237"/>
      <c r="T142" s="238"/>
      <c r="V142" s="240"/>
      <c r="W142" s="240"/>
      <c r="X142" s="240"/>
      <c r="Y142" s="241"/>
      <c r="Z142" s="242"/>
      <c r="AA142" s="242"/>
      <c r="AB142" s="243"/>
      <c r="AC142" s="242"/>
    </row>
    <row r="143" spans="1:29" s="265" customFormat="1" ht="21" customHeight="1">
      <c r="A143" s="253">
        <v>272</v>
      </c>
      <c r="B143" s="254" t="s">
        <v>588</v>
      </c>
      <c r="C143" s="254" t="s">
        <v>589</v>
      </c>
      <c r="D143" s="255" t="s">
        <v>188</v>
      </c>
      <c r="E143" s="256"/>
      <c r="F143" s="255" t="s">
        <v>188</v>
      </c>
      <c r="G143" s="257">
        <v>713</v>
      </c>
      <c r="H143" s="258">
        <v>994</v>
      </c>
      <c r="I143" s="258">
        <v>516</v>
      </c>
      <c r="J143" s="259">
        <v>572</v>
      </c>
      <c r="K143" s="259">
        <v>1007</v>
      </c>
      <c r="L143" s="260">
        <f t="shared" si="41"/>
        <v>-435</v>
      </c>
      <c r="M143" s="261">
        <v>9</v>
      </c>
      <c r="N143" s="262">
        <f t="shared" si="40"/>
        <v>-3915</v>
      </c>
      <c r="O143" s="410">
        <v>109</v>
      </c>
      <c r="P143" s="410">
        <v>109</v>
      </c>
      <c r="Q143" s="410">
        <v>109</v>
      </c>
      <c r="R143" s="410">
        <v>109</v>
      </c>
      <c r="S143" s="263"/>
      <c r="T143" s="264"/>
      <c r="V143" s="266"/>
      <c r="W143" s="266"/>
      <c r="X143" s="266"/>
      <c r="Y143" s="267"/>
      <c r="Z143" s="268"/>
      <c r="AA143" s="268"/>
      <c r="AB143" s="269"/>
      <c r="AC143" s="268"/>
    </row>
    <row r="144" spans="1:29" s="239" customFormat="1" ht="21" customHeight="1">
      <c r="A144" s="227">
        <v>275</v>
      </c>
      <c r="B144" s="228" t="s">
        <v>594</v>
      </c>
      <c r="C144" s="228" t="s">
        <v>595</v>
      </c>
      <c r="D144" s="229" t="s">
        <v>188</v>
      </c>
      <c r="E144" s="230"/>
      <c r="F144" s="229" t="s">
        <v>188</v>
      </c>
      <c r="G144" s="231">
        <v>1500</v>
      </c>
      <c r="H144" s="232">
        <v>1968</v>
      </c>
      <c r="I144" s="232">
        <v>1380</v>
      </c>
      <c r="J144" s="233">
        <v>1550</v>
      </c>
      <c r="K144" s="233">
        <v>1234</v>
      </c>
      <c r="L144" s="234">
        <f t="shared" si="41"/>
        <v>316</v>
      </c>
      <c r="M144" s="235">
        <v>8.5</v>
      </c>
      <c r="N144" s="236">
        <f t="shared" si="40"/>
        <v>2686</v>
      </c>
      <c r="O144" s="402">
        <f>L144/4</f>
        <v>79</v>
      </c>
      <c r="P144" s="402">
        <f>L144/4</f>
        <v>79</v>
      </c>
      <c r="Q144" s="402">
        <f>L144/4</f>
        <v>79</v>
      </c>
      <c r="R144" s="402">
        <f>L144/4</f>
        <v>79</v>
      </c>
      <c r="S144" s="237"/>
      <c r="T144" s="238"/>
      <c r="V144" s="240"/>
      <c r="W144" s="240"/>
      <c r="X144" s="240"/>
      <c r="Y144" s="241"/>
      <c r="Z144" s="242"/>
      <c r="AA144" s="242"/>
      <c r="AB144" s="243"/>
      <c r="AC144" s="242"/>
    </row>
    <row r="145" spans="1:29" s="1" customFormat="1" ht="21" customHeight="1">
      <c r="A145" s="129">
        <v>518</v>
      </c>
      <c r="B145" s="130"/>
      <c r="C145" s="130" t="s">
        <v>969</v>
      </c>
      <c r="D145" s="129" t="s">
        <v>100</v>
      </c>
      <c r="E145" s="129">
        <v>1</v>
      </c>
      <c r="F145" s="129" t="s">
        <v>100</v>
      </c>
      <c r="G145" s="145">
        <v>0</v>
      </c>
      <c r="H145" s="145">
        <v>0</v>
      </c>
      <c r="I145" s="145">
        <v>5</v>
      </c>
      <c r="J145" s="145">
        <v>5</v>
      </c>
      <c r="K145" s="145">
        <v>1</v>
      </c>
      <c r="L145" s="80">
        <f>J145-K145</f>
        <v>4</v>
      </c>
      <c r="M145" s="146">
        <v>650</v>
      </c>
      <c r="N145" s="135">
        <f>M145*L145</f>
        <v>2600</v>
      </c>
      <c r="O145" s="409">
        <v>4</v>
      </c>
      <c r="P145" s="409"/>
      <c r="Q145" s="409"/>
      <c r="R145" s="409"/>
      <c r="S145" s="53"/>
      <c r="T145" s="54"/>
      <c r="V145" s="2"/>
      <c r="W145" s="2"/>
      <c r="X145" s="2"/>
      <c r="Y145" s="3"/>
      <c r="Z145" s="4"/>
      <c r="AA145" s="4"/>
      <c r="AB145" s="5"/>
      <c r="AC145" s="4"/>
    </row>
    <row r="146" spans="1:29" s="239" customFormat="1" ht="21" customHeight="1">
      <c r="A146" s="227">
        <v>229</v>
      </c>
      <c r="B146" s="228" t="s">
        <v>502</v>
      </c>
      <c r="C146" s="228" t="s">
        <v>503</v>
      </c>
      <c r="D146" s="229" t="s">
        <v>100</v>
      </c>
      <c r="E146" s="230"/>
      <c r="F146" s="229" t="s">
        <v>100</v>
      </c>
      <c r="G146" s="231">
        <v>163</v>
      </c>
      <c r="H146" s="232">
        <v>453</v>
      </c>
      <c r="I146" s="232">
        <v>410</v>
      </c>
      <c r="J146" s="233">
        <v>456</v>
      </c>
      <c r="K146" s="233">
        <v>300</v>
      </c>
      <c r="L146" s="234">
        <f t="shared" ref="L146:L154" si="42">SUM(J146-K146)</f>
        <v>156</v>
      </c>
      <c r="M146" s="235">
        <v>95</v>
      </c>
      <c r="N146" s="236">
        <f t="shared" ref="N146:N173" si="43">L146*M146</f>
        <v>14820</v>
      </c>
      <c r="O146" s="402">
        <f t="shared" ref="O146:O154" si="44">L146/4</f>
        <v>39</v>
      </c>
      <c r="P146" s="402">
        <f t="shared" ref="P146:P154" si="45">L146/4</f>
        <v>39</v>
      </c>
      <c r="Q146" s="402">
        <f t="shared" ref="Q146:Q154" si="46">L146/4</f>
        <v>39</v>
      </c>
      <c r="R146" s="402">
        <f t="shared" ref="R146:R154" si="47">L146/4</f>
        <v>39</v>
      </c>
      <c r="S146" s="237"/>
      <c r="T146" s="238"/>
      <c r="V146" s="240"/>
      <c r="W146" s="240"/>
      <c r="X146" s="240"/>
      <c r="Y146" s="241"/>
      <c r="Z146" s="242"/>
      <c r="AA146" s="242"/>
      <c r="AB146" s="243"/>
      <c r="AC146" s="242"/>
    </row>
    <row r="147" spans="1:29" s="1" customFormat="1" ht="21" customHeight="1">
      <c r="A147" s="227">
        <v>54</v>
      </c>
      <c r="B147" s="228" t="s">
        <v>144</v>
      </c>
      <c r="C147" s="228" t="s">
        <v>145</v>
      </c>
      <c r="D147" s="229" t="s">
        <v>46</v>
      </c>
      <c r="E147" s="230"/>
      <c r="F147" s="229" t="s">
        <v>46</v>
      </c>
      <c r="G147" s="231">
        <v>69</v>
      </c>
      <c r="H147" s="232">
        <v>80</v>
      </c>
      <c r="I147" s="232">
        <v>50</v>
      </c>
      <c r="J147" s="233">
        <v>60</v>
      </c>
      <c r="K147" s="233">
        <v>37</v>
      </c>
      <c r="L147" s="234">
        <f t="shared" si="42"/>
        <v>23</v>
      </c>
      <c r="M147" s="235">
        <v>230</v>
      </c>
      <c r="N147" s="236">
        <f t="shared" si="43"/>
        <v>5290</v>
      </c>
      <c r="O147" s="402">
        <f t="shared" si="44"/>
        <v>5.75</v>
      </c>
      <c r="P147" s="402">
        <f t="shared" si="45"/>
        <v>5.75</v>
      </c>
      <c r="Q147" s="402">
        <f t="shared" si="46"/>
        <v>5.75</v>
      </c>
      <c r="R147" s="402">
        <f t="shared" si="47"/>
        <v>5.75</v>
      </c>
      <c r="S147" s="237"/>
      <c r="T147" s="238"/>
      <c r="V147" s="2"/>
      <c r="W147" s="2"/>
      <c r="X147" s="2"/>
      <c r="Y147" s="3"/>
      <c r="Z147" s="4"/>
      <c r="AA147" s="4"/>
      <c r="AB147" s="5"/>
      <c r="AC147" s="4"/>
    </row>
    <row r="148" spans="1:29" s="1" customFormat="1" ht="21" customHeight="1">
      <c r="A148" s="227">
        <v>55</v>
      </c>
      <c r="B148" s="228" t="s">
        <v>146</v>
      </c>
      <c r="C148" s="228" t="s">
        <v>147</v>
      </c>
      <c r="D148" s="229" t="s">
        <v>46</v>
      </c>
      <c r="E148" s="230"/>
      <c r="F148" s="229" t="s">
        <v>46</v>
      </c>
      <c r="G148" s="231">
        <v>48</v>
      </c>
      <c r="H148" s="232">
        <v>60</v>
      </c>
      <c r="I148" s="232">
        <v>12</v>
      </c>
      <c r="J148" s="233">
        <v>14</v>
      </c>
      <c r="K148" s="233">
        <v>1</v>
      </c>
      <c r="L148" s="234">
        <f t="shared" si="42"/>
        <v>13</v>
      </c>
      <c r="M148" s="235">
        <v>375</v>
      </c>
      <c r="N148" s="236">
        <f t="shared" si="43"/>
        <v>4875</v>
      </c>
      <c r="O148" s="402">
        <f t="shared" si="44"/>
        <v>3.25</v>
      </c>
      <c r="P148" s="402">
        <f t="shared" si="45"/>
        <v>3.25</v>
      </c>
      <c r="Q148" s="402">
        <f t="shared" si="46"/>
        <v>3.25</v>
      </c>
      <c r="R148" s="402">
        <f t="shared" si="47"/>
        <v>3.25</v>
      </c>
      <c r="S148" s="237"/>
      <c r="T148" s="238"/>
      <c r="V148" s="2"/>
      <c r="W148" s="2"/>
      <c r="X148" s="2"/>
      <c r="Y148" s="3"/>
      <c r="Z148" s="4"/>
      <c r="AA148" s="4"/>
      <c r="AB148" s="5"/>
      <c r="AC148" s="4"/>
    </row>
    <row r="149" spans="1:29" s="1" customFormat="1" ht="21" customHeight="1">
      <c r="A149" s="227">
        <v>56</v>
      </c>
      <c r="B149" s="228" t="s">
        <v>148</v>
      </c>
      <c r="C149" s="228" t="s">
        <v>149</v>
      </c>
      <c r="D149" s="229" t="s">
        <v>46</v>
      </c>
      <c r="E149" s="230"/>
      <c r="F149" s="229" t="s">
        <v>46</v>
      </c>
      <c r="G149" s="231">
        <v>149</v>
      </c>
      <c r="H149" s="232">
        <v>174</v>
      </c>
      <c r="I149" s="232">
        <v>108</v>
      </c>
      <c r="J149" s="233">
        <v>120</v>
      </c>
      <c r="K149" s="233">
        <v>50</v>
      </c>
      <c r="L149" s="234">
        <f t="shared" si="42"/>
        <v>70</v>
      </c>
      <c r="M149" s="235">
        <v>600</v>
      </c>
      <c r="N149" s="236">
        <f t="shared" si="43"/>
        <v>42000</v>
      </c>
      <c r="O149" s="402">
        <f t="shared" si="44"/>
        <v>17.5</v>
      </c>
      <c r="P149" s="402">
        <f t="shared" si="45"/>
        <v>17.5</v>
      </c>
      <c r="Q149" s="402">
        <f t="shared" si="46"/>
        <v>17.5</v>
      </c>
      <c r="R149" s="402">
        <f t="shared" si="47"/>
        <v>17.5</v>
      </c>
      <c r="S149" s="237"/>
      <c r="T149" s="238"/>
      <c r="V149" s="2"/>
      <c r="W149" s="2"/>
      <c r="X149" s="2"/>
      <c r="Y149" s="3"/>
      <c r="Z149" s="4"/>
      <c r="AA149" s="4"/>
      <c r="AB149" s="5"/>
      <c r="AC149" s="4"/>
    </row>
    <row r="150" spans="1:29" s="1" customFormat="1" ht="21" customHeight="1">
      <c r="A150" s="227">
        <v>57</v>
      </c>
      <c r="B150" s="228" t="s">
        <v>150</v>
      </c>
      <c r="C150" s="228" t="s">
        <v>151</v>
      </c>
      <c r="D150" s="229" t="s">
        <v>46</v>
      </c>
      <c r="E150" s="230"/>
      <c r="F150" s="229" t="s">
        <v>46</v>
      </c>
      <c r="G150" s="231">
        <v>12</v>
      </c>
      <c r="H150" s="232">
        <v>19</v>
      </c>
      <c r="I150" s="232">
        <v>12</v>
      </c>
      <c r="J150" s="233">
        <v>14</v>
      </c>
      <c r="K150" s="233">
        <v>4</v>
      </c>
      <c r="L150" s="234">
        <f t="shared" si="42"/>
        <v>10</v>
      </c>
      <c r="M150" s="235">
        <v>435</v>
      </c>
      <c r="N150" s="236">
        <f t="shared" si="43"/>
        <v>4350</v>
      </c>
      <c r="O150" s="402">
        <f t="shared" si="44"/>
        <v>2.5</v>
      </c>
      <c r="P150" s="402">
        <f t="shared" si="45"/>
        <v>2.5</v>
      </c>
      <c r="Q150" s="402">
        <f t="shared" si="46"/>
        <v>2.5</v>
      </c>
      <c r="R150" s="402">
        <f t="shared" si="47"/>
        <v>2.5</v>
      </c>
      <c r="S150" s="237"/>
      <c r="T150" s="238"/>
      <c r="V150" s="2"/>
      <c r="W150" s="2"/>
      <c r="X150" s="2"/>
      <c r="Y150" s="3"/>
      <c r="Z150" s="4"/>
      <c r="AA150" s="4"/>
      <c r="AB150" s="5"/>
      <c r="AC150" s="4"/>
    </row>
    <row r="151" spans="1:29" s="239" customFormat="1" ht="21" customHeight="1">
      <c r="A151" s="227">
        <v>58</v>
      </c>
      <c r="B151" s="228" t="s">
        <v>152</v>
      </c>
      <c r="C151" s="228" t="s">
        <v>153</v>
      </c>
      <c r="D151" s="229" t="s">
        <v>46</v>
      </c>
      <c r="E151" s="230"/>
      <c r="F151" s="229" t="s">
        <v>46</v>
      </c>
      <c r="G151" s="231">
        <v>50</v>
      </c>
      <c r="H151" s="232">
        <v>64</v>
      </c>
      <c r="I151" s="232">
        <v>12</v>
      </c>
      <c r="J151" s="233">
        <v>14</v>
      </c>
      <c r="K151" s="233">
        <v>10</v>
      </c>
      <c r="L151" s="234">
        <f t="shared" si="42"/>
        <v>4</v>
      </c>
      <c r="M151" s="235">
        <v>590</v>
      </c>
      <c r="N151" s="236">
        <f t="shared" si="43"/>
        <v>2360</v>
      </c>
      <c r="O151" s="402">
        <f t="shared" si="44"/>
        <v>1</v>
      </c>
      <c r="P151" s="402">
        <f t="shared" si="45"/>
        <v>1</v>
      </c>
      <c r="Q151" s="402">
        <f t="shared" si="46"/>
        <v>1</v>
      </c>
      <c r="R151" s="402">
        <f t="shared" si="47"/>
        <v>1</v>
      </c>
      <c r="S151" s="237"/>
      <c r="T151" s="238"/>
      <c r="V151" s="240"/>
      <c r="W151" s="240"/>
      <c r="X151" s="240"/>
      <c r="Y151" s="241"/>
      <c r="Z151" s="242"/>
      <c r="AA151" s="242"/>
      <c r="AB151" s="243"/>
      <c r="AC151" s="242"/>
    </row>
    <row r="152" spans="1:29" s="239" customFormat="1" ht="21" customHeight="1">
      <c r="A152" s="227">
        <v>364</v>
      </c>
      <c r="B152" s="230" t="s">
        <v>777</v>
      </c>
      <c r="C152" s="230" t="s">
        <v>778</v>
      </c>
      <c r="D152" s="227" t="s">
        <v>199</v>
      </c>
      <c r="E152" s="230"/>
      <c r="F152" s="227" t="s">
        <v>199</v>
      </c>
      <c r="G152" s="232" t="s">
        <v>774</v>
      </c>
      <c r="H152" s="232">
        <v>300</v>
      </c>
      <c r="I152" s="232">
        <v>12</v>
      </c>
      <c r="J152" s="233">
        <v>24</v>
      </c>
      <c r="K152" s="308">
        <v>9</v>
      </c>
      <c r="L152" s="234">
        <f t="shared" si="42"/>
        <v>15</v>
      </c>
      <c r="M152" s="309">
        <v>179.76</v>
      </c>
      <c r="N152" s="236">
        <f t="shared" si="43"/>
        <v>2696.3999999999996</v>
      </c>
      <c r="O152" s="402">
        <f t="shared" si="44"/>
        <v>3.75</v>
      </c>
      <c r="P152" s="402">
        <f t="shared" si="45"/>
        <v>3.75</v>
      </c>
      <c r="Q152" s="402">
        <f t="shared" si="46"/>
        <v>3.75</v>
      </c>
      <c r="R152" s="402">
        <f t="shared" si="47"/>
        <v>3.75</v>
      </c>
      <c r="S152" s="237"/>
      <c r="T152" s="238"/>
      <c r="V152" s="240"/>
      <c r="W152" s="240"/>
      <c r="X152" s="240"/>
      <c r="Y152" s="241"/>
      <c r="Z152" s="242"/>
      <c r="AA152" s="242"/>
      <c r="AB152" s="243"/>
      <c r="AC152" s="242"/>
    </row>
    <row r="153" spans="1:29" s="239" customFormat="1" ht="21" customHeight="1">
      <c r="A153" s="227">
        <v>226</v>
      </c>
      <c r="B153" s="228" t="s">
        <v>496</v>
      </c>
      <c r="C153" s="228" t="s">
        <v>497</v>
      </c>
      <c r="D153" s="229" t="s">
        <v>43</v>
      </c>
      <c r="E153" s="230"/>
      <c r="F153" s="229" t="s">
        <v>43</v>
      </c>
      <c r="G153" s="231">
        <v>2494</v>
      </c>
      <c r="H153" s="232">
        <v>6000</v>
      </c>
      <c r="I153" s="232">
        <v>7900</v>
      </c>
      <c r="J153" s="233">
        <v>8750</v>
      </c>
      <c r="K153" s="233">
        <v>2002</v>
      </c>
      <c r="L153" s="234">
        <f t="shared" si="42"/>
        <v>6748</v>
      </c>
      <c r="M153" s="235">
        <v>46</v>
      </c>
      <c r="N153" s="236">
        <f t="shared" si="43"/>
        <v>310408</v>
      </c>
      <c r="O153" s="402">
        <f t="shared" si="44"/>
        <v>1687</v>
      </c>
      <c r="P153" s="402">
        <f t="shared" si="45"/>
        <v>1687</v>
      </c>
      <c r="Q153" s="402">
        <f t="shared" si="46"/>
        <v>1687</v>
      </c>
      <c r="R153" s="402">
        <f t="shared" si="47"/>
        <v>1687</v>
      </c>
      <c r="S153" s="237"/>
      <c r="T153" s="238"/>
      <c r="V153" s="240"/>
      <c r="W153" s="240"/>
      <c r="X153" s="240"/>
      <c r="Y153" s="241"/>
      <c r="Z153" s="242"/>
      <c r="AA153" s="242"/>
      <c r="AB153" s="243"/>
      <c r="AC153" s="242"/>
    </row>
    <row r="154" spans="1:29" s="239" customFormat="1" ht="21" customHeight="1">
      <c r="A154" s="227">
        <v>225</v>
      </c>
      <c r="B154" s="228" t="s">
        <v>494</v>
      </c>
      <c r="C154" s="228" t="s">
        <v>495</v>
      </c>
      <c r="D154" s="229" t="s">
        <v>43</v>
      </c>
      <c r="E154" s="230"/>
      <c r="F154" s="229" t="s">
        <v>43</v>
      </c>
      <c r="G154" s="231">
        <v>853</v>
      </c>
      <c r="H154" s="232">
        <v>1119</v>
      </c>
      <c r="I154" s="232">
        <v>876</v>
      </c>
      <c r="J154" s="233">
        <v>974</v>
      </c>
      <c r="K154" s="233">
        <v>600</v>
      </c>
      <c r="L154" s="234">
        <f t="shared" si="42"/>
        <v>374</v>
      </c>
      <c r="M154" s="235">
        <v>39</v>
      </c>
      <c r="N154" s="236">
        <f t="shared" si="43"/>
        <v>14586</v>
      </c>
      <c r="O154" s="402">
        <f t="shared" si="44"/>
        <v>93.5</v>
      </c>
      <c r="P154" s="402">
        <f t="shared" si="45"/>
        <v>93.5</v>
      </c>
      <c r="Q154" s="402">
        <f t="shared" si="46"/>
        <v>93.5</v>
      </c>
      <c r="R154" s="402">
        <f t="shared" si="47"/>
        <v>93.5</v>
      </c>
      <c r="S154" s="237"/>
      <c r="T154" s="238"/>
      <c r="V154" s="240"/>
      <c r="W154" s="240"/>
      <c r="X154" s="240"/>
      <c r="Y154" s="241"/>
      <c r="Z154" s="242"/>
      <c r="AA154" s="242"/>
      <c r="AB154" s="243"/>
      <c r="AC154" s="242"/>
    </row>
    <row r="155" spans="1:29" s="239" customFormat="1" ht="21" customHeight="1">
      <c r="A155" s="74">
        <v>433</v>
      </c>
      <c r="B155" s="76"/>
      <c r="C155" s="76" t="s">
        <v>865</v>
      </c>
      <c r="D155" s="77" t="s">
        <v>227</v>
      </c>
      <c r="E155" s="78">
        <v>1</v>
      </c>
      <c r="F155" s="78" t="s">
        <v>100</v>
      </c>
      <c r="G155" s="79">
        <v>10</v>
      </c>
      <c r="H155" s="79">
        <v>10</v>
      </c>
      <c r="I155" s="79">
        <v>10</v>
      </c>
      <c r="J155" s="92">
        <v>10</v>
      </c>
      <c r="K155" s="92">
        <v>0</v>
      </c>
      <c r="L155" s="93">
        <v>10</v>
      </c>
      <c r="M155" s="81">
        <v>450</v>
      </c>
      <c r="N155" s="82">
        <f t="shared" si="43"/>
        <v>4500</v>
      </c>
      <c r="O155" s="409">
        <v>10</v>
      </c>
      <c r="P155" s="409"/>
      <c r="Q155" s="409"/>
      <c r="R155" s="409"/>
      <c r="S155" s="53"/>
      <c r="T155" s="54"/>
      <c r="V155" s="240"/>
      <c r="W155" s="240"/>
      <c r="X155" s="240"/>
      <c r="Y155" s="241"/>
      <c r="Z155" s="242"/>
      <c r="AA155" s="242"/>
      <c r="AB155" s="243"/>
      <c r="AC155" s="242"/>
    </row>
    <row r="156" spans="1:29" s="239" customFormat="1" ht="21" customHeight="1">
      <c r="A156" s="74">
        <v>430</v>
      </c>
      <c r="B156" s="76"/>
      <c r="C156" s="76" t="s">
        <v>862</v>
      </c>
      <c r="D156" s="77" t="s">
        <v>227</v>
      </c>
      <c r="E156" s="78">
        <v>1</v>
      </c>
      <c r="F156" s="78" t="s">
        <v>100</v>
      </c>
      <c r="G156" s="79">
        <v>10</v>
      </c>
      <c r="H156" s="79">
        <v>10</v>
      </c>
      <c r="I156" s="79">
        <v>10</v>
      </c>
      <c r="J156" s="92">
        <v>20</v>
      </c>
      <c r="K156" s="92">
        <v>0</v>
      </c>
      <c r="L156" s="93">
        <v>20</v>
      </c>
      <c r="M156" s="81">
        <v>450</v>
      </c>
      <c r="N156" s="82">
        <f t="shared" si="43"/>
        <v>9000</v>
      </c>
      <c r="O156" s="409">
        <f>L156/4</f>
        <v>5</v>
      </c>
      <c r="P156" s="409">
        <f>L156/4</f>
        <v>5</v>
      </c>
      <c r="Q156" s="409">
        <f>L156/4</f>
        <v>5</v>
      </c>
      <c r="R156" s="409">
        <f>L156/4</f>
        <v>5</v>
      </c>
      <c r="S156" s="53"/>
      <c r="T156" s="54"/>
      <c r="V156" s="240"/>
      <c r="W156" s="240"/>
      <c r="X156" s="240"/>
      <c r="Y156" s="241"/>
      <c r="Z156" s="242"/>
      <c r="AA156" s="242"/>
      <c r="AB156" s="243"/>
      <c r="AC156" s="242"/>
    </row>
    <row r="157" spans="1:29" s="1" customFormat="1" ht="21" customHeight="1">
      <c r="A157" s="74">
        <v>434</v>
      </c>
      <c r="B157" s="76"/>
      <c r="C157" s="76" t="s">
        <v>866</v>
      </c>
      <c r="D157" s="77" t="s">
        <v>227</v>
      </c>
      <c r="E157" s="78">
        <v>1</v>
      </c>
      <c r="F157" s="78" t="s">
        <v>100</v>
      </c>
      <c r="G157" s="79">
        <v>0</v>
      </c>
      <c r="H157" s="79">
        <v>10</v>
      </c>
      <c r="I157" s="79">
        <v>10</v>
      </c>
      <c r="J157" s="92">
        <v>10</v>
      </c>
      <c r="K157" s="92">
        <v>0</v>
      </c>
      <c r="L157" s="93">
        <v>10</v>
      </c>
      <c r="M157" s="81">
        <v>450</v>
      </c>
      <c r="N157" s="82">
        <f t="shared" si="43"/>
        <v>4500</v>
      </c>
      <c r="O157" s="409">
        <v>10</v>
      </c>
      <c r="P157" s="409"/>
      <c r="Q157" s="409"/>
      <c r="R157" s="409"/>
      <c r="S157" s="53"/>
      <c r="T157" s="54"/>
      <c r="V157" s="2"/>
      <c r="W157" s="2"/>
      <c r="X157" s="2"/>
      <c r="Y157" s="3"/>
      <c r="Z157" s="4"/>
      <c r="AA157" s="4"/>
      <c r="AB157" s="5"/>
      <c r="AC157" s="4"/>
    </row>
    <row r="158" spans="1:29" s="1" customFormat="1" ht="21" customHeight="1">
      <c r="A158" s="74">
        <v>426</v>
      </c>
      <c r="B158" s="76" t="s">
        <v>857</v>
      </c>
      <c r="C158" s="76" t="s">
        <v>858</v>
      </c>
      <c r="D158" s="77" t="s">
        <v>227</v>
      </c>
      <c r="E158" s="78">
        <v>1</v>
      </c>
      <c r="F158" s="78" t="s">
        <v>100</v>
      </c>
      <c r="G158" s="79">
        <v>20</v>
      </c>
      <c r="H158" s="79">
        <v>20</v>
      </c>
      <c r="I158" s="79">
        <v>20</v>
      </c>
      <c r="J158" s="92">
        <v>20</v>
      </c>
      <c r="K158" s="92">
        <v>0</v>
      </c>
      <c r="L158" s="93">
        <v>20</v>
      </c>
      <c r="M158" s="81">
        <v>450</v>
      </c>
      <c r="N158" s="82">
        <f t="shared" si="43"/>
        <v>9000</v>
      </c>
      <c r="O158" s="409">
        <v>10</v>
      </c>
      <c r="P158" s="409">
        <v>10</v>
      </c>
      <c r="Q158" s="409"/>
      <c r="R158" s="409"/>
      <c r="S158" s="53"/>
      <c r="T158" s="54"/>
      <c r="V158" s="2"/>
      <c r="W158" s="2"/>
      <c r="X158" s="2"/>
      <c r="Y158" s="3"/>
      <c r="Z158" s="4"/>
      <c r="AA158" s="4"/>
      <c r="AB158" s="5"/>
      <c r="AC158" s="4"/>
    </row>
    <row r="159" spans="1:29" s="239" customFormat="1" ht="21" customHeight="1">
      <c r="A159" s="74">
        <v>427</v>
      </c>
      <c r="B159" s="76"/>
      <c r="C159" s="76" t="s">
        <v>859</v>
      </c>
      <c r="D159" s="77" t="s">
        <v>227</v>
      </c>
      <c r="E159" s="78">
        <v>1</v>
      </c>
      <c r="F159" s="78" t="s">
        <v>100</v>
      </c>
      <c r="G159" s="79">
        <v>30</v>
      </c>
      <c r="H159" s="79">
        <v>30</v>
      </c>
      <c r="I159" s="79">
        <v>30</v>
      </c>
      <c r="J159" s="92">
        <v>50</v>
      </c>
      <c r="K159" s="92">
        <v>0</v>
      </c>
      <c r="L159" s="93">
        <v>50</v>
      </c>
      <c r="M159" s="81">
        <v>450</v>
      </c>
      <c r="N159" s="82">
        <f t="shared" si="43"/>
        <v>22500</v>
      </c>
      <c r="O159" s="409">
        <v>20</v>
      </c>
      <c r="P159" s="409">
        <v>20</v>
      </c>
      <c r="Q159" s="409">
        <v>10</v>
      </c>
      <c r="R159" s="409"/>
      <c r="S159" s="53"/>
      <c r="T159" s="54"/>
      <c r="V159" s="240"/>
      <c r="W159" s="240"/>
      <c r="X159" s="240"/>
      <c r="Y159" s="241"/>
      <c r="Z159" s="242"/>
      <c r="AA159" s="242"/>
      <c r="AB159" s="243"/>
      <c r="AC159" s="242"/>
    </row>
    <row r="160" spans="1:29" s="239" customFormat="1" ht="21" customHeight="1">
      <c r="A160" s="74">
        <v>428</v>
      </c>
      <c r="B160" s="76"/>
      <c r="C160" s="76" t="s">
        <v>860</v>
      </c>
      <c r="D160" s="77" t="s">
        <v>227</v>
      </c>
      <c r="E160" s="78">
        <v>1</v>
      </c>
      <c r="F160" s="78" t="s">
        <v>100</v>
      </c>
      <c r="G160" s="79">
        <v>50</v>
      </c>
      <c r="H160" s="79">
        <v>50</v>
      </c>
      <c r="I160" s="79">
        <v>50</v>
      </c>
      <c r="J160" s="92">
        <v>50</v>
      </c>
      <c r="K160" s="92">
        <v>0</v>
      </c>
      <c r="L160" s="93">
        <v>50</v>
      </c>
      <c r="M160" s="81">
        <v>450</v>
      </c>
      <c r="N160" s="82">
        <f t="shared" si="43"/>
        <v>22500</v>
      </c>
      <c r="O160" s="409">
        <v>20</v>
      </c>
      <c r="P160" s="409">
        <v>20</v>
      </c>
      <c r="Q160" s="409">
        <v>10</v>
      </c>
      <c r="R160" s="409"/>
      <c r="S160" s="53"/>
      <c r="T160" s="54"/>
      <c r="V160" s="240"/>
      <c r="W160" s="240"/>
      <c r="X160" s="240"/>
      <c r="Y160" s="241"/>
      <c r="Z160" s="242"/>
      <c r="AA160" s="242"/>
      <c r="AB160" s="243"/>
      <c r="AC160" s="242"/>
    </row>
    <row r="161" spans="1:29" s="239" customFormat="1" ht="21" customHeight="1">
      <c r="A161" s="74">
        <v>429</v>
      </c>
      <c r="B161" s="76"/>
      <c r="C161" s="76" t="s">
        <v>861</v>
      </c>
      <c r="D161" s="77" t="s">
        <v>227</v>
      </c>
      <c r="E161" s="78">
        <v>1</v>
      </c>
      <c r="F161" s="78" t="s">
        <v>100</v>
      </c>
      <c r="G161" s="79">
        <v>10</v>
      </c>
      <c r="H161" s="79">
        <v>10</v>
      </c>
      <c r="I161" s="79">
        <v>10</v>
      </c>
      <c r="J161" s="92">
        <v>10</v>
      </c>
      <c r="K161" s="92">
        <v>0</v>
      </c>
      <c r="L161" s="93">
        <v>10</v>
      </c>
      <c r="M161" s="81">
        <v>450</v>
      </c>
      <c r="N161" s="82">
        <f t="shared" si="43"/>
        <v>4500</v>
      </c>
      <c r="O161" s="409">
        <v>10</v>
      </c>
      <c r="P161" s="409"/>
      <c r="Q161" s="409"/>
      <c r="R161" s="409"/>
      <c r="S161" s="53"/>
      <c r="T161" s="54"/>
      <c r="V161" s="240"/>
      <c r="W161" s="240"/>
      <c r="X161" s="240"/>
      <c r="Y161" s="241"/>
      <c r="Z161" s="242"/>
      <c r="AA161" s="242"/>
      <c r="AB161" s="243"/>
      <c r="AC161" s="242"/>
    </row>
    <row r="162" spans="1:29" s="239" customFormat="1" ht="21" customHeight="1">
      <c r="A162" s="74">
        <v>431</v>
      </c>
      <c r="B162" s="76"/>
      <c r="C162" s="76" t="s">
        <v>863</v>
      </c>
      <c r="D162" s="77" t="s">
        <v>227</v>
      </c>
      <c r="E162" s="78">
        <v>1</v>
      </c>
      <c r="F162" s="78" t="s">
        <v>100</v>
      </c>
      <c r="G162" s="79">
        <v>20</v>
      </c>
      <c r="H162" s="79">
        <v>25</v>
      </c>
      <c r="I162" s="79">
        <v>25</v>
      </c>
      <c r="J162" s="92">
        <v>50</v>
      </c>
      <c r="K162" s="92">
        <v>0</v>
      </c>
      <c r="L162" s="93">
        <v>50</v>
      </c>
      <c r="M162" s="81">
        <v>450</v>
      </c>
      <c r="N162" s="82">
        <f t="shared" si="43"/>
        <v>22500</v>
      </c>
      <c r="O162" s="409">
        <v>13</v>
      </c>
      <c r="P162" s="409">
        <v>13</v>
      </c>
      <c r="Q162" s="409">
        <v>12</v>
      </c>
      <c r="R162" s="409">
        <v>12</v>
      </c>
      <c r="S162" s="53"/>
      <c r="T162" s="54"/>
      <c r="V162" s="240"/>
      <c r="W162" s="240"/>
      <c r="X162" s="240"/>
      <c r="Y162" s="241"/>
      <c r="Z162" s="242"/>
      <c r="AA162" s="242"/>
      <c r="AB162" s="243"/>
      <c r="AC162" s="242"/>
    </row>
    <row r="163" spans="1:29" s="265" customFormat="1" ht="21" customHeight="1">
      <c r="A163" s="74">
        <v>432</v>
      </c>
      <c r="B163" s="76"/>
      <c r="C163" s="76" t="s">
        <v>864</v>
      </c>
      <c r="D163" s="77" t="s">
        <v>227</v>
      </c>
      <c r="E163" s="78">
        <v>1</v>
      </c>
      <c r="F163" s="78" t="s">
        <v>100</v>
      </c>
      <c r="G163" s="79">
        <v>20</v>
      </c>
      <c r="H163" s="79">
        <v>20</v>
      </c>
      <c r="I163" s="79">
        <v>20</v>
      </c>
      <c r="J163" s="92">
        <v>50</v>
      </c>
      <c r="K163" s="92">
        <v>0</v>
      </c>
      <c r="L163" s="93">
        <v>50</v>
      </c>
      <c r="M163" s="81">
        <v>450</v>
      </c>
      <c r="N163" s="82">
        <f t="shared" si="43"/>
        <v>22500</v>
      </c>
      <c r="O163" s="409">
        <v>13</v>
      </c>
      <c r="P163" s="409">
        <v>13</v>
      </c>
      <c r="Q163" s="409">
        <v>12</v>
      </c>
      <c r="R163" s="409">
        <v>12</v>
      </c>
      <c r="S163" s="53"/>
      <c r="T163" s="54"/>
      <c r="V163" s="266"/>
      <c r="W163" s="266"/>
      <c r="X163" s="266"/>
      <c r="Y163" s="267"/>
      <c r="Z163" s="268"/>
      <c r="AA163" s="268"/>
      <c r="AB163" s="269"/>
      <c r="AC163" s="268"/>
    </row>
    <row r="164" spans="1:29" s="239" customFormat="1" ht="21" customHeight="1">
      <c r="A164" s="74">
        <v>437</v>
      </c>
      <c r="B164" s="76"/>
      <c r="C164" s="76" t="s">
        <v>869</v>
      </c>
      <c r="D164" s="77" t="s">
        <v>227</v>
      </c>
      <c r="E164" s="78">
        <v>1</v>
      </c>
      <c r="F164" s="78" t="s">
        <v>100</v>
      </c>
      <c r="G164" s="79">
        <v>0</v>
      </c>
      <c r="H164" s="79">
        <v>15</v>
      </c>
      <c r="I164" s="79">
        <v>15</v>
      </c>
      <c r="J164" s="92">
        <v>10</v>
      </c>
      <c r="K164" s="92">
        <v>0</v>
      </c>
      <c r="L164" s="93">
        <v>10</v>
      </c>
      <c r="M164" s="81">
        <v>450</v>
      </c>
      <c r="N164" s="82">
        <f t="shared" si="43"/>
        <v>4500</v>
      </c>
      <c r="O164" s="409">
        <v>10</v>
      </c>
      <c r="P164" s="409"/>
      <c r="Q164" s="409"/>
      <c r="R164" s="409"/>
      <c r="S164" s="53"/>
      <c r="T164" s="54"/>
      <c r="V164" s="240"/>
      <c r="W164" s="240"/>
      <c r="X164" s="240"/>
      <c r="Y164" s="241"/>
      <c r="Z164" s="242"/>
      <c r="AA164" s="242"/>
      <c r="AB164" s="243"/>
      <c r="AC164" s="242"/>
    </row>
    <row r="165" spans="1:29" s="239" customFormat="1" ht="21" customHeight="1">
      <c r="A165" s="74">
        <v>435</v>
      </c>
      <c r="B165" s="76"/>
      <c r="C165" s="76" t="s">
        <v>867</v>
      </c>
      <c r="D165" s="77" t="s">
        <v>227</v>
      </c>
      <c r="E165" s="78">
        <v>1</v>
      </c>
      <c r="F165" s="78" t="s">
        <v>100</v>
      </c>
      <c r="G165" s="79">
        <v>0</v>
      </c>
      <c r="H165" s="79">
        <v>25</v>
      </c>
      <c r="I165" s="79">
        <v>25</v>
      </c>
      <c r="J165" s="92">
        <v>30</v>
      </c>
      <c r="K165" s="92">
        <v>0</v>
      </c>
      <c r="L165" s="93">
        <v>30</v>
      </c>
      <c r="M165" s="81">
        <v>450</v>
      </c>
      <c r="N165" s="82">
        <f t="shared" si="43"/>
        <v>13500</v>
      </c>
      <c r="O165" s="409">
        <v>8</v>
      </c>
      <c r="P165" s="409">
        <v>8</v>
      </c>
      <c r="Q165" s="409">
        <v>7</v>
      </c>
      <c r="R165" s="409">
        <v>7</v>
      </c>
      <c r="S165" s="53"/>
      <c r="T165" s="54"/>
      <c r="V165" s="240"/>
      <c r="W165" s="240"/>
      <c r="X165" s="240"/>
      <c r="Y165" s="241"/>
      <c r="Z165" s="242"/>
      <c r="AA165" s="242"/>
      <c r="AB165" s="243"/>
      <c r="AC165" s="242"/>
    </row>
    <row r="166" spans="1:29" s="239" customFormat="1" ht="21" customHeight="1">
      <c r="A166" s="74">
        <v>436</v>
      </c>
      <c r="B166" s="76"/>
      <c r="C166" s="76" t="s">
        <v>868</v>
      </c>
      <c r="D166" s="77" t="s">
        <v>227</v>
      </c>
      <c r="E166" s="78">
        <v>1</v>
      </c>
      <c r="F166" s="78" t="s">
        <v>100</v>
      </c>
      <c r="G166" s="79">
        <v>0</v>
      </c>
      <c r="H166" s="79">
        <v>25</v>
      </c>
      <c r="I166" s="79">
        <v>25</v>
      </c>
      <c r="J166" s="92">
        <v>30</v>
      </c>
      <c r="K166" s="92">
        <v>0</v>
      </c>
      <c r="L166" s="93">
        <v>30</v>
      </c>
      <c r="M166" s="81">
        <v>450</v>
      </c>
      <c r="N166" s="82">
        <f t="shared" si="43"/>
        <v>13500</v>
      </c>
      <c r="O166" s="409">
        <v>8</v>
      </c>
      <c r="P166" s="409">
        <v>8</v>
      </c>
      <c r="Q166" s="409">
        <v>7</v>
      </c>
      <c r="R166" s="409">
        <v>7</v>
      </c>
      <c r="S166" s="53"/>
      <c r="T166" s="54"/>
      <c r="V166" s="240"/>
      <c r="W166" s="240"/>
      <c r="X166" s="240"/>
      <c r="Y166" s="241"/>
      <c r="Z166" s="242"/>
      <c r="AA166" s="242"/>
      <c r="AB166" s="243"/>
      <c r="AC166" s="242"/>
    </row>
    <row r="167" spans="1:29" s="239" customFormat="1" ht="21" customHeight="1">
      <c r="A167" s="227">
        <v>86</v>
      </c>
      <c r="B167" s="228" t="s">
        <v>212</v>
      </c>
      <c r="C167" s="228" t="s">
        <v>213</v>
      </c>
      <c r="D167" s="229" t="s">
        <v>214</v>
      </c>
      <c r="E167" s="230"/>
      <c r="F167" s="229" t="s">
        <v>214</v>
      </c>
      <c r="G167" s="231">
        <v>43</v>
      </c>
      <c r="H167" s="232">
        <v>50</v>
      </c>
      <c r="I167" s="232">
        <v>12</v>
      </c>
      <c r="J167" s="233">
        <v>15</v>
      </c>
      <c r="K167" s="233">
        <v>7</v>
      </c>
      <c r="L167" s="234">
        <f>SUM(J167-K167)</f>
        <v>8</v>
      </c>
      <c r="M167" s="235">
        <v>642</v>
      </c>
      <c r="N167" s="236">
        <f t="shared" si="43"/>
        <v>5136</v>
      </c>
      <c r="O167" s="402">
        <f>L167/4</f>
        <v>2</v>
      </c>
      <c r="P167" s="402">
        <f>L167/4</f>
        <v>2</v>
      </c>
      <c r="Q167" s="402">
        <f>L167/4</f>
        <v>2</v>
      </c>
      <c r="R167" s="402">
        <f>L167/4</f>
        <v>2</v>
      </c>
      <c r="S167" s="237"/>
      <c r="T167" s="238"/>
      <c r="V167" s="240"/>
      <c r="W167" s="240"/>
      <c r="X167" s="240"/>
      <c r="Y167" s="241"/>
      <c r="Z167" s="242"/>
      <c r="AA167" s="242"/>
      <c r="AB167" s="243"/>
      <c r="AC167" s="242"/>
    </row>
    <row r="168" spans="1:29" s="239" customFormat="1" ht="21" customHeight="1">
      <c r="A168" s="227">
        <v>24</v>
      </c>
      <c r="B168" s="228" t="s">
        <v>81</v>
      </c>
      <c r="C168" s="228" t="s">
        <v>82</v>
      </c>
      <c r="D168" s="229" t="s">
        <v>83</v>
      </c>
      <c r="E168" s="230"/>
      <c r="F168" s="229" t="s">
        <v>83</v>
      </c>
      <c r="G168" s="231">
        <v>104601</v>
      </c>
      <c r="H168" s="232">
        <v>120581</v>
      </c>
      <c r="I168" s="232">
        <v>10200</v>
      </c>
      <c r="J168" s="233">
        <v>11300</v>
      </c>
      <c r="K168" s="233">
        <v>6350</v>
      </c>
      <c r="L168" s="234">
        <f>SUM(J168-K168)</f>
        <v>4950</v>
      </c>
      <c r="M168" s="235">
        <v>0.65</v>
      </c>
      <c r="N168" s="236">
        <f t="shared" si="43"/>
        <v>3217.5</v>
      </c>
      <c r="O168" s="402">
        <f>L168/4</f>
        <v>1237.5</v>
      </c>
      <c r="P168" s="402">
        <f>L168/4</f>
        <v>1237.5</v>
      </c>
      <c r="Q168" s="402">
        <f>L168/4</f>
        <v>1237.5</v>
      </c>
      <c r="R168" s="402">
        <f>L168/4</f>
        <v>1237.5</v>
      </c>
      <c r="S168" s="237"/>
      <c r="T168" s="238"/>
      <c r="V168" s="240"/>
      <c r="W168" s="240"/>
      <c r="X168" s="240"/>
      <c r="Y168" s="241"/>
      <c r="Z168" s="242"/>
      <c r="AA168" s="242"/>
      <c r="AB168" s="243"/>
      <c r="AC168" s="242"/>
    </row>
    <row r="169" spans="1:29" s="239" customFormat="1" ht="21" customHeight="1">
      <c r="A169" s="74">
        <v>398</v>
      </c>
      <c r="B169" s="91"/>
      <c r="C169" s="85" t="s">
        <v>829</v>
      </c>
      <c r="D169" s="77" t="s">
        <v>199</v>
      </c>
      <c r="E169" s="86">
        <v>1</v>
      </c>
      <c r="F169" s="86" t="s">
        <v>43</v>
      </c>
      <c r="G169" s="87">
        <v>11</v>
      </c>
      <c r="H169" s="87">
        <v>11</v>
      </c>
      <c r="I169" s="87">
        <v>11</v>
      </c>
      <c r="J169" s="92">
        <v>16</v>
      </c>
      <c r="K169" s="92">
        <v>8</v>
      </c>
      <c r="L169" s="93">
        <v>8</v>
      </c>
      <c r="M169" s="81">
        <v>7500</v>
      </c>
      <c r="N169" s="82">
        <f t="shared" si="43"/>
        <v>60000</v>
      </c>
      <c r="O169" s="409">
        <f>L169/4</f>
        <v>2</v>
      </c>
      <c r="P169" s="409">
        <f>L169/4</f>
        <v>2</v>
      </c>
      <c r="Q169" s="409">
        <f>L169/4</f>
        <v>2</v>
      </c>
      <c r="R169" s="409">
        <f>L169/4</f>
        <v>2</v>
      </c>
      <c r="S169" s="53"/>
      <c r="T169" s="54"/>
      <c r="V169" s="240"/>
      <c r="W169" s="240"/>
      <c r="X169" s="240"/>
      <c r="Y169" s="241"/>
      <c r="Z169" s="242"/>
      <c r="AA169" s="242"/>
      <c r="AB169" s="243"/>
      <c r="AC169" s="242"/>
    </row>
    <row r="170" spans="1:29" s="1" customFormat="1" ht="21" customHeight="1">
      <c r="A170" s="74">
        <v>373</v>
      </c>
      <c r="B170" s="75">
        <v>603244125</v>
      </c>
      <c r="C170" s="76" t="s">
        <v>792</v>
      </c>
      <c r="D170" s="77" t="s">
        <v>34</v>
      </c>
      <c r="E170" s="78">
        <v>10</v>
      </c>
      <c r="F170" s="78" t="s">
        <v>199</v>
      </c>
      <c r="G170" s="79">
        <v>24</v>
      </c>
      <c r="H170" s="79">
        <v>24</v>
      </c>
      <c r="I170" s="79">
        <v>24</v>
      </c>
      <c r="J170" s="79">
        <v>24</v>
      </c>
      <c r="K170" s="79">
        <v>10</v>
      </c>
      <c r="L170" s="80">
        <v>6</v>
      </c>
      <c r="M170" s="81">
        <v>1500</v>
      </c>
      <c r="N170" s="82">
        <f t="shared" si="43"/>
        <v>9000</v>
      </c>
      <c r="O170" s="409">
        <v>3</v>
      </c>
      <c r="P170" s="409">
        <v>3</v>
      </c>
      <c r="Q170" s="409"/>
      <c r="R170" s="409"/>
      <c r="S170" s="53"/>
      <c r="T170" s="54"/>
      <c r="V170" s="2"/>
      <c r="W170" s="2"/>
      <c r="X170" s="2"/>
      <c r="Y170" s="3"/>
      <c r="Z170" s="4"/>
      <c r="AA170" s="4"/>
      <c r="AB170" s="5"/>
      <c r="AC170" s="4"/>
    </row>
    <row r="171" spans="1:29" s="239" customFormat="1" ht="21" customHeight="1">
      <c r="A171" s="227">
        <v>232</v>
      </c>
      <c r="B171" s="228" t="s">
        <v>508</v>
      </c>
      <c r="C171" s="228" t="s">
        <v>509</v>
      </c>
      <c r="D171" s="229" t="s">
        <v>188</v>
      </c>
      <c r="E171" s="230"/>
      <c r="F171" s="229" t="s">
        <v>188</v>
      </c>
      <c r="G171" s="231">
        <v>2750</v>
      </c>
      <c r="H171" s="232">
        <v>3200</v>
      </c>
      <c r="I171" s="232">
        <v>6456</v>
      </c>
      <c r="J171" s="233">
        <v>7172</v>
      </c>
      <c r="K171" s="233">
        <v>835</v>
      </c>
      <c r="L171" s="234">
        <f>SUM(J171-K171)</f>
        <v>6337</v>
      </c>
      <c r="M171" s="235">
        <v>50</v>
      </c>
      <c r="N171" s="236">
        <f t="shared" si="43"/>
        <v>316850</v>
      </c>
      <c r="O171" s="402">
        <f>L171/4</f>
        <v>1584.25</v>
      </c>
      <c r="P171" s="402">
        <f>L171/4</f>
        <v>1584.25</v>
      </c>
      <c r="Q171" s="402">
        <f>L171/4</f>
        <v>1584.25</v>
      </c>
      <c r="R171" s="402">
        <f>L171/4</f>
        <v>1584.25</v>
      </c>
      <c r="S171" s="237"/>
      <c r="T171" s="238"/>
      <c r="V171" s="240"/>
      <c r="W171" s="240"/>
      <c r="X171" s="240"/>
      <c r="Y171" s="241"/>
      <c r="Z171" s="242"/>
      <c r="AA171" s="242"/>
      <c r="AB171" s="243"/>
      <c r="AC171" s="242"/>
    </row>
    <row r="172" spans="1:29" s="239" customFormat="1" ht="21" customHeight="1">
      <c r="A172" s="227">
        <v>231</v>
      </c>
      <c r="B172" s="228" t="s">
        <v>506</v>
      </c>
      <c r="C172" s="228" t="s">
        <v>507</v>
      </c>
      <c r="D172" s="229" t="s">
        <v>188</v>
      </c>
      <c r="E172" s="230"/>
      <c r="F172" s="229" t="s">
        <v>188</v>
      </c>
      <c r="G172" s="231">
        <v>150</v>
      </c>
      <c r="H172" s="232">
        <v>2058</v>
      </c>
      <c r="I172" s="232">
        <v>170</v>
      </c>
      <c r="J172" s="233">
        <v>186</v>
      </c>
      <c r="K172" s="233">
        <v>0</v>
      </c>
      <c r="L172" s="234">
        <f>SUM(J172-K172)</f>
        <v>186</v>
      </c>
      <c r="M172" s="235">
        <v>48</v>
      </c>
      <c r="N172" s="236">
        <f t="shared" si="43"/>
        <v>8928</v>
      </c>
      <c r="O172" s="402">
        <f>L172/4</f>
        <v>46.5</v>
      </c>
      <c r="P172" s="402">
        <f>L172/4</f>
        <v>46.5</v>
      </c>
      <c r="Q172" s="402">
        <f>L172/4</f>
        <v>46.5</v>
      </c>
      <c r="R172" s="402">
        <f>L172/4</f>
        <v>46.5</v>
      </c>
      <c r="S172" s="237"/>
      <c r="T172" s="238"/>
      <c r="V172" s="240"/>
      <c r="W172" s="240"/>
      <c r="X172" s="240"/>
      <c r="Y172" s="241"/>
      <c r="Z172" s="242"/>
      <c r="AA172" s="242"/>
      <c r="AB172" s="243"/>
      <c r="AC172" s="242"/>
    </row>
    <row r="173" spans="1:29" s="239" customFormat="1" ht="21" customHeight="1">
      <c r="A173" s="74">
        <v>410</v>
      </c>
      <c r="B173" s="91"/>
      <c r="C173" s="91" t="s">
        <v>841</v>
      </c>
      <c r="D173" s="77" t="s">
        <v>227</v>
      </c>
      <c r="E173" s="86">
        <v>1</v>
      </c>
      <c r="F173" s="86" t="s">
        <v>43</v>
      </c>
      <c r="G173" s="87">
        <v>2</v>
      </c>
      <c r="H173" s="87">
        <v>10</v>
      </c>
      <c r="I173" s="87">
        <v>19</v>
      </c>
      <c r="J173" s="92">
        <v>2</v>
      </c>
      <c r="K173" s="92">
        <v>0</v>
      </c>
      <c r="L173" s="93">
        <v>2</v>
      </c>
      <c r="M173" s="81">
        <v>5800</v>
      </c>
      <c r="N173" s="82">
        <f t="shared" si="43"/>
        <v>11600</v>
      </c>
      <c r="O173" s="409">
        <v>1</v>
      </c>
      <c r="P173" s="409">
        <v>1</v>
      </c>
      <c r="Q173" s="409"/>
      <c r="R173" s="409"/>
      <c r="S173" s="53"/>
      <c r="T173" s="54"/>
      <c r="V173" s="240"/>
      <c r="W173" s="240"/>
      <c r="X173" s="240"/>
      <c r="Y173" s="241"/>
      <c r="Z173" s="242"/>
      <c r="AA173" s="242"/>
      <c r="AB173" s="243"/>
      <c r="AC173" s="242"/>
    </row>
    <row r="174" spans="1:29" s="239" customFormat="1" ht="21" customHeight="1">
      <c r="A174" s="129">
        <v>512</v>
      </c>
      <c r="B174" s="130"/>
      <c r="C174" s="197" t="s">
        <v>961</v>
      </c>
      <c r="D174" s="130" t="s">
        <v>188</v>
      </c>
      <c r="E174" s="130" t="s">
        <v>960</v>
      </c>
      <c r="F174" s="130" t="s">
        <v>188</v>
      </c>
      <c r="G174" s="145">
        <v>10</v>
      </c>
      <c r="H174" s="145">
        <v>10</v>
      </c>
      <c r="I174" s="145">
        <v>10</v>
      </c>
      <c r="J174" s="145">
        <v>12</v>
      </c>
      <c r="K174" s="145">
        <v>2</v>
      </c>
      <c r="L174" s="80">
        <v>10</v>
      </c>
      <c r="M174" s="146">
        <v>1800</v>
      </c>
      <c r="N174" s="135">
        <f>M174*L174</f>
        <v>18000</v>
      </c>
      <c r="O174" s="409">
        <v>5</v>
      </c>
      <c r="P174" s="409">
        <v>5</v>
      </c>
      <c r="Q174" s="409"/>
      <c r="R174" s="409"/>
      <c r="S174" s="53"/>
      <c r="T174" s="54"/>
      <c r="V174" s="240"/>
      <c r="W174" s="240"/>
      <c r="X174" s="240"/>
      <c r="Y174" s="241"/>
      <c r="Z174" s="242"/>
      <c r="AA174" s="242"/>
      <c r="AB174" s="243"/>
      <c r="AC174" s="242"/>
    </row>
    <row r="175" spans="1:29" s="239" customFormat="1" ht="21" customHeight="1">
      <c r="A175" s="129">
        <v>511</v>
      </c>
      <c r="B175" s="130"/>
      <c r="C175" s="197" t="s">
        <v>959</v>
      </c>
      <c r="D175" s="130" t="s">
        <v>188</v>
      </c>
      <c r="E175" s="130" t="s">
        <v>960</v>
      </c>
      <c r="F175" s="130" t="s">
        <v>188</v>
      </c>
      <c r="G175" s="145">
        <v>5</v>
      </c>
      <c r="H175" s="145">
        <v>5</v>
      </c>
      <c r="I175" s="145">
        <v>5</v>
      </c>
      <c r="J175" s="145">
        <v>5</v>
      </c>
      <c r="K175" s="145">
        <v>0</v>
      </c>
      <c r="L175" s="80">
        <v>5</v>
      </c>
      <c r="M175" s="146">
        <v>1800</v>
      </c>
      <c r="N175" s="135">
        <f>M175*L175</f>
        <v>9000</v>
      </c>
      <c r="O175" s="409">
        <v>3</v>
      </c>
      <c r="P175" s="409">
        <v>2</v>
      </c>
      <c r="Q175" s="409"/>
      <c r="R175" s="409"/>
      <c r="S175" s="53"/>
      <c r="T175" s="54"/>
      <c r="V175" s="240"/>
      <c r="W175" s="240"/>
      <c r="X175" s="240"/>
      <c r="Y175" s="241"/>
      <c r="Z175" s="242"/>
      <c r="AA175" s="242"/>
      <c r="AB175" s="243"/>
      <c r="AC175" s="242"/>
    </row>
    <row r="176" spans="1:29" s="239" customFormat="1" ht="21" customHeight="1">
      <c r="A176" s="227">
        <v>27</v>
      </c>
      <c r="B176" s="228" t="s">
        <v>88</v>
      </c>
      <c r="C176" s="228" t="s">
        <v>89</v>
      </c>
      <c r="D176" s="229" t="s">
        <v>46</v>
      </c>
      <c r="E176" s="230"/>
      <c r="F176" s="229" t="s">
        <v>46</v>
      </c>
      <c r="G176" s="231">
        <v>1426</v>
      </c>
      <c r="H176" s="232">
        <v>1592</v>
      </c>
      <c r="I176" s="232">
        <v>1370</v>
      </c>
      <c r="J176" s="233">
        <v>1500</v>
      </c>
      <c r="K176" s="233">
        <v>48</v>
      </c>
      <c r="L176" s="234">
        <f t="shared" ref="L176:L185" si="48">SUM(J176-K176)</f>
        <v>1452</v>
      </c>
      <c r="M176" s="235">
        <v>13</v>
      </c>
      <c r="N176" s="236">
        <f t="shared" ref="N176:N219" si="49">L176*M176</f>
        <v>18876</v>
      </c>
      <c r="O176" s="402">
        <f>L176/4</f>
        <v>363</v>
      </c>
      <c r="P176" s="402">
        <f>L176/4</f>
        <v>363</v>
      </c>
      <c r="Q176" s="402">
        <f>L176/4</f>
        <v>363</v>
      </c>
      <c r="R176" s="402">
        <f>L176/4</f>
        <v>363</v>
      </c>
      <c r="S176" s="237"/>
      <c r="T176" s="238"/>
      <c r="V176" s="240"/>
      <c r="W176" s="240"/>
      <c r="X176" s="240"/>
      <c r="Y176" s="241"/>
      <c r="Z176" s="242"/>
      <c r="AA176" s="242"/>
      <c r="AB176" s="243"/>
      <c r="AC176" s="242"/>
    </row>
    <row r="177" spans="1:29" s="239" customFormat="1" ht="21" customHeight="1">
      <c r="A177" s="227">
        <v>30</v>
      </c>
      <c r="B177" s="228" t="s">
        <v>94</v>
      </c>
      <c r="C177" s="228" t="s">
        <v>95</v>
      </c>
      <c r="D177" s="229" t="s">
        <v>46</v>
      </c>
      <c r="E177" s="230"/>
      <c r="F177" s="229" t="s">
        <v>46</v>
      </c>
      <c r="G177" s="231">
        <v>2587</v>
      </c>
      <c r="H177" s="232">
        <v>3036</v>
      </c>
      <c r="I177" s="232">
        <v>1500</v>
      </c>
      <c r="J177" s="233">
        <v>1650</v>
      </c>
      <c r="K177" s="233">
        <v>12</v>
      </c>
      <c r="L177" s="234">
        <f t="shared" si="48"/>
        <v>1638</v>
      </c>
      <c r="M177" s="235">
        <v>17</v>
      </c>
      <c r="N177" s="236">
        <f t="shared" si="49"/>
        <v>27846</v>
      </c>
      <c r="O177" s="402">
        <f>L177/4</f>
        <v>409.5</v>
      </c>
      <c r="P177" s="402">
        <f>L177/4</f>
        <v>409.5</v>
      </c>
      <c r="Q177" s="402">
        <f>L177/4</f>
        <v>409.5</v>
      </c>
      <c r="R177" s="402">
        <f>L177/4</f>
        <v>409.5</v>
      </c>
      <c r="S177" s="237"/>
      <c r="T177" s="238"/>
      <c r="V177" s="240"/>
      <c r="W177" s="240"/>
      <c r="X177" s="240"/>
      <c r="Y177" s="241"/>
      <c r="Z177" s="242"/>
      <c r="AA177" s="242"/>
      <c r="AB177" s="243"/>
      <c r="AC177" s="242"/>
    </row>
    <row r="178" spans="1:29" s="1" customFormat="1" ht="21" customHeight="1">
      <c r="A178" s="227">
        <v>31</v>
      </c>
      <c r="B178" s="228" t="s">
        <v>96</v>
      </c>
      <c r="C178" s="228" t="s">
        <v>97</v>
      </c>
      <c r="D178" s="229" t="s">
        <v>46</v>
      </c>
      <c r="E178" s="230"/>
      <c r="F178" s="229" t="s">
        <v>46</v>
      </c>
      <c r="G178" s="231">
        <v>2817</v>
      </c>
      <c r="H178" s="232">
        <v>3056</v>
      </c>
      <c r="I178" s="232">
        <v>1900</v>
      </c>
      <c r="J178" s="233">
        <v>2110</v>
      </c>
      <c r="K178" s="233">
        <v>0</v>
      </c>
      <c r="L178" s="234">
        <f t="shared" si="48"/>
        <v>2110</v>
      </c>
      <c r="M178" s="235">
        <v>29.96</v>
      </c>
      <c r="N178" s="236">
        <f t="shared" si="49"/>
        <v>63215.6</v>
      </c>
      <c r="O178" s="402">
        <f>L178/4</f>
        <v>527.5</v>
      </c>
      <c r="P178" s="402">
        <f>L178/4</f>
        <v>527.5</v>
      </c>
      <c r="Q178" s="402">
        <f>L178/4</f>
        <v>527.5</v>
      </c>
      <c r="R178" s="402">
        <f>L178/4</f>
        <v>527.5</v>
      </c>
      <c r="S178" s="237"/>
      <c r="T178" s="238"/>
      <c r="V178" s="2"/>
      <c r="W178" s="2"/>
      <c r="X178" s="2"/>
      <c r="Y178" s="3"/>
      <c r="Z178" s="4"/>
      <c r="AA178" s="4"/>
      <c r="AB178" s="5"/>
      <c r="AC178" s="4"/>
    </row>
    <row r="179" spans="1:29" s="265" customFormat="1" ht="21" customHeight="1">
      <c r="A179" s="253">
        <v>330</v>
      </c>
      <c r="B179" s="254" t="s">
        <v>705</v>
      </c>
      <c r="C179" s="254" t="s">
        <v>706</v>
      </c>
      <c r="D179" s="255" t="s">
        <v>83</v>
      </c>
      <c r="E179" s="256"/>
      <c r="F179" s="255" t="s">
        <v>83</v>
      </c>
      <c r="G179" s="257">
        <v>149</v>
      </c>
      <c r="H179" s="258">
        <v>280</v>
      </c>
      <c r="I179" s="258">
        <v>48</v>
      </c>
      <c r="J179" s="259">
        <v>54</v>
      </c>
      <c r="K179" s="259">
        <v>290</v>
      </c>
      <c r="L179" s="260">
        <f t="shared" si="48"/>
        <v>-236</v>
      </c>
      <c r="M179" s="261">
        <v>20</v>
      </c>
      <c r="N179" s="262">
        <f t="shared" si="49"/>
        <v>-4720</v>
      </c>
      <c r="O179" s="410">
        <v>59</v>
      </c>
      <c r="P179" s="410">
        <v>59</v>
      </c>
      <c r="Q179" s="410">
        <v>59</v>
      </c>
      <c r="R179" s="410">
        <v>59</v>
      </c>
      <c r="S179" s="263"/>
      <c r="T179" s="264"/>
      <c r="V179" s="266"/>
      <c r="W179" s="266"/>
      <c r="X179" s="266"/>
      <c r="Y179" s="267"/>
      <c r="Z179" s="268"/>
      <c r="AA179" s="268"/>
      <c r="AB179" s="269"/>
      <c r="AC179" s="268"/>
    </row>
    <row r="180" spans="1:29" s="239" customFormat="1" ht="21" customHeight="1">
      <c r="A180" s="227">
        <v>329</v>
      </c>
      <c r="B180" s="228" t="s">
        <v>703</v>
      </c>
      <c r="C180" s="228" t="s">
        <v>704</v>
      </c>
      <c r="D180" s="229" t="s">
        <v>214</v>
      </c>
      <c r="E180" s="230"/>
      <c r="F180" s="229" t="s">
        <v>214</v>
      </c>
      <c r="G180" s="231">
        <v>109</v>
      </c>
      <c r="H180" s="232">
        <v>129</v>
      </c>
      <c r="I180" s="232">
        <v>192</v>
      </c>
      <c r="J180" s="233">
        <v>216</v>
      </c>
      <c r="K180" s="233">
        <v>20</v>
      </c>
      <c r="L180" s="234">
        <f t="shared" si="48"/>
        <v>196</v>
      </c>
      <c r="M180" s="235">
        <v>535</v>
      </c>
      <c r="N180" s="236">
        <f t="shared" si="49"/>
        <v>104860</v>
      </c>
      <c r="O180" s="402">
        <f>L180/4</f>
        <v>49</v>
      </c>
      <c r="P180" s="402">
        <f>L180/4</f>
        <v>49</v>
      </c>
      <c r="Q180" s="402">
        <f>L180/4</f>
        <v>49</v>
      </c>
      <c r="R180" s="402">
        <f>L180/4</f>
        <v>49</v>
      </c>
      <c r="S180" s="237"/>
      <c r="T180" s="238"/>
      <c r="V180" s="240"/>
      <c r="W180" s="240"/>
      <c r="X180" s="240"/>
      <c r="Y180" s="241"/>
      <c r="Z180" s="242"/>
      <c r="AA180" s="242"/>
      <c r="AB180" s="243"/>
      <c r="AC180" s="242"/>
    </row>
    <row r="181" spans="1:29" s="239" customFormat="1" ht="21" customHeight="1">
      <c r="A181" s="227">
        <v>140</v>
      </c>
      <c r="B181" s="228" t="s">
        <v>320</v>
      </c>
      <c r="C181" s="228" t="s">
        <v>321</v>
      </c>
      <c r="D181" s="229" t="s">
        <v>34</v>
      </c>
      <c r="E181" s="230"/>
      <c r="F181" s="229" t="s">
        <v>34</v>
      </c>
      <c r="G181" s="231">
        <v>85</v>
      </c>
      <c r="H181" s="232">
        <v>102</v>
      </c>
      <c r="I181" s="232">
        <v>48</v>
      </c>
      <c r="J181" s="233">
        <v>54</v>
      </c>
      <c r="K181" s="233">
        <v>52</v>
      </c>
      <c r="L181" s="234">
        <f t="shared" si="48"/>
        <v>2</v>
      </c>
      <c r="M181" s="235">
        <v>1284</v>
      </c>
      <c r="N181" s="236">
        <f t="shared" si="49"/>
        <v>2568</v>
      </c>
      <c r="O181" s="402">
        <f>L181/4</f>
        <v>0.5</v>
      </c>
      <c r="P181" s="402">
        <f>L181/4</f>
        <v>0.5</v>
      </c>
      <c r="Q181" s="402">
        <f>L181/4</f>
        <v>0.5</v>
      </c>
      <c r="R181" s="402">
        <f>L181/4</f>
        <v>0.5</v>
      </c>
      <c r="S181" s="237"/>
      <c r="T181" s="238"/>
      <c r="V181" s="240"/>
      <c r="W181" s="240"/>
      <c r="X181" s="240"/>
      <c r="Y181" s="241"/>
      <c r="Z181" s="242"/>
      <c r="AA181" s="242"/>
      <c r="AB181" s="243"/>
      <c r="AC181" s="242"/>
    </row>
    <row r="182" spans="1:29" s="239" customFormat="1" ht="21" customHeight="1">
      <c r="A182" s="227">
        <v>137</v>
      </c>
      <c r="B182" s="228" t="s">
        <v>314</v>
      </c>
      <c r="C182" s="228" t="s">
        <v>315</v>
      </c>
      <c r="D182" s="229" t="s">
        <v>34</v>
      </c>
      <c r="E182" s="230"/>
      <c r="F182" s="229" t="s">
        <v>34</v>
      </c>
      <c r="G182" s="231">
        <v>308</v>
      </c>
      <c r="H182" s="232">
        <v>354</v>
      </c>
      <c r="I182" s="232">
        <v>13</v>
      </c>
      <c r="J182" s="233">
        <v>14</v>
      </c>
      <c r="K182" s="233">
        <v>0</v>
      </c>
      <c r="L182" s="234">
        <f t="shared" si="48"/>
        <v>14</v>
      </c>
      <c r="M182" s="235">
        <v>1284</v>
      </c>
      <c r="N182" s="236">
        <f t="shared" si="49"/>
        <v>17976</v>
      </c>
      <c r="O182" s="402">
        <f>L182/4</f>
        <v>3.5</v>
      </c>
      <c r="P182" s="402">
        <f>L182/4</f>
        <v>3.5</v>
      </c>
      <c r="Q182" s="402">
        <f>L182/4</f>
        <v>3.5</v>
      </c>
      <c r="R182" s="402">
        <f>L182/4</f>
        <v>3.5</v>
      </c>
      <c r="S182" s="237"/>
      <c r="T182" s="238"/>
      <c r="V182" s="240"/>
      <c r="W182" s="240"/>
      <c r="X182" s="240"/>
      <c r="Y182" s="241"/>
      <c r="Z182" s="242"/>
      <c r="AA182" s="242"/>
      <c r="AB182" s="243"/>
      <c r="AC182" s="242"/>
    </row>
    <row r="183" spans="1:29" s="265" customFormat="1" ht="21" customHeight="1">
      <c r="A183" s="253">
        <v>138</v>
      </c>
      <c r="B183" s="254" t="s">
        <v>316</v>
      </c>
      <c r="C183" s="254" t="s">
        <v>317</v>
      </c>
      <c r="D183" s="255" t="s">
        <v>34</v>
      </c>
      <c r="E183" s="256"/>
      <c r="F183" s="255" t="s">
        <v>34</v>
      </c>
      <c r="G183" s="257">
        <v>26</v>
      </c>
      <c r="H183" s="258">
        <v>200</v>
      </c>
      <c r="I183" s="258">
        <v>8</v>
      </c>
      <c r="J183" s="259">
        <v>10</v>
      </c>
      <c r="K183" s="259">
        <v>26</v>
      </c>
      <c r="L183" s="260">
        <f t="shared" si="48"/>
        <v>-16</v>
      </c>
      <c r="M183" s="261">
        <v>1284</v>
      </c>
      <c r="N183" s="262">
        <f t="shared" si="49"/>
        <v>-20544</v>
      </c>
      <c r="O183" s="410">
        <v>4</v>
      </c>
      <c r="P183" s="410">
        <v>4</v>
      </c>
      <c r="Q183" s="410">
        <v>4</v>
      </c>
      <c r="R183" s="410">
        <v>4</v>
      </c>
      <c r="S183" s="263"/>
      <c r="T183" s="264"/>
      <c r="V183" s="266"/>
      <c r="W183" s="266"/>
      <c r="X183" s="266"/>
      <c r="Y183" s="267"/>
      <c r="Z183" s="268"/>
      <c r="AA183" s="268"/>
      <c r="AB183" s="269"/>
      <c r="AC183" s="268"/>
    </row>
    <row r="184" spans="1:29" s="265" customFormat="1" ht="21" customHeight="1">
      <c r="A184" s="253">
        <v>139</v>
      </c>
      <c r="B184" s="254" t="s">
        <v>318</v>
      </c>
      <c r="C184" s="254" t="s">
        <v>319</v>
      </c>
      <c r="D184" s="255" t="s">
        <v>34</v>
      </c>
      <c r="E184" s="256"/>
      <c r="F184" s="255" t="s">
        <v>34</v>
      </c>
      <c r="G184" s="257">
        <v>35</v>
      </c>
      <c r="H184" s="258">
        <v>200</v>
      </c>
      <c r="I184" s="258">
        <v>6</v>
      </c>
      <c r="J184" s="259">
        <v>8</v>
      </c>
      <c r="K184" s="259">
        <v>38</v>
      </c>
      <c r="L184" s="260">
        <f t="shared" si="48"/>
        <v>-30</v>
      </c>
      <c r="M184" s="261">
        <v>1284</v>
      </c>
      <c r="N184" s="262">
        <f t="shared" si="49"/>
        <v>-38520</v>
      </c>
      <c r="O184" s="410">
        <v>8</v>
      </c>
      <c r="P184" s="410">
        <v>8</v>
      </c>
      <c r="Q184" s="410">
        <v>8</v>
      </c>
      <c r="R184" s="410">
        <v>8</v>
      </c>
      <c r="S184" s="263"/>
      <c r="T184" s="264"/>
      <c r="V184" s="266"/>
      <c r="W184" s="266"/>
      <c r="X184" s="266"/>
      <c r="Y184" s="267"/>
      <c r="Z184" s="268"/>
      <c r="AA184" s="268"/>
      <c r="AB184" s="269"/>
      <c r="AC184" s="268"/>
    </row>
    <row r="185" spans="1:29" s="322" customFormat="1" ht="21" customHeight="1">
      <c r="A185" s="311">
        <v>141</v>
      </c>
      <c r="B185" s="310" t="s">
        <v>322</v>
      </c>
      <c r="C185" s="310" t="s">
        <v>323</v>
      </c>
      <c r="D185" s="312" t="s">
        <v>34</v>
      </c>
      <c r="E185" s="313"/>
      <c r="F185" s="312" t="s">
        <v>34</v>
      </c>
      <c r="G185" s="314" t="s">
        <v>324</v>
      </c>
      <c r="H185" s="315">
        <v>24</v>
      </c>
      <c r="I185" s="315">
        <v>0</v>
      </c>
      <c r="J185" s="316">
        <v>0</v>
      </c>
      <c r="K185" s="316">
        <v>0</v>
      </c>
      <c r="L185" s="317">
        <f t="shared" si="48"/>
        <v>0</v>
      </c>
      <c r="M185" s="318">
        <v>0</v>
      </c>
      <c r="N185" s="319">
        <f t="shared" si="49"/>
        <v>0</v>
      </c>
      <c r="O185" s="412">
        <f>L185/4</f>
        <v>0</v>
      </c>
      <c r="P185" s="412">
        <f>L185/4</f>
        <v>0</v>
      </c>
      <c r="Q185" s="412">
        <f>L185/4</f>
        <v>0</v>
      </c>
      <c r="R185" s="412">
        <f>L185/4</f>
        <v>0</v>
      </c>
      <c r="S185" s="320"/>
      <c r="T185" s="321"/>
      <c r="V185" s="323"/>
      <c r="W185" s="323"/>
      <c r="X185" s="323"/>
      <c r="Y185" s="324"/>
      <c r="Z185" s="325"/>
      <c r="AA185" s="325"/>
      <c r="AB185" s="326"/>
      <c r="AC185" s="325"/>
    </row>
    <row r="186" spans="1:29" ht="21" customHeight="1">
      <c r="A186" s="74">
        <v>389</v>
      </c>
      <c r="B186" s="85" t="s">
        <v>814</v>
      </c>
      <c r="C186" s="85" t="s">
        <v>815</v>
      </c>
      <c r="D186" s="77" t="s">
        <v>199</v>
      </c>
      <c r="E186" s="86">
        <v>1</v>
      </c>
      <c r="F186" s="86" t="s">
        <v>100</v>
      </c>
      <c r="G186" s="87">
        <v>8</v>
      </c>
      <c r="H186" s="87">
        <v>8</v>
      </c>
      <c r="I186" s="87">
        <v>8</v>
      </c>
      <c r="J186" s="87">
        <v>11</v>
      </c>
      <c r="K186" s="87">
        <v>8</v>
      </c>
      <c r="L186" s="93">
        <v>3</v>
      </c>
      <c r="M186" s="88">
        <v>700</v>
      </c>
      <c r="N186" s="82">
        <f t="shared" si="49"/>
        <v>2100</v>
      </c>
      <c r="O186" s="409">
        <v>3</v>
      </c>
      <c r="P186" s="409"/>
      <c r="Q186" s="409"/>
      <c r="R186" s="409"/>
      <c r="S186" s="53"/>
      <c r="T186" s="54"/>
      <c r="U186" s="1"/>
      <c r="V186" s="2"/>
      <c r="W186" s="2"/>
      <c r="X186" s="2"/>
      <c r="Y186" s="3"/>
    </row>
    <row r="187" spans="1:29" ht="21" customHeight="1">
      <c r="A187" s="74">
        <v>407</v>
      </c>
      <c r="B187" s="91"/>
      <c r="C187" s="76" t="s">
        <v>838</v>
      </c>
      <c r="D187" s="77" t="s">
        <v>227</v>
      </c>
      <c r="E187" s="78">
        <v>1</v>
      </c>
      <c r="F187" s="78" t="s">
        <v>43</v>
      </c>
      <c r="G187" s="79">
        <v>5</v>
      </c>
      <c r="H187" s="79">
        <v>5</v>
      </c>
      <c r="I187" s="79">
        <v>10</v>
      </c>
      <c r="J187" s="79">
        <v>10</v>
      </c>
      <c r="K187" s="79">
        <v>4</v>
      </c>
      <c r="L187" s="80">
        <v>6</v>
      </c>
      <c r="M187" s="81">
        <v>6500</v>
      </c>
      <c r="N187" s="82">
        <f t="shared" si="49"/>
        <v>39000</v>
      </c>
      <c r="O187" s="409">
        <v>2</v>
      </c>
      <c r="P187" s="409">
        <v>2</v>
      </c>
      <c r="Q187" s="409">
        <v>2</v>
      </c>
      <c r="R187" s="409"/>
      <c r="S187" s="53"/>
      <c r="T187" s="54"/>
      <c r="U187" s="1"/>
      <c r="V187" s="2"/>
      <c r="W187" s="2"/>
      <c r="X187" s="2"/>
      <c r="Y187" s="3"/>
    </row>
    <row r="188" spans="1:29" s="1" customFormat="1" ht="21" customHeight="1">
      <c r="A188" s="74">
        <v>402</v>
      </c>
      <c r="B188" s="91"/>
      <c r="C188" s="76" t="s">
        <v>833</v>
      </c>
      <c r="D188" s="77" t="s">
        <v>34</v>
      </c>
      <c r="E188" s="78">
        <v>10</v>
      </c>
      <c r="F188" s="78" t="s">
        <v>199</v>
      </c>
      <c r="G188" s="79">
        <v>0</v>
      </c>
      <c r="H188" s="79">
        <v>0</v>
      </c>
      <c r="I188" s="79">
        <v>20</v>
      </c>
      <c r="J188" s="79">
        <v>100</v>
      </c>
      <c r="K188" s="79">
        <v>0</v>
      </c>
      <c r="L188" s="80">
        <v>100</v>
      </c>
      <c r="M188" s="81">
        <v>85</v>
      </c>
      <c r="N188" s="82">
        <f t="shared" si="49"/>
        <v>8500</v>
      </c>
      <c r="O188" s="409">
        <f t="shared" ref="O188:O194" si="50">L188/4</f>
        <v>25</v>
      </c>
      <c r="P188" s="409">
        <f t="shared" ref="P188:P194" si="51">L188/4</f>
        <v>25</v>
      </c>
      <c r="Q188" s="409">
        <f t="shared" ref="Q188:Q194" si="52">L188/4</f>
        <v>25</v>
      </c>
      <c r="R188" s="409">
        <f t="shared" ref="R188:R194" si="53">L188/4</f>
        <v>25</v>
      </c>
      <c r="S188" s="53"/>
      <c r="T188" s="54"/>
      <c r="V188" s="2"/>
      <c r="W188" s="2"/>
      <c r="X188" s="2"/>
      <c r="Y188" s="3"/>
      <c r="Z188" s="4"/>
      <c r="AA188" s="4"/>
      <c r="AB188" s="5"/>
      <c r="AC188" s="4"/>
    </row>
    <row r="189" spans="1:29" s="1" customFormat="1" ht="21" customHeight="1">
      <c r="A189" s="227">
        <v>70</v>
      </c>
      <c r="B189" s="228" t="s">
        <v>177</v>
      </c>
      <c r="C189" s="228" t="s">
        <v>178</v>
      </c>
      <c r="D189" s="229" t="s">
        <v>34</v>
      </c>
      <c r="E189" s="230"/>
      <c r="F189" s="229" t="s">
        <v>34</v>
      </c>
      <c r="G189" s="231">
        <v>14</v>
      </c>
      <c r="H189" s="232">
        <v>35</v>
      </c>
      <c r="I189" s="232">
        <v>40</v>
      </c>
      <c r="J189" s="233">
        <v>50</v>
      </c>
      <c r="K189" s="233">
        <v>9</v>
      </c>
      <c r="L189" s="234">
        <f t="shared" ref="L189:L199" si="54">SUM(J189-K189)</f>
        <v>41</v>
      </c>
      <c r="M189" s="235">
        <v>1198</v>
      </c>
      <c r="N189" s="236">
        <f t="shared" si="49"/>
        <v>49118</v>
      </c>
      <c r="O189" s="402">
        <f t="shared" si="50"/>
        <v>10.25</v>
      </c>
      <c r="P189" s="402">
        <f t="shared" si="51"/>
        <v>10.25</v>
      </c>
      <c r="Q189" s="402">
        <f t="shared" si="52"/>
        <v>10.25</v>
      </c>
      <c r="R189" s="402">
        <f t="shared" si="53"/>
        <v>10.25</v>
      </c>
      <c r="S189" s="237"/>
      <c r="T189" s="238"/>
      <c r="V189" s="2"/>
      <c r="W189" s="2"/>
      <c r="X189" s="2"/>
      <c r="Y189" s="3"/>
      <c r="Z189" s="4"/>
      <c r="AA189" s="4"/>
      <c r="AB189" s="5"/>
      <c r="AC189" s="4"/>
    </row>
    <row r="190" spans="1:29" s="1" customFormat="1" ht="21" customHeight="1">
      <c r="A190" s="227">
        <v>71</v>
      </c>
      <c r="B190" s="228" t="s">
        <v>179</v>
      </c>
      <c r="C190" s="228" t="s">
        <v>180</v>
      </c>
      <c r="D190" s="229" t="s">
        <v>34</v>
      </c>
      <c r="E190" s="230"/>
      <c r="F190" s="229" t="s">
        <v>34</v>
      </c>
      <c r="G190" s="231">
        <v>26</v>
      </c>
      <c r="H190" s="232">
        <v>62</v>
      </c>
      <c r="I190" s="232">
        <v>70</v>
      </c>
      <c r="J190" s="233">
        <v>90</v>
      </c>
      <c r="K190" s="233">
        <v>9</v>
      </c>
      <c r="L190" s="234">
        <f t="shared" si="54"/>
        <v>81</v>
      </c>
      <c r="M190" s="235">
        <v>1198.4000000000001</v>
      </c>
      <c r="N190" s="236">
        <f t="shared" si="49"/>
        <v>97070.400000000009</v>
      </c>
      <c r="O190" s="402">
        <f t="shared" si="50"/>
        <v>20.25</v>
      </c>
      <c r="P190" s="402">
        <f t="shared" si="51"/>
        <v>20.25</v>
      </c>
      <c r="Q190" s="402">
        <f t="shared" si="52"/>
        <v>20.25</v>
      </c>
      <c r="R190" s="402">
        <f t="shared" si="53"/>
        <v>20.25</v>
      </c>
      <c r="S190" s="237"/>
      <c r="T190" s="238"/>
      <c r="V190" s="2"/>
      <c r="W190" s="2"/>
      <c r="X190" s="2"/>
      <c r="Y190" s="3"/>
      <c r="Z190" s="4"/>
      <c r="AA190" s="4"/>
      <c r="AB190" s="5"/>
      <c r="AC190" s="4"/>
    </row>
    <row r="191" spans="1:29" s="1" customFormat="1" ht="21" customHeight="1">
      <c r="A191" s="227">
        <v>69</v>
      </c>
      <c r="B191" s="228" t="s">
        <v>175</v>
      </c>
      <c r="C191" s="228" t="s">
        <v>176</v>
      </c>
      <c r="D191" s="229" t="s">
        <v>34</v>
      </c>
      <c r="E191" s="230"/>
      <c r="F191" s="229" t="s">
        <v>34</v>
      </c>
      <c r="G191" s="231">
        <v>10</v>
      </c>
      <c r="H191" s="232">
        <v>22</v>
      </c>
      <c r="I191" s="232">
        <v>50</v>
      </c>
      <c r="J191" s="233">
        <v>60</v>
      </c>
      <c r="K191" s="233">
        <v>9</v>
      </c>
      <c r="L191" s="234">
        <f t="shared" si="54"/>
        <v>51</v>
      </c>
      <c r="M191" s="235">
        <v>1765.5</v>
      </c>
      <c r="N191" s="236">
        <f t="shared" si="49"/>
        <v>90040.5</v>
      </c>
      <c r="O191" s="402">
        <f t="shared" si="50"/>
        <v>12.75</v>
      </c>
      <c r="P191" s="402">
        <f t="shared" si="51"/>
        <v>12.75</v>
      </c>
      <c r="Q191" s="402">
        <f t="shared" si="52"/>
        <v>12.75</v>
      </c>
      <c r="R191" s="402">
        <f t="shared" si="53"/>
        <v>12.75</v>
      </c>
      <c r="S191" s="237"/>
      <c r="T191" s="238"/>
      <c r="V191" s="2"/>
      <c r="W191" s="2"/>
      <c r="X191" s="2"/>
      <c r="Y191" s="3"/>
      <c r="Z191" s="4"/>
      <c r="AA191" s="4"/>
      <c r="AB191" s="5"/>
      <c r="AC191" s="4"/>
    </row>
    <row r="192" spans="1:29" s="1" customFormat="1" ht="21" customHeight="1">
      <c r="A192" s="227">
        <v>68</v>
      </c>
      <c r="B192" s="228" t="s">
        <v>173</v>
      </c>
      <c r="C192" s="228" t="s">
        <v>174</v>
      </c>
      <c r="D192" s="229" t="s">
        <v>34</v>
      </c>
      <c r="E192" s="230"/>
      <c r="F192" s="229" t="s">
        <v>34</v>
      </c>
      <c r="G192" s="231">
        <v>10</v>
      </c>
      <c r="H192" s="232">
        <v>100</v>
      </c>
      <c r="I192" s="232">
        <v>650</v>
      </c>
      <c r="J192" s="233">
        <v>700</v>
      </c>
      <c r="K192" s="233">
        <v>50</v>
      </c>
      <c r="L192" s="234">
        <f t="shared" si="54"/>
        <v>650</v>
      </c>
      <c r="M192" s="235">
        <v>1675</v>
      </c>
      <c r="N192" s="236">
        <f t="shared" si="49"/>
        <v>1088750</v>
      </c>
      <c r="O192" s="402">
        <f t="shared" si="50"/>
        <v>162.5</v>
      </c>
      <c r="P192" s="402">
        <f t="shared" si="51"/>
        <v>162.5</v>
      </c>
      <c r="Q192" s="402">
        <f t="shared" si="52"/>
        <v>162.5</v>
      </c>
      <c r="R192" s="402">
        <f t="shared" si="53"/>
        <v>162.5</v>
      </c>
      <c r="S192" s="237"/>
      <c r="T192" s="238"/>
      <c r="V192" s="2"/>
      <c r="W192" s="2"/>
      <c r="X192" s="2"/>
      <c r="Y192" s="3"/>
      <c r="Z192" s="4"/>
      <c r="AA192" s="4"/>
      <c r="AB192" s="5"/>
      <c r="AC192" s="4"/>
    </row>
    <row r="193" spans="1:29" s="239" customFormat="1" ht="21" customHeight="1">
      <c r="A193" s="227">
        <v>111</v>
      </c>
      <c r="B193" s="228" t="s">
        <v>265</v>
      </c>
      <c r="C193" s="228" t="s">
        <v>266</v>
      </c>
      <c r="D193" s="229" t="s">
        <v>34</v>
      </c>
      <c r="E193" s="230"/>
      <c r="F193" s="229" t="s">
        <v>34</v>
      </c>
      <c r="G193" s="231">
        <v>217</v>
      </c>
      <c r="H193" s="232">
        <v>245</v>
      </c>
      <c r="I193" s="232">
        <v>160</v>
      </c>
      <c r="J193" s="233">
        <v>180</v>
      </c>
      <c r="K193" s="233">
        <v>10</v>
      </c>
      <c r="L193" s="234">
        <f t="shared" si="54"/>
        <v>170</v>
      </c>
      <c r="M193" s="235">
        <v>1872.5</v>
      </c>
      <c r="N193" s="236">
        <f t="shared" si="49"/>
        <v>318325</v>
      </c>
      <c r="O193" s="402">
        <f t="shared" si="50"/>
        <v>42.5</v>
      </c>
      <c r="P193" s="402">
        <f t="shared" si="51"/>
        <v>42.5</v>
      </c>
      <c r="Q193" s="402">
        <f t="shared" si="52"/>
        <v>42.5</v>
      </c>
      <c r="R193" s="402">
        <f t="shared" si="53"/>
        <v>42.5</v>
      </c>
      <c r="S193" s="237"/>
      <c r="T193" s="238"/>
      <c r="V193" s="240"/>
      <c r="W193" s="240"/>
      <c r="X193" s="240"/>
      <c r="Y193" s="241"/>
      <c r="Z193" s="242"/>
      <c r="AA193" s="242"/>
      <c r="AB193" s="243"/>
      <c r="AC193" s="242"/>
    </row>
    <row r="194" spans="1:29" s="239" customFormat="1" ht="21" customHeight="1">
      <c r="A194" s="227">
        <v>106</v>
      </c>
      <c r="B194" s="228" t="s">
        <v>255</v>
      </c>
      <c r="C194" s="228" t="s">
        <v>256</v>
      </c>
      <c r="D194" s="229" t="s">
        <v>43</v>
      </c>
      <c r="E194" s="230"/>
      <c r="F194" s="229" t="s">
        <v>43</v>
      </c>
      <c r="G194" s="231">
        <v>1035</v>
      </c>
      <c r="H194" s="232">
        <v>1200</v>
      </c>
      <c r="I194" s="232">
        <v>768</v>
      </c>
      <c r="J194" s="233">
        <v>854</v>
      </c>
      <c r="K194" s="233">
        <v>150</v>
      </c>
      <c r="L194" s="234">
        <f t="shared" si="54"/>
        <v>704</v>
      </c>
      <c r="M194" s="235">
        <v>100</v>
      </c>
      <c r="N194" s="236">
        <f t="shared" si="49"/>
        <v>70400</v>
      </c>
      <c r="O194" s="402">
        <f t="shared" si="50"/>
        <v>176</v>
      </c>
      <c r="P194" s="402">
        <f t="shared" si="51"/>
        <v>176</v>
      </c>
      <c r="Q194" s="402">
        <f t="shared" si="52"/>
        <v>176</v>
      </c>
      <c r="R194" s="402">
        <f t="shared" si="53"/>
        <v>176</v>
      </c>
      <c r="S194" s="237"/>
      <c r="T194" s="238"/>
      <c r="V194" s="240"/>
      <c r="W194" s="240"/>
      <c r="X194" s="240"/>
      <c r="Y194" s="241"/>
      <c r="Z194" s="242"/>
      <c r="AA194" s="242"/>
      <c r="AB194" s="243"/>
      <c r="AC194" s="242"/>
    </row>
    <row r="195" spans="1:29" s="265" customFormat="1" ht="21" customHeight="1">
      <c r="A195" s="253">
        <v>107</v>
      </c>
      <c r="B195" s="254" t="s">
        <v>257</v>
      </c>
      <c r="C195" s="254" t="s">
        <v>258</v>
      </c>
      <c r="D195" s="255" t="s">
        <v>43</v>
      </c>
      <c r="E195" s="256"/>
      <c r="F195" s="255" t="s">
        <v>43</v>
      </c>
      <c r="G195" s="257">
        <v>938</v>
      </c>
      <c r="H195" s="258">
        <v>1065</v>
      </c>
      <c r="I195" s="258">
        <v>984</v>
      </c>
      <c r="J195" s="259">
        <v>110</v>
      </c>
      <c r="K195" s="259">
        <v>209</v>
      </c>
      <c r="L195" s="260">
        <f t="shared" si="54"/>
        <v>-99</v>
      </c>
      <c r="M195" s="261">
        <v>100</v>
      </c>
      <c r="N195" s="262">
        <f t="shared" si="49"/>
        <v>-9900</v>
      </c>
      <c r="O195" s="410">
        <v>25</v>
      </c>
      <c r="P195" s="410">
        <v>25</v>
      </c>
      <c r="Q195" s="410">
        <v>25</v>
      </c>
      <c r="R195" s="410">
        <v>25</v>
      </c>
      <c r="S195" s="263"/>
      <c r="T195" s="264"/>
      <c r="V195" s="266"/>
      <c r="W195" s="266"/>
      <c r="X195" s="266"/>
      <c r="Y195" s="267"/>
      <c r="Z195" s="268"/>
      <c r="AA195" s="268"/>
      <c r="AB195" s="269"/>
      <c r="AC195" s="268"/>
    </row>
    <row r="196" spans="1:29" s="239" customFormat="1" ht="21" customHeight="1">
      <c r="A196" s="227">
        <v>108</v>
      </c>
      <c r="B196" s="228" t="s">
        <v>259</v>
      </c>
      <c r="C196" s="228" t="s">
        <v>260</v>
      </c>
      <c r="D196" s="229" t="s">
        <v>43</v>
      </c>
      <c r="E196" s="230"/>
      <c r="F196" s="229" t="s">
        <v>43</v>
      </c>
      <c r="G196" s="231">
        <v>1316</v>
      </c>
      <c r="H196" s="232">
        <v>1507</v>
      </c>
      <c r="I196" s="232">
        <v>1128</v>
      </c>
      <c r="J196" s="233">
        <v>1254</v>
      </c>
      <c r="K196" s="233">
        <v>106</v>
      </c>
      <c r="L196" s="234">
        <f t="shared" si="54"/>
        <v>1148</v>
      </c>
      <c r="M196" s="235">
        <v>110</v>
      </c>
      <c r="N196" s="236">
        <f t="shared" si="49"/>
        <v>126280</v>
      </c>
      <c r="O196" s="402">
        <f>L196/4</f>
        <v>287</v>
      </c>
      <c r="P196" s="402">
        <f>L196/4</f>
        <v>287</v>
      </c>
      <c r="Q196" s="402">
        <f>L196/4</f>
        <v>287</v>
      </c>
      <c r="R196" s="402">
        <f>L196/4</f>
        <v>287</v>
      </c>
      <c r="S196" s="237"/>
      <c r="T196" s="238"/>
      <c r="V196" s="240"/>
      <c r="W196" s="240"/>
      <c r="X196" s="240"/>
      <c r="Y196" s="241"/>
      <c r="Z196" s="242"/>
      <c r="AA196" s="242"/>
      <c r="AB196" s="243"/>
      <c r="AC196" s="242"/>
    </row>
    <row r="197" spans="1:29" s="1" customFormat="1" ht="21" customHeight="1">
      <c r="A197" s="227">
        <v>249</v>
      </c>
      <c r="B197" s="228" t="s">
        <v>542</v>
      </c>
      <c r="C197" s="228" t="s">
        <v>543</v>
      </c>
      <c r="D197" s="229" t="s">
        <v>188</v>
      </c>
      <c r="E197" s="230"/>
      <c r="F197" s="229" t="s">
        <v>188</v>
      </c>
      <c r="G197" s="231">
        <v>35</v>
      </c>
      <c r="H197" s="232">
        <v>215</v>
      </c>
      <c r="I197" s="232">
        <v>135</v>
      </c>
      <c r="J197" s="233">
        <v>150</v>
      </c>
      <c r="K197" s="233">
        <v>32</v>
      </c>
      <c r="L197" s="234">
        <f t="shared" si="54"/>
        <v>118</v>
      </c>
      <c r="M197" s="235">
        <v>17</v>
      </c>
      <c r="N197" s="236">
        <f t="shared" si="49"/>
        <v>2006</v>
      </c>
      <c r="O197" s="402">
        <f>L197/4</f>
        <v>29.5</v>
      </c>
      <c r="P197" s="402">
        <f>L197/4</f>
        <v>29.5</v>
      </c>
      <c r="Q197" s="402">
        <f>L197/4</f>
        <v>29.5</v>
      </c>
      <c r="R197" s="402">
        <f>L197/4</f>
        <v>29.5</v>
      </c>
      <c r="S197" s="237"/>
      <c r="T197" s="238"/>
      <c r="V197" s="2"/>
      <c r="W197" s="2"/>
      <c r="X197" s="2"/>
      <c r="Y197" s="3"/>
      <c r="Z197" s="4"/>
      <c r="AA197" s="4"/>
      <c r="AB197" s="5"/>
      <c r="AC197" s="4"/>
    </row>
    <row r="198" spans="1:29" s="239" customFormat="1" ht="21" customHeight="1">
      <c r="A198" s="227">
        <v>363</v>
      </c>
      <c r="B198" s="230" t="s">
        <v>775</v>
      </c>
      <c r="C198" s="230" t="s">
        <v>776</v>
      </c>
      <c r="D198" s="227" t="s">
        <v>214</v>
      </c>
      <c r="E198" s="230"/>
      <c r="F198" s="227" t="s">
        <v>214</v>
      </c>
      <c r="G198" s="232" t="s">
        <v>774</v>
      </c>
      <c r="H198" s="232">
        <v>500</v>
      </c>
      <c r="I198" s="232">
        <v>255</v>
      </c>
      <c r="J198" s="233">
        <v>280</v>
      </c>
      <c r="K198" s="308">
        <v>6</v>
      </c>
      <c r="L198" s="234">
        <f t="shared" si="54"/>
        <v>274</v>
      </c>
      <c r="M198" s="309">
        <v>99.51</v>
      </c>
      <c r="N198" s="236">
        <f t="shared" si="49"/>
        <v>27265.74</v>
      </c>
      <c r="O198" s="402">
        <f>L198/4</f>
        <v>68.5</v>
      </c>
      <c r="P198" s="402">
        <f>L198/4</f>
        <v>68.5</v>
      </c>
      <c r="Q198" s="402">
        <f>L198/4</f>
        <v>68.5</v>
      </c>
      <c r="R198" s="402">
        <f>L198/4</f>
        <v>68.5</v>
      </c>
      <c r="S198" s="237"/>
      <c r="T198" s="238"/>
      <c r="V198" s="240"/>
      <c r="W198" s="240"/>
      <c r="X198" s="240"/>
      <c r="Y198" s="241"/>
      <c r="Z198" s="242"/>
      <c r="AA198" s="242"/>
      <c r="AB198" s="243"/>
      <c r="AC198" s="242"/>
    </row>
    <row r="199" spans="1:29" s="239" customFormat="1" ht="21" customHeight="1">
      <c r="A199" s="227">
        <v>362</v>
      </c>
      <c r="B199" s="230" t="s">
        <v>771</v>
      </c>
      <c r="C199" s="230" t="s">
        <v>772</v>
      </c>
      <c r="D199" s="227" t="s">
        <v>214</v>
      </c>
      <c r="E199" s="230"/>
      <c r="F199" s="227" t="s">
        <v>214</v>
      </c>
      <c r="G199" s="232" t="s">
        <v>774</v>
      </c>
      <c r="H199" s="232">
        <v>300</v>
      </c>
      <c r="I199" s="232">
        <v>132</v>
      </c>
      <c r="J199" s="233">
        <v>146</v>
      </c>
      <c r="K199" s="308">
        <v>25</v>
      </c>
      <c r="L199" s="234">
        <f t="shared" si="54"/>
        <v>121</v>
      </c>
      <c r="M199" s="309">
        <v>124.12</v>
      </c>
      <c r="N199" s="236">
        <f t="shared" si="49"/>
        <v>15018.52</v>
      </c>
      <c r="O199" s="402">
        <f>L199/4</f>
        <v>30.25</v>
      </c>
      <c r="P199" s="402">
        <f>L199/4</f>
        <v>30.25</v>
      </c>
      <c r="Q199" s="402">
        <f>L199/4</f>
        <v>30.25</v>
      </c>
      <c r="R199" s="402">
        <f>L199/4</f>
        <v>30.25</v>
      </c>
      <c r="S199" s="237"/>
      <c r="T199" s="238"/>
      <c r="V199" s="240"/>
      <c r="W199" s="240"/>
      <c r="X199" s="240"/>
      <c r="Y199" s="241"/>
      <c r="Z199" s="242"/>
      <c r="AA199" s="242"/>
      <c r="AB199" s="243"/>
      <c r="AC199" s="242"/>
    </row>
    <row r="200" spans="1:29" s="1" customFormat="1" ht="21" customHeight="1">
      <c r="A200" s="74">
        <v>381</v>
      </c>
      <c r="B200" s="85" t="s">
        <v>803</v>
      </c>
      <c r="C200" s="85" t="s">
        <v>804</v>
      </c>
      <c r="D200" s="77" t="s">
        <v>199</v>
      </c>
      <c r="E200" s="86">
        <v>1</v>
      </c>
      <c r="F200" s="86" t="s">
        <v>188</v>
      </c>
      <c r="G200" s="87">
        <v>12</v>
      </c>
      <c r="H200" s="87">
        <v>12</v>
      </c>
      <c r="I200" s="87">
        <v>24</v>
      </c>
      <c r="J200" s="87">
        <v>47</v>
      </c>
      <c r="K200" s="87">
        <v>29</v>
      </c>
      <c r="L200" s="93">
        <v>18</v>
      </c>
      <c r="M200" s="88">
        <v>1800</v>
      </c>
      <c r="N200" s="82">
        <f t="shared" si="49"/>
        <v>32400</v>
      </c>
      <c r="O200" s="409">
        <v>5</v>
      </c>
      <c r="P200" s="409">
        <v>5</v>
      </c>
      <c r="Q200" s="409">
        <v>4</v>
      </c>
      <c r="R200" s="409">
        <v>4</v>
      </c>
      <c r="S200" s="53"/>
      <c r="T200" s="54"/>
      <c r="V200" s="2"/>
      <c r="W200" s="2"/>
      <c r="X200" s="2"/>
      <c r="Y200" s="3"/>
      <c r="Z200" s="4"/>
      <c r="AA200" s="4"/>
      <c r="AB200" s="5"/>
      <c r="AC200" s="4"/>
    </row>
    <row r="201" spans="1:29" s="1" customFormat="1" ht="21" customHeight="1">
      <c r="A201" s="74">
        <v>380</v>
      </c>
      <c r="B201" s="85" t="s">
        <v>801</v>
      </c>
      <c r="C201" s="94" t="s">
        <v>802</v>
      </c>
      <c r="D201" s="77" t="s">
        <v>199</v>
      </c>
      <c r="E201" s="86">
        <v>1</v>
      </c>
      <c r="F201" s="86" t="s">
        <v>188</v>
      </c>
      <c r="G201" s="87">
        <v>1</v>
      </c>
      <c r="H201" s="87">
        <v>2</v>
      </c>
      <c r="I201" s="87">
        <v>2</v>
      </c>
      <c r="J201" s="87">
        <v>3</v>
      </c>
      <c r="K201" s="87">
        <v>2</v>
      </c>
      <c r="L201" s="93">
        <v>2</v>
      </c>
      <c r="M201" s="88">
        <v>900</v>
      </c>
      <c r="N201" s="82">
        <f t="shared" si="49"/>
        <v>1800</v>
      </c>
      <c r="O201" s="409">
        <v>2</v>
      </c>
      <c r="P201" s="409"/>
      <c r="Q201" s="409"/>
      <c r="R201" s="409"/>
      <c r="S201" s="53"/>
      <c r="T201" s="54"/>
      <c r="V201" s="2"/>
      <c r="W201" s="2"/>
      <c r="X201" s="2"/>
      <c r="Y201" s="3"/>
      <c r="Z201" s="4"/>
      <c r="AA201" s="4"/>
      <c r="AB201" s="5"/>
      <c r="AC201" s="4"/>
    </row>
    <row r="202" spans="1:29" s="1" customFormat="1" ht="21" customHeight="1">
      <c r="A202" s="74">
        <v>395</v>
      </c>
      <c r="B202" s="85" t="s">
        <v>823</v>
      </c>
      <c r="C202" s="85" t="s">
        <v>824</v>
      </c>
      <c r="D202" s="77" t="s">
        <v>199</v>
      </c>
      <c r="E202" s="86">
        <v>1</v>
      </c>
      <c r="F202" s="86" t="s">
        <v>188</v>
      </c>
      <c r="G202" s="87">
        <v>16</v>
      </c>
      <c r="H202" s="87">
        <v>16</v>
      </c>
      <c r="I202" s="87">
        <v>20</v>
      </c>
      <c r="J202" s="87">
        <v>22</v>
      </c>
      <c r="K202" s="87">
        <v>16</v>
      </c>
      <c r="L202" s="93">
        <v>6</v>
      </c>
      <c r="M202" s="88">
        <v>5000</v>
      </c>
      <c r="N202" s="82">
        <f t="shared" si="49"/>
        <v>30000</v>
      </c>
      <c r="O202" s="409">
        <v>2</v>
      </c>
      <c r="P202" s="409">
        <v>2</v>
      </c>
      <c r="Q202" s="409">
        <v>2</v>
      </c>
      <c r="R202" s="409"/>
      <c r="S202" s="53"/>
      <c r="T202" s="54"/>
      <c r="V202" s="2"/>
      <c r="W202" s="2"/>
      <c r="X202" s="2"/>
      <c r="Y202" s="3"/>
      <c r="Z202" s="4"/>
      <c r="AA202" s="4"/>
      <c r="AB202" s="5"/>
      <c r="AC202" s="4"/>
    </row>
    <row r="203" spans="1:29" s="1" customFormat="1" ht="21" customHeight="1">
      <c r="A203" s="74">
        <v>396</v>
      </c>
      <c r="B203" s="85" t="s">
        <v>825</v>
      </c>
      <c r="C203" s="85" t="s">
        <v>826</v>
      </c>
      <c r="D203" s="77" t="s">
        <v>199</v>
      </c>
      <c r="E203" s="86">
        <v>1</v>
      </c>
      <c r="F203" s="86" t="s">
        <v>188</v>
      </c>
      <c r="G203" s="87">
        <v>2</v>
      </c>
      <c r="H203" s="87">
        <v>2</v>
      </c>
      <c r="I203" s="87">
        <v>2</v>
      </c>
      <c r="J203" s="87">
        <v>3</v>
      </c>
      <c r="K203" s="87">
        <v>2</v>
      </c>
      <c r="L203" s="93">
        <v>1</v>
      </c>
      <c r="M203" s="88">
        <v>5000</v>
      </c>
      <c r="N203" s="82">
        <f t="shared" si="49"/>
        <v>5000</v>
      </c>
      <c r="O203" s="409">
        <v>1</v>
      </c>
      <c r="P203" s="409"/>
      <c r="Q203" s="409"/>
      <c r="R203" s="409"/>
      <c r="S203" s="53"/>
      <c r="T203" s="54"/>
      <c r="V203" s="2"/>
      <c r="W203" s="2"/>
      <c r="X203" s="2"/>
      <c r="Y203" s="3"/>
      <c r="Z203" s="4"/>
      <c r="AA203" s="4"/>
      <c r="AB203" s="5"/>
      <c r="AC203" s="4"/>
    </row>
    <row r="204" spans="1:29" s="239" customFormat="1" ht="21" customHeight="1">
      <c r="A204" s="227">
        <v>338</v>
      </c>
      <c r="B204" s="228" t="s">
        <v>721</v>
      </c>
      <c r="C204" s="228" t="s">
        <v>722</v>
      </c>
      <c r="D204" s="229" t="s">
        <v>188</v>
      </c>
      <c r="E204" s="230"/>
      <c r="F204" s="229" t="s">
        <v>188</v>
      </c>
      <c r="G204" s="231">
        <v>336</v>
      </c>
      <c r="H204" s="232">
        <v>434</v>
      </c>
      <c r="I204" s="232">
        <v>285</v>
      </c>
      <c r="J204" s="233">
        <v>430</v>
      </c>
      <c r="K204" s="233">
        <v>30</v>
      </c>
      <c r="L204" s="234">
        <f>SUM(J204-K204)</f>
        <v>400</v>
      </c>
      <c r="M204" s="235">
        <v>100</v>
      </c>
      <c r="N204" s="236">
        <f t="shared" si="49"/>
        <v>40000</v>
      </c>
      <c r="O204" s="402">
        <f>L204/4</f>
        <v>100</v>
      </c>
      <c r="P204" s="402">
        <f>L204/4</f>
        <v>100</v>
      </c>
      <c r="Q204" s="402">
        <f>L204/4</f>
        <v>100</v>
      </c>
      <c r="R204" s="402">
        <f>L204/4</f>
        <v>100</v>
      </c>
      <c r="S204" s="237"/>
      <c r="T204" s="238"/>
      <c r="V204" s="240"/>
      <c r="W204" s="240"/>
      <c r="X204" s="240"/>
      <c r="Y204" s="241"/>
      <c r="Z204" s="242"/>
      <c r="AA204" s="242"/>
      <c r="AB204" s="243"/>
      <c r="AC204" s="242"/>
    </row>
    <row r="205" spans="1:29" s="239" customFormat="1" ht="21" customHeight="1">
      <c r="A205" s="74">
        <v>382</v>
      </c>
      <c r="B205" s="85" t="s">
        <v>805</v>
      </c>
      <c r="C205" s="85" t="s">
        <v>806</v>
      </c>
      <c r="D205" s="77" t="s">
        <v>199</v>
      </c>
      <c r="E205" s="86">
        <v>1</v>
      </c>
      <c r="F205" s="86" t="s">
        <v>807</v>
      </c>
      <c r="G205" s="87">
        <v>0</v>
      </c>
      <c r="H205" s="87">
        <v>1</v>
      </c>
      <c r="I205" s="87">
        <v>2</v>
      </c>
      <c r="J205" s="87">
        <v>10</v>
      </c>
      <c r="K205" s="87">
        <v>7</v>
      </c>
      <c r="L205" s="93">
        <v>3</v>
      </c>
      <c r="M205" s="88">
        <v>25000</v>
      </c>
      <c r="N205" s="82">
        <f t="shared" si="49"/>
        <v>75000</v>
      </c>
      <c r="O205" s="409">
        <v>1</v>
      </c>
      <c r="P205" s="409">
        <v>1</v>
      </c>
      <c r="Q205" s="409">
        <v>1</v>
      </c>
      <c r="R205" s="409"/>
      <c r="S205" s="53"/>
      <c r="T205" s="54"/>
      <c r="V205" s="240"/>
      <c r="W205" s="240"/>
      <c r="X205" s="240"/>
      <c r="Y205" s="241"/>
      <c r="Z205" s="242"/>
      <c r="AA205" s="242"/>
      <c r="AB205" s="243"/>
      <c r="AC205" s="242"/>
    </row>
    <row r="206" spans="1:29" s="239" customFormat="1" ht="21" customHeight="1">
      <c r="A206" s="74">
        <v>394</v>
      </c>
      <c r="B206" s="85" t="s">
        <v>821</v>
      </c>
      <c r="C206" s="94" t="s">
        <v>822</v>
      </c>
      <c r="D206" s="77" t="s">
        <v>199</v>
      </c>
      <c r="E206" s="86">
        <v>1</v>
      </c>
      <c r="F206" s="86" t="s">
        <v>43</v>
      </c>
      <c r="G206" s="87">
        <v>16</v>
      </c>
      <c r="H206" s="87">
        <v>16</v>
      </c>
      <c r="I206" s="87">
        <v>20</v>
      </c>
      <c r="J206" s="87">
        <v>32</v>
      </c>
      <c r="K206" s="87">
        <v>22</v>
      </c>
      <c r="L206" s="93">
        <v>10</v>
      </c>
      <c r="M206" s="88">
        <v>820</v>
      </c>
      <c r="N206" s="82">
        <f t="shared" si="49"/>
        <v>8200</v>
      </c>
      <c r="O206" s="409">
        <v>5</v>
      </c>
      <c r="P206" s="409">
        <v>5</v>
      </c>
      <c r="Q206" s="409"/>
      <c r="R206" s="409"/>
      <c r="S206" s="53"/>
      <c r="T206" s="54"/>
      <c r="V206" s="240"/>
      <c r="W206" s="240"/>
      <c r="X206" s="240"/>
      <c r="Y206" s="241"/>
      <c r="Z206" s="242"/>
      <c r="AA206" s="242"/>
      <c r="AB206" s="243"/>
      <c r="AC206" s="242"/>
    </row>
    <row r="207" spans="1:29" s="1" customFormat="1" ht="21" customHeight="1">
      <c r="A207" s="74">
        <v>376</v>
      </c>
      <c r="B207" s="85" t="s">
        <v>796</v>
      </c>
      <c r="C207" s="85" t="s">
        <v>797</v>
      </c>
      <c r="D207" s="77" t="s">
        <v>199</v>
      </c>
      <c r="E207" s="86">
        <v>1</v>
      </c>
      <c r="F207" s="86" t="s">
        <v>188</v>
      </c>
      <c r="G207" s="87">
        <v>20</v>
      </c>
      <c r="H207" s="87">
        <v>32</v>
      </c>
      <c r="I207" s="87">
        <v>22</v>
      </c>
      <c r="J207" s="87">
        <v>32</v>
      </c>
      <c r="K207" s="87">
        <v>22</v>
      </c>
      <c r="L207" s="93">
        <v>5</v>
      </c>
      <c r="M207" s="88">
        <v>400</v>
      </c>
      <c r="N207" s="82">
        <f t="shared" si="49"/>
        <v>2000</v>
      </c>
      <c r="O207" s="409">
        <v>5</v>
      </c>
      <c r="P207" s="409"/>
      <c r="Q207" s="409"/>
      <c r="R207" s="409"/>
      <c r="S207" s="53"/>
      <c r="T207" s="54"/>
      <c r="V207" s="2"/>
      <c r="W207" s="2"/>
      <c r="X207" s="2"/>
      <c r="Y207" s="3"/>
      <c r="Z207" s="4"/>
      <c r="AA207" s="4"/>
      <c r="AB207" s="5"/>
      <c r="AC207" s="4"/>
    </row>
    <row r="208" spans="1:29" s="239" customFormat="1" ht="21" customHeight="1">
      <c r="A208" s="74">
        <v>375</v>
      </c>
      <c r="B208" s="75">
        <v>30107000047</v>
      </c>
      <c r="C208" s="76" t="s">
        <v>795</v>
      </c>
      <c r="D208" s="77" t="s">
        <v>199</v>
      </c>
      <c r="E208" s="89">
        <v>1</v>
      </c>
      <c r="F208" s="89" t="s">
        <v>199</v>
      </c>
      <c r="G208" s="90">
        <v>15</v>
      </c>
      <c r="H208" s="90">
        <v>20</v>
      </c>
      <c r="I208" s="90">
        <v>22</v>
      </c>
      <c r="J208" s="79">
        <v>25</v>
      </c>
      <c r="K208" s="79">
        <v>5</v>
      </c>
      <c r="L208" s="80">
        <v>15</v>
      </c>
      <c r="M208" s="81">
        <v>1500</v>
      </c>
      <c r="N208" s="82">
        <f t="shared" si="49"/>
        <v>22500</v>
      </c>
      <c r="O208" s="409">
        <v>5</v>
      </c>
      <c r="P208" s="409">
        <v>5</v>
      </c>
      <c r="Q208" s="409">
        <v>5</v>
      </c>
      <c r="R208" s="409"/>
      <c r="S208" s="53"/>
      <c r="T208" s="54"/>
      <c r="V208" s="240"/>
      <c r="W208" s="240"/>
      <c r="X208" s="240"/>
      <c r="Y208" s="241"/>
      <c r="Z208" s="242"/>
      <c r="AA208" s="242"/>
      <c r="AB208" s="243"/>
      <c r="AC208" s="242"/>
    </row>
    <row r="209" spans="1:29" s="239" customFormat="1" ht="21" customHeight="1">
      <c r="A209" s="74">
        <v>388</v>
      </c>
      <c r="B209" s="91"/>
      <c r="C209" s="94" t="s">
        <v>813</v>
      </c>
      <c r="D209" s="77" t="s">
        <v>199</v>
      </c>
      <c r="E209" s="78">
        <v>1</v>
      </c>
      <c r="F209" s="78" t="s">
        <v>43</v>
      </c>
      <c r="G209" s="79">
        <v>10</v>
      </c>
      <c r="H209" s="79">
        <v>10</v>
      </c>
      <c r="I209" s="79">
        <v>10</v>
      </c>
      <c r="J209" s="92">
        <v>10</v>
      </c>
      <c r="K209" s="92">
        <v>0</v>
      </c>
      <c r="L209" s="93">
        <v>10</v>
      </c>
      <c r="M209" s="81">
        <v>3800</v>
      </c>
      <c r="N209" s="82">
        <f t="shared" si="49"/>
        <v>38000</v>
      </c>
      <c r="O209" s="409">
        <v>4</v>
      </c>
      <c r="P209" s="409">
        <v>3</v>
      </c>
      <c r="Q209" s="409">
        <v>3</v>
      </c>
      <c r="R209" s="409"/>
      <c r="S209" s="53"/>
      <c r="T209" s="54"/>
      <c r="V209" s="240"/>
      <c r="W209" s="240"/>
      <c r="X209" s="240"/>
      <c r="Y209" s="241"/>
      <c r="Z209" s="242"/>
      <c r="AA209" s="242"/>
      <c r="AB209" s="243"/>
      <c r="AC209" s="242"/>
    </row>
    <row r="210" spans="1:29" s="1" customFormat="1" ht="21" customHeight="1">
      <c r="A210" s="74">
        <v>384</v>
      </c>
      <c r="B210" s="91"/>
      <c r="C210" s="95" t="s">
        <v>809</v>
      </c>
      <c r="D210" s="77" t="s">
        <v>199</v>
      </c>
      <c r="E210" s="78">
        <v>1</v>
      </c>
      <c r="F210" s="78" t="s">
        <v>199</v>
      </c>
      <c r="G210" s="79">
        <v>15</v>
      </c>
      <c r="H210" s="79">
        <v>15</v>
      </c>
      <c r="I210" s="79">
        <v>15</v>
      </c>
      <c r="J210" s="79">
        <v>30</v>
      </c>
      <c r="K210" s="79">
        <v>15</v>
      </c>
      <c r="L210" s="80">
        <v>10</v>
      </c>
      <c r="M210" s="81">
        <v>3000</v>
      </c>
      <c r="N210" s="82">
        <f t="shared" si="49"/>
        <v>30000</v>
      </c>
      <c r="O210" s="409">
        <v>4</v>
      </c>
      <c r="P210" s="409">
        <v>3</v>
      </c>
      <c r="Q210" s="409">
        <v>3</v>
      </c>
      <c r="R210" s="409"/>
      <c r="S210" s="53"/>
      <c r="T210" s="54"/>
      <c r="V210" s="2"/>
      <c r="W210" s="2"/>
      <c r="X210" s="2"/>
      <c r="Y210" s="3"/>
      <c r="Z210" s="4"/>
      <c r="AA210" s="4"/>
      <c r="AB210" s="5"/>
      <c r="AC210" s="4"/>
    </row>
    <row r="211" spans="1:29" s="265" customFormat="1" ht="21" customHeight="1">
      <c r="A211" s="74">
        <v>385</v>
      </c>
      <c r="B211" s="91"/>
      <c r="C211" s="76" t="s">
        <v>810</v>
      </c>
      <c r="D211" s="77" t="s">
        <v>199</v>
      </c>
      <c r="E211" s="78">
        <v>1</v>
      </c>
      <c r="F211" s="78" t="s">
        <v>199</v>
      </c>
      <c r="G211" s="79">
        <v>12</v>
      </c>
      <c r="H211" s="79">
        <v>14</v>
      </c>
      <c r="I211" s="79">
        <v>14</v>
      </c>
      <c r="J211" s="79">
        <v>20</v>
      </c>
      <c r="K211" s="79">
        <v>10</v>
      </c>
      <c r="L211" s="80">
        <v>10</v>
      </c>
      <c r="M211" s="81">
        <v>12000</v>
      </c>
      <c r="N211" s="82">
        <f t="shared" si="49"/>
        <v>120000</v>
      </c>
      <c r="O211" s="409">
        <v>4</v>
      </c>
      <c r="P211" s="409">
        <v>3</v>
      </c>
      <c r="Q211" s="409">
        <v>3</v>
      </c>
      <c r="R211" s="409"/>
      <c r="S211" s="53"/>
      <c r="T211" s="54"/>
      <c r="V211" s="266"/>
      <c r="W211" s="266"/>
      <c r="X211" s="266"/>
      <c r="Y211" s="267"/>
      <c r="Z211" s="268"/>
      <c r="AA211" s="268"/>
      <c r="AB211" s="269"/>
      <c r="AC211" s="268"/>
    </row>
    <row r="212" spans="1:29" s="239" customFormat="1" ht="21" customHeight="1">
      <c r="A212" s="74">
        <v>383</v>
      </c>
      <c r="B212" s="75">
        <v>30107000026</v>
      </c>
      <c r="C212" s="95" t="s">
        <v>808</v>
      </c>
      <c r="D212" s="77" t="s">
        <v>199</v>
      </c>
      <c r="E212" s="78">
        <v>1</v>
      </c>
      <c r="F212" s="78" t="s">
        <v>199</v>
      </c>
      <c r="G212" s="79">
        <v>9</v>
      </c>
      <c r="H212" s="79">
        <v>14</v>
      </c>
      <c r="I212" s="79">
        <v>20</v>
      </c>
      <c r="J212" s="79">
        <v>20</v>
      </c>
      <c r="K212" s="79">
        <v>10</v>
      </c>
      <c r="L212" s="80">
        <v>10</v>
      </c>
      <c r="M212" s="81">
        <v>2100</v>
      </c>
      <c r="N212" s="82">
        <f t="shared" si="49"/>
        <v>21000</v>
      </c>
      <c r="O212" s="409">
        <v>4</v>
      </c>
      <c r="P212" s="409">
        <v>3</v>
      </c>
      <c r="Q212" s="409">
        <v>3</v>
      </c>
      <c r="R212" s="409"/>
      <c r="S212" s="53"/>
      <c r="T212" s="54"/>
      <c r="V212" s="240"/>
      <c r="W212" s="240"/>
      <c r="X212" s="240"/>
      <c r="Y212" s="241"/>
      <c r="Z212" s="242"/>
      <c r="AA212" s="242"/>
      <c r="AB212" s="243"/>
      <c r="AC212" s="242"/>
    </row>
    <row r="213" spans="1:29" s="239" customFormat="1" ht="21" customHeight="1">
      <c r="A213" s="74">
        <v>387</v>
      </c>
      <c r="B213" s="75">
        <v>203110242</v>
      </c>
      <c r="C213" s="76" t="s">
        <v>812</v>
      </c>
      <c r="D213" s="77" t="s">
        <v>199</v>
      </c>
      <c r="E213" s="78">
        <v>1</v>
      </c>
      <c r="F213" s="78" t="s">
        <v>199</v>
      </c>
      <c r="G213" s="79">
        <v>10</v>
      </c>
      <c r="H213" s="79">
        <v>10</v>
      </c>
      <c r="I213" s="79">
        <v>12</v>
      </c>
      <c r="J213" s="79">
        <v>32</v>
      </c>
      <c r="K213" s="79">
        <v>19</v>
      </c>
      <c r="L213" s="80">
        <v>13</v>
      </c>
      <c r="M213" s="81">
        <v>12000</v>
      </c>
      <c r="N213" s="82">
        <f t="shared" si="49"/>
        <v>156000</v>
      </c>
      <c r="O213" s="409">
        <v>4</v>
      </c>
      <c r="P213" s="409">
        <v>3</v>
      </c>
      <c r="Q213" s="409">
        <v>3</v>
      </c>
      <c r="R213" s="409">
        <v>3</v>
      </c>
      <c r="S213" s="53"/>
      <c r="T213" s="54"/>
      <c r="V213" s="240"/>
      <c r="W213" s="240"/>
      <c r="X213" s="240"/>
      <c r="Y213" s="241"/>
      <c r="Z213" s="242"/>
      <c r="AA213" s="242"/>
      <c r="AB213" s="243"/>
      <c r="AC213" s="242"/>
    </row>
    <row r="214" spans="1:29" s="1" customFormat="1" ht="21" customHeight="1">
      <c r="A214" s="74">
        <v>386</v>
      </c>
      <c r="B214" s="94"/>
      <c r="C214" s="96" t="s">
        <v>811</v>
      </c>
      <c r="D214" s="77" t="s">
        <v>199</v>
      </c>
      <c r="E214" s="78">
        <v>1</v>
      </c>
      <c r="F214" s="78" t="s">
        <v>199</v>
      </c>
      <c r="G214" s="79">
        <v>20</v>
      </c>
      <c r="H214" s="79">
        <v>22</v>
      </c>
      <c r="I214" s="79">
        <v>22</v>
      </c>
      <c r="J214" s="79">
        <v>22</v>
      </c>
      <c r="K214" s="79">
        <v>11</v>
      </c>
      <c r="L214" s="80">
        <v>11</v>
      </c>
      <c r="M214" s="81">
        <v>600</v>
      </c>
      <c r="N214" s="82">
        <f t="shared" si="49"/>
        <v>6600</v>
      </c>
      <c r="O214" s="409">
        <v>11</v>
      </c>
      <c r="P214" s="409"/>
      <c r="Q214" s="409"/>
      <c r="R214" s="409"/>
      <c r="S214" s="53"/>
      <c r="T214" s="54"/>
      <c r="V214" s="2"/>
      <c r="W214" s="2"/>
      <c r="X214" s="2"/>
      <c r="Y214" s="3"/>
      <c r="Z214" s="4"/>
      <c r="AA214" s="4"/>
      <c r="AB214" s="5"/>
      <c r="AC214" s="4"/>
    </row>
    <row r="215" spans="1:29" s="1" customFormat="1" ht="21" customHeight="1">
      <c r="A215" s="227">
        <v>59</v>
      </c>
      <c r="B215" s="228" t="s">
        <v>154</v>
      </c>
      <c r="C215" s="228" t="s">
        <v>155</v>
      </c>
      <c r="D215" s="229" t="s">
        <v>156</v>
      </c>
      <c r="E215" s="230"/>
      <c r="F215" s="229" t="s">
        <v>156</v>
      </c>
      <c r="G215" s="231">
        <v>223</v>
      </c>
      <c r="H215" s="232">
        <v>246</v>
      </c>
      <c r="I215" s="232">
        <v>340</v>
      </c>
      <c r="J215" s="233">
        <v>380</v>
      </c>
      <c r="K215" s="233">
        <v>147</v>
      </c>
      <c r="L215" s="234">
        <f>SUM(J215-K215)</f>
        <v>233</v>
      </c>
      <c r="M215" s="235">
        <v>85</v>
      </c>
      <c r="N215" s="236">
        <f t="shared" si="49"/>
        <v>19805</v>
      </c>
      <c r="O215" s="402">
        <f>L215/4</f>
        <v>58.25</v>
      </c>
      <c r="P215" s="402">
        <f>L215/4</f>
        <v>58.25</v>
      </c>
      <c r="Q215" s="402">
        <f>L215/4</f>
        <v>58.25</v>
      </c>
      <c r="R215" s="402">
        <f>L215/4</f>
        <v>58.25</v>
      </c>
      <c r="S215" s="237"/>
      <c r="T215" s="238"/>
      <c r="V215" s="2"/>
      <c r="W215" s="2"/>
      <c r="X215" s="2"/>
      <c r="Y215" s="3"/>
      <c r="Z215" s="4"/>
      <c r="AA215" s="4"/>
      <c r="AB215" s="5"/>
      <c r="AC215" s="4"/>
    </row>
    <row r="216" spans="1:29" s="265" customFormat="1" ht="21" customHeight="1">
      <c r="A216" s="253">
        <v>166</v>
      </c>
      <c r="B216" s="254" t="s">
        <v>372</v>
      </c>
      <c r="C216" s="254" t="s">
        <v>373</v>
      </c>
      <c r="D216" s="255" t="s">
        <v>199</v>
      </c>
      <c r="E216" s="256"/>
      <c r="F216" s="255" t="s">
        <v>199</v>
      </c>
      <c r="G216" s="257">
        <v>88</v>
      </c>
      <c r="H216" s="258">
        <v>164</v>
      </c>
      <c r="I216" s="424">
        <v>0</v>
      </c>
      <c r="J216" s="259">
        <v>1</v>
      </c>
      <c r="K216" s="259">
        <v>2</v>
      </c>
      <c r="L216" s="260">
        <f>SUM(J216-K216)</f>
        <v>-1</v>
      </c>
      <c r="M216" s="261">
        <v>5.5</v>
      </c>
      <c r="N216" s="262">
        <f t="shared" si="49"/>
        <v>-5.5</v>
      </c>
      <c r="O216" s="410">
        <v>0</v>
      </c>
      <c r="P216" s="410">
        <v>0</v>
      </c>
      <c r="Q216" s="410">
        <v>0</v>
      </c>
      <c r="R216" s="410">
        <v>0</v>
      </c>
      <c r="S216" s="263"/>
      <c r="T216" s="264"/>
      <c r="V216" s="266"/>
      <c r="W216" s="266"/>
      <c r="X216" s="266"/>
      <c r="Y216" s="267"/>
      <c r="Z216" s="268"/>
      <c r="AA216" s="268"/>
      <c r="AB216" s="269"/>
      <c r="AC216" s="268"/>
    </row>
    <row r="217" spans="1:29" s="239" customFormat="1" ht="21" customHeight="1">
      <c r="A217" s="227">
        <v>167</v>
      </c>
      <c r="B217" s="228" t="s">
        <v>374</v>
      </c>
      <c r="C217" s="228" t="s">
        <v>375</v>
      </c>
      <c r="D217" s="229" t="s">
        <v>199</v>
      </c>
      <c r="E217" s="230"/>
      <c r="F217" s="229" t="s">
        <v>199</v>
      </c>
      <c r="G217" s="231">
        <v>690</v>
      </c>
      <c r="H217" s="232">
        <v>1050</v>
      </c>
      <c r="I217" s="232">
        <v>636</v>
      </c>
      <c r="J217" s="233">
        <v>706</v>
      </c>
      <c r="K217" s="233">
        <v>729</v>
      </c>
      <c r="L217" s="234">
        <f>SUM(J217-K217)</f>
        <v>-23</v>
      </c>
      <c r="M217" s="235">
        <v>5.5</v>
      </c>
      <c r="N217" s="236">
        <f t="shared" si="49"/>
        <v>-126.5</v>
      </c>
      <c r="O217" s="402">
        <v>6</v>
      </c>
      <c r="P217" s="402">
        <v>6</v>
      </c>
      <c r="Q217" s="402">
        <v>6</v>
      </c>
      <c r="R217" s="402">
        <v>6</v>
      </c>
      <c r="S217" s="237"/>
      <c r="T217" s="238"/>
      <c r="V217" s="240"/>
      <c r="W217" s="240"/>
      <c r="X217" s="240"/>
      <c r="Y217" s="241"/>
      <c r="Z217" s="242"/>
      <c r="AA217" s="242"/>
      <c r="AB217" s="243"/>
      <c r="AC217" s="242"/>
    </row>
    <row r="218" spans="1:29" s="239" customFormat="1" ht="21" customHeight="1">
      <c r="A218" s="227">
        <v>168</v>
      </c>
      <c r="B218" s="228" t="s">
        <v>376</v>
      </c>
      <c r="C218" s="228" t="s">
        <v>377</v>
      </c>
      <c r="D218" s="229" t="s">
        <v>199</v>
      </c>
      <c r="E218" s="230"/>
      <c r="F218" s="229" t="s">
        <v>199</v>
      </c>
      <c r="G218" s="231">
        <v>474</v>
      </c>
      <c r="H218" s="232">
        <v>537</v>
      </c>
      <c r="I218" s="232">
        <v>400</v>
      </c>
      <c r="J218" s="233">
        <v>440</v>
      </c>
      <c r="K218" s="233">
        <v>43</v>
      </c>
      <c r="L218" s="234">
        <f>SUM(J218-K218)</f>
        <v>397</v>
      </c>
      <c r="M218" s="235">
        <v>5.5</v>
      </c>
      <c r="N218" s="236">
        <f t="shared" si="49"/>
        <v>2183.5</v>
      </c>
      <c r="O218" s="402">
        <f>L218/4</f>
        <v>99.25</v>
      </c>
      <c r="P218" s="402">
        <f>L218/4</f>
        <v>99.25</v>
      </c>
      <c r="Q218" s="402">
        <f>L218/4</f>
        <v>99.25</v>
      </c>
      <c r="R218" s="402">
        <f>L218/4</f>
        <v>99.25</v>
      </c>
      <c r="S218" s="237"/>
      <c r="T218" s="238"/>
      <c r="Y218" s="243"/>
      <c r="AB218" s="243"/>
    </row>
    <row r="219" spans="1:29" s="239" customFormat="1" ht="21" customHeight="1">
      <c r="A219" s="227">
        <v>169</v>
      </c>
      <c r="B219" s="228" t="s">
        <v>378</v>
      </c>
      <c r="C219" s="228" t="s">
        <v>379</v>
      </c>
      <c r="D219" s="229" t="s">
        <v>199</v>
      </c>
      <c r="E219" s="230"/>
      <c r="F219" s="229" t="s">
        <v>199</v>
      </c>
      <c r="G219" s="231">
        <v>8756</v>
      </c>
      <c r="H219" s="232">
        <v>1220</v>
      </c>
      <c r="I219" s="232">
        <v>2988</v>
      </c>
      <c r="J219" s="233">
        <v>3320</v>
      </c>
      <c r="K219" s="233">
        <v>200</v>
      </c>
      <c r="L219" s="234">
        <f>SUM(J219-K219)</f>
        <v>3120</v>
      </c>
      <c r="M219" s="235">
        <v>5.6</v>
      </c>
      <c r="N219" s="236">
        <f t="shared" si="49"/>
        <v>17472</v>
      </c>
      <c r="O219" s="402">
        <f>L219/4</f>
        <v>780</v>
      </c>
      <c r="P219" s="402">
        <f>L219/4</f>
        <v>780</v>
      </c>
      <c r="Q219" s="402">
        <f>L219/4</f>
        <v>780</v>
      </c>
      <c r="R219" s="402">
        <f>L219/4</f>
        <v>780</v>
      </c>
      <c r="S219" s="237"/>
      <c r="T219" s="238"/>
      <c r="V219" s="240"/>
      <c r="W219" s="240"/>
      <c r="X219" s="240"/>
      <c r="Y219" s="241"/>
      <c r="Z219" s="242"/>
      <c r="AA219" s="242"/>
      <c r="AB219" s="243"/>
      <c r="AC219" s="242"/>
    </row>
    <row r="220" spans="1:29" s="239" customFormat="1" ht="21" customHeight="1">
      <c r="A220" s="129">
        <v>513</v>
      </c>
      <c r="B220" s="130"/>
      <c r="C220" s="130" t="s">
        <v>963</v>
      </c>
      <c r="D220" s="129"/>
      <c r="E220" s="129">
        <v>1</v>
      </c>
      <c r="F220" s="129" t="s">
        <v>43</v>
      </c>
      <c r="G220" s="145">
        <v>0</v>
      </c>
      <c r="H220" s="145">
        <v>0</v>
      </c>
      <c r="I220" s="145">
        <v>1</v>
      </c>
      <c r="J220" s="145">
        <v>2</v>
      </c>
      <c r="K220" s="145">
        <v>1</v>
      </c>
      <c r="L220" s="80">
        <f>J220-K220</f>
        <v>1</v>
      </c>
      <c r="M220" s="146">
        <v>2800</v>
      </c>
      <c r="N220" s="135">
        <f>M220*L220</f>
        <v>2800</v>
      </c>
      <c r="O220" s="409">
        <v>1</v>
      </c>
      <c r="P220" s="409"/>
      <c r="Q220" s="409"/>
      <c r="R220" s="409"/>
      <c r="S220" s="53"/>
      <c r="T220" s="54"/>
      <c r="V220" s="240"/>
      <c r="W220" s="240"/>
      <c r="X220" s="240"/>
      <c r="Y220" s="241"/>
      <c r="Z220" s="242"/>
      <c r="AA220" s="242"/>
      <c r="AB220" s="243"/>
      <c r="AC220" s="242"/>
    </row>
    <row r="221" spans="1:29" s="239" customFormat="1" ht="21" customHeight="1">
      <c r="A221" s="227">
        <v>7</v>
      </c>
      <c r="B221" s="228" t="s">
        <v>548</v>
      </c>
      <c r="C221" s="228" t="s">
        <v>549</v>
      </c>
      <c r="D221" s="229" t="s">
        <v>43</v>
      </c>
      <c r="E221" s="230"/>
      <c r="F221" s="229" t="s">
        <v>43</v>
      </c>
      <c r="G221" s="231">
        <v>352</v>
      </c>
      <c r="H221" s="232">
        <v>453</v>
      </c>
      <c r="I221" s="232">
        <v>300</v>
      </c>
      <c r="J221" s="233">
        <v>335</v>
      </c>
      <c r="K221" s="233">
        <v>7</v>
      </c>
      <c r="L221" s="234">
        <f t="shared" ref="L221:L226" si="55">SUM(J221-K221)</f>
        <v>328</v>
      </c>
      <c r="M221" s="235">
        <v>190</v>
      </c>
      <c r="N221" s="236">
        <f t="shared" ref="N221:N236" si="56">L221*M221</f>
        <v>62320</v>
      </c>
      <c r="O221" s="402">
        <f>L221/4</f>
        <v>82</v>
      </c>
      <c r="P221" s="402">
        <f>L221/4</f>
        <v>82</v>
      </c>
      <c r="Q221" s="402">
        <f>L221/4</f>
        <v>82</v>
      </c>
      <c r="R221" s="402">
        <f>L221/4</f>
        <v>82</v>
      </c>
      <c r="S221" s="237"/>
      <c r="T221" s="238"/>
      <c r="V221" s="240"/>
      <c r="W221" s="240"/>
      <c r="X221" s="240"/>
      <c r="Y221" s="241"/>
      <c r="Z221" s="242"/>
      <c r="AA221" s="242"/>
      <c r="AB221" s="243"/>
      <c r="AC221" s="242"/>
    </row>
    <row r="222" spans="1:29" s="239" customFormat="1" ht="21" customHeight="1">
      <c r="A222" s="227">
        <v>253</v>
      </c>
      <c r="B222" s="228" t="s">
        <v>550</v>
      </c>
      <c r="C222" s="228" t="s">
        <v>551</v>
      </c>
      <c r="D222" s="229" t="s">
        <v>43</v>
      </c>
      <c r="E222" s="230"/>
      <c r="F222" s="229" t="s">
        <v>43</v>
      </c>
      <c r="G222" s="231">
        <v>30</v>
      </c>
      <c r="H222" s="232">
        <v>42</v>
      </c>
      <c r="I222" s="232">
        <v>24</v>
      </c>
      <c r="J222" s="233">
        <v>26</v>
      </c>
      <c r="K222" s="233">
        <v>20</v>
      </c>
      <c r="L222" s="234">
        <f t="shared" si="55"/>
        <v>6</v>
      </c>
      <c r="M222" s="235">
        <v>192.6</v>
      </c>
      <c r="N222" s="236">
        <f t="shared" si="56"/>
        <v>1155.5999999999999</v>
      </c>
      <c r="O222" s="402">
        <f>L222/4</f>
        <v>1.5</v>
      </c>
      <c r="P222" s="402">
        <f>L222/4</f>
        <v>1.5</v>
      </c>
      <c r="Q222" s="402">
        <f>L222/4</f>
        <v>1.5</v>
      </c>
      <c r="R222" s="402">
        <f>L222/4</f>
        <v>1.5</v>
      </c>
      <c r="S222" s="237"/>
      <c r="T222" s="238"/>
      <c r="V222" s="240"/>
      <c r="W222" s="240"/>
      <c r="X222" s="240"/>
      <c r="Y222" s="241"/>
      <c r="Z222" s="242"/>
      <c r="AA222" s="242"/>
      <c r="AB222" s="243"/>
      <c r="AC222" s="242"/>
    </row>
    <row r="223" spans="1:29" s="265" customFormat="1" ht="21" customHeight="1">
      <c r="A223" s="253">
        <v>175</v>
      </c>
      <c r="B223" s="254" t="s">
        <v>390</v>
      </c>
      <c r="C223" s="254" t="s">
        <v>391</v>
      </c>
      <c r="D223" s="255" t="s">
        <v>199</v>
      </c>
      <c r="E223" s="256"/>
      <c r="F223" s="255" t="s">
        <v>199</v>
      </c>
      <c r="G223" s="257">
        <v>1</v>
      </c>
      <c r="H223" s="258">
        <v>19</v>
      </c>
      <c r="I223" s="258">
        <v>36</v>
      </c>
      <c r="J223" s="259">
        <v>46</v>
      </c>
      <c r="K223" s="259">
        <v>200</v>
      </c>
      <c r="L223" s="260">
        <f t="shared" si="55"/>
        <v>-154</v>
      </c>
      <c r="M223" s="261">
        <v>963</v>
      </c>
      <c r="N223" s="262">
        <f t="shared" si="56"/>
        <v>-148302</v>
      </c>
      <c r="O223" s="410">
        <v>39</v>
      </c>
      <c r="P223" s="410">
        <v>39</v>
      </c>
      <c r="Q223" s="410">
        <v>39</v>
      </c>
      <c r="R223" s="410">
        <v>39</v>
      </c>
      <c r="S223" s="263"/>
      <c r="T223" s="264"/>
      <c r="V223" s="266"/>
      <c r="W223" s="266"/>
      <c r="X223" s="266"/>
      <c r="Y223" s="267"/>
      <c r="Z223" s="268"/>
      <c r="AA223" s="268"/>
      <c r="AB223" s="269"/>
      <c r="AC223" s="268"/>
    </row>
    <row r="224" spans="1:29" s="265" customFormat="1" ht="21" customHeight="1">
      <c r="A224" s="253">
        <v>176</v>
      </c>
      <c r="B224" s="254" t="s">
        <v>392</v>
      </c>
      <c r="C224" s="254" t="s">
        <v>393</v>
      </c>
      <c r="D224" s="255" t="s">
        <v>199</v>
      </c>
      <c r="E224" s="256"/>
      <c r="F224" s="255" t="s">
        <v>199</v>
      </c>
      <c r="G224" s="257">
        <v>10</v>
      </c>
      <c r="H224" s="258">
        <v>15</v>
      </c>
      <c r="I224" s="258">
        <v>270</v>
      </c>
      <c r="J224" s="259">
        <v>294</v>
      </c>
      <c r="K224" s="259">
        <v>800</v>
      </c>
      <c r="L224" s="260">
        <f t="shared" si="55"/>
        <v>-506</v>
      </c>
      <c r="M224" s="261">
        <v>963</v>
      </c>
      <c r="N224" s="262">
        <f t="shared" si="56"/>
        <v>-487278</v>
      </c>
      <c r="O224" s="410">
        <v>127</v>
      </c>
      <c r="P224" s="410">
        <v>127</v>
      </c>
      <c r="Q224" s="410">
        <v>127</v>
      </c>
      <c r="R224" s="410">
        <v>127</v>
      </c>
      <c r="S224" s="263"/>
      <c r="T224" s="264"/>
      <c r="V224" s="266"/>
      <c r="W224" s="266"/>
      <c r="X224" s="266"/>
      <c r="Y224" s="267"/>
      <c r="Z224" s="268"/>
      <c r="AA224" s="268"/>
      <c r="AB224" s="269"/>
      <c r="AC224" s="268"/>
    </row>
    <row r="225" spans="1:29" s="265" customFormat="1" ht="21" customHeight="1">
      <c r="A225" s="253">
        <v>177</v>
      </c>
      <c r="B225" s="254" t="s">
        <v>394</v>
      </c>
      <c r="C225" s="254" t="s">
        <v>395</v>
      </c>
      <c r="D225" s="255" t="s">
        <v>199</v>
      </c>
      <c r="E225" s="256"/>
      <c r="F225" s="255" t="s">
        <v>199</v>
      </c>
      <c r="G225" s="257">
        <v>52</v>
      </c>
      <c r="H225" s="258">
        <v>60</v>
      </c>
      <c r="I225" s="258">
        <v>180</v>
      </c>
      <c r="J225" s="259">
        <v>200</v>
      </c>
      <c r="K225" s="259">
        <v>775</v>
      </c>
      <c r="L225" s="260">
        <f t="shared" si="55"/>
        <v>-575</v>
      </c>
      <c r="M225" s="261">
        <v>963</v>
      </c>
      <c r="N225" s="262">
        <f t="shared" si="56"/>
        <v>-553725</v>
      </c>
      <c r="O225" s="410">
        <v>144</v>
      </c>
      <c r="P225" s="410">
        <v>144</v>
      </c>
      <c r="Q225" s="410">
        <v>144</v>
      </c>
      <c r="R225" s="410">
        <v>144</v>
      </c>
      <c r="S225" s="263"/>
      <c r="T225" s="264"/>
      <c r="V225" s="266"/>
      <c r="W225" s="266"/>
      <c r="X225" s="266"/>
      <c r="Y225" s="267"/>
      <c r="Z225" s="268"/>
      <c r="AA225" s="268"/>
      <c r="AB225" s="269"/>
      <c r="AC225" s="268"/>
    </row>
    <row r="226" spans="1:29" s="265" customFormat="1" ht="21" customHeight="1">
      <c r="A226" s="253">
        <v>178</v>
      </c>
      <c r="B226" s="254" t="s">
        <v>396</v>
      </c>
      <c r="C226" s="254" t="s">
        <v>397</v>
      </c>
      <c r="D226" s="255" t="s">
        <v>199</v>
      </c>
      <c r="E226" s="256"/>
      <c r="F226" s="255" t="s">
        <v>199</v>
      </c>
      <c r="G226" s="257">
        <v>3</v>
      </c>
      <c r="H226" s="258">
        <v>10</v>
      </c>
      <c r="I226" s="258">
        <v>108</v>
      </c>
      <c r="J226" s="259">
        <v>120</v>
      </c>
      <c r="K226" s="259">
        <v>125</v>
      </c>
      <c r="L226" s="260">
        <f t="shared" si="55"/>
        <v>-5</v>
      </c>
      <c r="M226" s="261">
        <v>963</v>
      </c>
      <c r="N226" s="262">
        <f t="shared" si="56"/>
        <v>-4815</v>
      </c>
      <c r="O226" s="410">
        <v>2</v>
      </c>
      <c r="P226" s="410">
        <v>2</v>
      </c>
      <c r="Q226" s="410">
        <v>2</v>
      </c>
      <c r="R226" s="410">
        <v>2</v>
      </c>
      <c r="S226" s="263"/>
      <c r="T226" s="264"/>
      <c r="V226" s="266"/>
      <c r="W226" s="266"/>
      <c r="X226" s="266"/>
      <c r="Y226" s="267"/>
      <c r="Z226" s="268"/>
      <c r="AA226" s="268"/>
      <c r="AB226" s="269"/>
      <c r="AC226" s="268"/>
    </row>
    <row r="227" spans="1:29" s="247" customFormat="1" ht="21" customHeight="1">
      <c r="A227" s="227">
        <v>179</v>
      </c>
      <c r="B227" s="228" t="s">
        <v>398</v>
      </c>
      <c r="C227" s="228" t="s">
        <v>399</v>
      </c>
      <c r="D227" s="229" t="s">
        <v>199</v>
      </c>
      <c r="E227" s="230"/>
      <c r="F227" s="229" t="s">
        <v>199</v>
      </c>
      <c r="G227" s="231">
        <v>2</v>
      </c>
      <c r="H227" s="232">
        <v>8</v>
      </c>
      <c r="I227" s="232">
        <v>150</v>
      </c>
      <c r="J227" s="233">
        <v>160</v>
      </c>
      <c r="K227" s="233">
        <v>50</v>
      </c>
      <c r="L227" s="234">
        <v>50</v>
      </c>
      <c r="M227" s="235">
        <v>963</v>
      </c>
      <c r="N227" s="236">
        <f t="shared" si="56"/>
        <v>48150</v>
      </c>
      <c r="O227" s="402">
        <f>L227/4</f>
        <v>12.5</v>
      </c>
      <c r="P227" s="402">
        <f>L227/4</f>
        <v>12.5</v>
      </c>
      <c r="Q227" s="402">
        <f>L227/4</f>
        <v>12.5</v>
      </c>
      <c r="R227" s="402">
        <f>L227/4</f>
        <v>12.5</v>
      </c>
      <c r="S227" s="237"/>
      <c r="T227" s="238"/>
      <c r="U227" s="239"/>
      <c r="V227" s="240"/>
      <c r="W227" s="240"/>
      <c r="X227" s="240"/>
      <c r="Y227" s="241"/>
      <c r="Z227" s="245"/>
      <c r="AA227" s="245"/>
      <c r="AB227" s="246"/>
      <c r="AC227" s="245"/>
    </row>
    <row r="228" spans="1:29" s="397" customFormat="1" ht="21" customHeight="1">
      <c r="A228" s="78">
        <v>180</v>
      </c>
      <c r="B228" s="392"/>
      <c r="C228" s="392" t="s">
        <v>400</v>
      </c>
      <c r="D228" s="393" t="s">
        <v>199</v>
      </c>
      <c r="E228" s="76"/>
      <c r="F228" s="393" t="s">
        <v>199</v>
      </c>
      <c r="G228" s="76" t="s">
        <v>113</v>
      </c>
      <c r="H228" s="394">
        <v>0</v>
      </c>
      <c r="I228" s="378"/>
      <c r="J228" s="379">
        <v>22</v>
      </c>
      <c r="K228" s="379">
        <v>2</v>
      </c>
      <c r="L228" s="381">
        <f>SUM(J228-K228)</f>
        <v>20</v>
      </c>
      <c r="M228" s="391">
        <v>963</v>
      </c>
      <c r="N228" s="383">
        <f t="shared" si="56"/>
        <v>19260</v>
      </c>
      <c r="O228" s="411">
        <f>L228/4</f>
        <v>5</v>
      </c>
      <c r="P228" s="411">
        <f>L228/4</f>
        <v>5</v>
      </c>
      <c r="Q228" s="411">
        <f>L228/4</f>
        <v>5</v>
      </c>
      <c r="R228" s="411">
        <f>L228/4</f>
        <v>5</v>
      </c>
      <c r="S228" s="384"/>
      <c r="T228" s="385"/>
      <c r="U228" s="386"/>
      <c r="V228" s="387"/>
      <c r="W228" s="387"/>
      <c r="X228" s="387"/>
      <c r="Y228" s="388"/>
      <c r="Z228" s="395"/>
      <c r="AA228" s="395"/>
      <c r="AB228" s="396"/>
      <c r="AC228" s="395"/>
    </row>
    <row r="229" spans="1:29" s="247" customFormat="1" ht="21" customHeight="1">
      <c r="A229" s="227">
        <v>26</v>
      </c>
      <c r="B229" s="228" t="s">
        <v>86</v>
      </c>
      <c r="C229" s="228" t="s">
        <v>87</v>
      </c>
      <c r="D229" s="229" t="s">
        <v>34</v>
      </c>
      <c r="E229" s="230"/>
      <c r="F229" s="229" t="s">
        <v>34</v>
      </c>
      <c r="G229" s="231">
        <v>30</v>
      </c>
      <c r="H229" s="232">
        <v>36</v>
      </c>
      <c r="I229" s="232">
        <v>25</v>
      </c>
      <c r="J229" s="233">
        <v>30</v>
      </c>
      <c r="K229" s="233">
        <v>16</v>
      </c>
      <c r="L229" s="234">
        <f>SUM(J229-K229)</f>
        <v>14</v>
      </c>
      <c r="M229" s="235">
        <v>1250</v>
      </c>
      <c r="N229" s="236">
        <f t="shared" si="56"/>
        <v>17500</v>
      </c>
      <c r="O229" s="402">
        <f>L229/4</f>
        <v>3.5</v>
      </c>
      <c r="P229" s="402">
        <f>L229/4</f>
        <v>3.5</v>
      </c>
      <c r="Q229" s="402">
        <f>L229/4</f>
        <v>3.5</v>
      </c>
      <c r="R229" s="402">
        <f>L229/4</f>
        <v>3.5</v>
      </c>
      <c r="S229" s="237"/>
      <c r="T229" s="238"/>
      <c r="U229" s="239"/>
      <c r="V229" s="240"/>
      <c r="W229" s="240"/>
      <c r="X229" s="240"/>
      <c r="Y229" s="241"/>
      <c r="Z229" s="245"/>
      <c r="AA229" s="245"/>
      <c r="AB229" s="246"/>
      <c r="AC229" s="245"/>
    </row>
    <row r="230" spans="1:29" ht="21" customHeight="1">
      <c r="A230" s="74">
        <v>406</v>
      </c>
      <c r="B230" s="91"/>
      <c r="C230" s="76" t="s">
        <v>837</v>
      </c>
      <c r="D230" s="89" t="s">
        <v>199</v>
      </c>
      <c r="E230" s="89">
        <v>1</v>
      </c>
      <c r="F230" s="89" t="s">
        <v>199</v>
      </c>
      <c r="G230" s="90">
        <v>60</v>
      </c>
      <c r="H230" s="90">
        <v>100</v>
      </c>
      <c r="I230" s="90">
        <v>100</v>
      </c>
      <c r="J230" s="92">
        <v>120</v>
      </c>
      <c r="K230" s="92">
        <v>0</v>
      </c>
      <c r="L230" s="93">
        <v>120</v>
      </c>
      <c r="M230" s="81">
        <v>50</v>
      </c>
      <c r="N230" s="82">
        <f t="shared" si="56"/>
        <v>6000</v>
      </c>
      <c r="O230" s="409">
        <v>60</v>
      </c>
      <c r="P230" s="409">
        <v>60</v>
      </c>
      <c r="Q230" s="409"/>
      <c r="R230" s="409"/>
      <c r="S230" s="53"/>
      <c r="T230" s="54"/>
      <c r="U230" s="1"/>
      <c r="V230" s="2"/>
      <c r="W230" s="2"/>
      <c r="X230" s="2"/>
      <c r="Y230" s="3"/>
    </row>
    <row r="231" spans="1:29" s="247" customFormat="1" ht="21" customHeight="1">
      <c r="A231" s="227">
        <v>103</v>
      </c>
      <c r="B231" s="228" t="s">
        <v>248</v>
      </c>
      <c r="C231" s="228" t="s">
        <v>249</v>
      </c>
      <c r="D231" s="229" t="s">
        <v>185</v>
      </c>
      <c r="E231" s="230"/>
      <c r="F231" s="229" t="s">
        <v>185</v>
      </c>
      <c r="G231" s="231">
        <v>1404</v>
      </c>
      <c r="H231" s="232">
        <v>1521</v>
      </c>
      <c r="I231" s="232">
        <v>1608</v>
      </c>
      <c r="J231" s="233">
        <v>1786</v>
      </c>
      <c r="K231" s="233">
        <v>9</v>
      </c>
      <c r="L231" s="234">
        <f t="shared" ref="L231:L236" si="57">SUM(J231-K231)</f>
        <v>1777</v>
      </c>
      <c r="M231" s="235">
        <v>63</v>
      </c>
      <c r="N231" s="236">
        <f t="shared" si="56"/>
        <v>111951</v>
      </c>
      <c r="O231" s="402">
        <f t="shared" ref="O231:O236" si="58">L231/4</f>
        <v>444.25</v>
      </c>
      <c r="P231" s="402">
        <f t="shared" ref="P231:P236" si="59">L231/4</f>
        <v>444.25</v>
      </c>
      <c r="Q231" s="402">
        <f t="shared" ref="Q231:Q236" si="60">L231/4</f>
        <v>444.25</v>
      </c>
      <c r="R231" s="402">
        <f t="shared" ref="R231:R236" si="61">L231/4</f>
        <v>444.25</v>
      </c>
      <c r="S231" s="237"/>
      <c r="T231" s="238"/>
      <c r="U231" s="239"/>
      <c r="V231" s="240"/>
      <c r="W231" s="240"/>
      <c r="X231" s="240"/>
      <c r="Y231" s="241"/>
      <c r="Z231" s="245"/>
      <c r="AA231" s="245"/>
      <c r="AB231" s="246"/>
      <c r="AC231" s="245"/>
    </row>
    <row r="232" spans="1:29" s="247" customFormat="1" ht="21" customHeight="1">
      <c r="A232" s="227">
        <v>104</v>
      </c>
      <c r="B232" s="228" t="s">
        <v>250</v>
      </c>
      <c r="C232" s="228" t="s">
        <v>251</v>
      </c>
      <c r="D232" s="229" t="s">
        <v>185</v>
      </c>
      <c r="E232" s="230"/>
      <c r="F232" s="229" t="s">
        <v>185</v>
      </c>
      <c r="G232" s="231">
        <v>31298</v>
      </c>
      <c r="H232" s="232">
        <v>35330</v>
      </c>
      <c r="I232" s="232">
        <v>33504</v>
      </c>
      <c r="J232" s="233">
        <v>37226</v>
      </c>
      <c r="K232" s="233">
        <v>4534</v>
      </c>
      <c r="L232" s="234">
        <f t="shared" si="57"/>
        <v>32692</v>
      </c>
      <c r="M232" s="235">
        <v>4.5</v>
      </c>
      <c r="N232" s="236">
        <f t="shared" si="56"/>
        <v>147114</v>
      </c>
      <c r="O232" s="402">
        <f t="shared" si="58"/>
        <v>8173</v>
      </c>
      <c r="P232" s="402">
        <f t="shared" si="59"/>
        <v>8173</v>
      </c>
      <c r="Q232" s="402">
        <f t="shared" si="60"/>
        <v>8173</v>
      </c>
      <c r="R232" s="402">
        <f t="shared" si="61"/>
        <v>8173</v>
      </c>
      <c r="S232" s="237"/>
      <c r="T232" s="238"/>
      <c r="U232" s="239"/>
      <c r="V232" s="240"/>
      <c r="W232" s="240"/>
      <c r="X232" s="240"/>
      <c r="Y232" s="241"/>
      <c r="Z232" s="245"/>
      <c r="AA232" s="245"/>
      <c r="AB232" s="246"/>
      <c r="AC232" s="245"/>
    </row>
    <row r="233" spans="1:29" s="247" customFormat="1" ht="21" customHeight="1">
      <c r="A233" s="227">
        <v>101</v>
      </c>
      <c r="B233" s="228" t="s">
        <v>244</v>
      </c>
      <c r="C233" s="228" t="s">
        <v>245</v>
      </c>
      <c r="D233" s="229" t="s">
        <v>185</v>
      </c>
      <c r="E233" s="230"/>
      <c r="F233" s="229" t="s">
        <v>185</v>
      </c>
      <c r="G233" s="231">
        <v>1065</v>
      </c>
      <c r="H233" s="232">
        <v>1214</v>
      </c>
      <c r="I233" s="232">
        <v>744</v>
      </c>
      <c r="J233" s="233">
        <v>726</v>
      </c>
      <c r="K233" s="233">
        <v>168</v>
      </c>
      <c r="L233" s="234">
        <f t="shared" si="57"/>
        <v>558</v>
      </c>
      <c r="M233" s="235">
        <v>63</v>
      </c>
      <c r="N233" s="236">
        <f t="shared" si="56"/>
        <v>35154</v>
      </c>
      <c r="O233" s="402">
        <f t="shared" si="58"/>
        <v>139.5</v>
      </c>
      <c r="P233" s="402">
        <f t="shared" si="59"/>
        <v>139.5</v>
      </c>
      <c r="Q233" s="402">
        <f t="shared" si="60"/>
        <v>139.5</v>
      </c>
      <c r="R233" s="402">
        <f t="shared" si="61"/>
        <v>139.5</v>
      </c>
      <c r="S233" s="237"/>
      <c r="T233" s="238"/>
      <c r="U233" s="239"/>
      <c r="V233" s="240"/>
      <c r="W233" s="240"/>
      <c r="X233" s="240"/>
      <c r="Y233" s="241"/>
      <c r="Z233" s="245"/>
      <c r="AA233" s="245"/>
      <c r="AB233" s="246"/>
      <c r="AC233" s="245"/>
    </row>
    <row r="234" spans="1:29" s="247" customFormat="1" ht="21" customHeight="1">
      <c r="A234" s="227">
        <v>121</v>
      </c>
      <c r="B234" s="228" t="s">
        <v>286</v>
      </c>
      <c r="C234" s="228" t="s">
        <v>287</v>
      </c>
      <c r="D234" s="229" t="s">
        <v>34</v>
      </c>
      <c r="E234" s="230"/>
      <c r="F234" s="229" t="s">
        <v>34</v>
      </c>
      <c r="G234" s="231">
        <v>450</v>
      </c>
      <c r="H234" s="232">
        <v>570</v>
      </c>
      <c r="I234" s="232">
        <v>330</v>
      </c>
      <c r="J234" s="233">
        <v>370</v>
      </c>
      <c r="K234" s="233">
        <v>48</v>
      </c>
      <c r="L234" s="234">
        <f t="shared" si="57"/>
        <v>322</v>
      </c>
      <c r="M234" s="235">
        <v>450</v>
      </c>
      <c r="N234" s="236">
        <f t="shared" si="56"/>
        <v>144900</v>
      </c>
      <c r="O234" s="402">
        <f t="shared" si="58"/>
        <v>80.5</v>
      </c>
      <c r="P234" s="402">
        <f t="shared" si="59"/>
        <v>80.5</v>
      </c>
      <c r="Q234" s="402">
        <f t="shared" si="60"/>
        <v>80.5</v>
      </c>
      <c r="R234" s="402">
        <f t="shared" si="61"/>
        <v>80.5</v>
      </c>
      <c r="S234" s="237"/>
      <c r="T234" s="238"/>
      <c r="U234" s="239"/>
      <c r="V234" s="240"/>
      <c r="W234" s="240"/>
      <c r="X234" s="240"/>
      <c r="Y234" s="241"/>
      <c r="Z234" s="245"/>
      <c r="AA234" s="245"/>
      <c r="AB234" s="246"/>
      <c r="AC234" s="245"/>
    </row>
    <row r="235" spans="1:29" s="247" customFormat="1" ht="21" customHeight="1">
      <c r="A235" s="227">
        <v>239</v>
      </c>
      <c r="B235" s="228" t="s">
        <v>522</v>
      </c>
      <c r="C235" s="228" t="s">
        <v>523</v>
      </c>
      <c r="D235" s="229" t="s">
        <v>188</v>
      </c>
      <c r="E235" s="230"/>
      <c r="F235" s="229" t="s">
        <v>188</v>
      </c>
      <c r="G235" s="231">
        <v>145</v>
      </c>
      <c r="H235" s="232">
        <v>163</v>
      </c>
      <c r="I235" s="232">
        <v>168</v>
      </c>
      <c r="J235" s="233">
        <v>186</v>
      </c>
      <c r="K235" s="233">
        <v>117</v>
      </c>
      <c r="L235" s="234">
        <f t="shared" si="57"/>
        <v>69</v>
      </c>
      <c r="M235" s="235">
        <v>385</v>
      </c>
      <c r="N235" s="236">
        <f t="shared" si="56"/>
        <v>26565</v>
      </c>
      <c r="O235" s="402">
        <f t="shared" si="58"/>
        <v>17.25</v>
      </c>
      <c r="P235" s="402">
        <f t="shared" si="59"/>
        <v>17.25</v>
      </c>
      <c r="Q235" s="402">
        <f t="shared" si="60"/>
        <v>17.25</v>
      </c>
      <c r="R235" s="402">
        <f t="shared" si="61"/>
        <v>17.25</v>
      </c>
      <c r="S235" s="237"/>
      <c r="T235" s="238"/>
      <c r="U235" s="239"/>
      <c r="V235" s="240"/>
      <c r="W235" s="240"/>
      <c r="X235" s="240"/>
      <c r="Y235" s="241"/>
      <c r="Z235" s="245"/>
      <c r="AA235" s="245"/>
      <c r="AB235" s="246"/>
      <c r="AC235" s="245"/>
    </row>
    <row r="236" spans="1:29" ht="21" customHeight="1">
      <c r="A236" s="227">
        <v>93</v>
      </c>
      <c r="B236" s="228" t="s">
        <v>228</v>
      </c>
      <c r="C236" s="228" t="s">
        <v>229</v>
      </c>
      <c r="D236" s="229" t="s">
        <v>188</v>
      </c>
      <c r="E236" s="230"/>
      <c r="F236" s="229" t="s">
        <v>188</v>
      </c>
      <c r="G236" s="231">
        <v>19334</v>
      </c>
      <c r="H236" s="232">
        <v>22300</v>
      </c>
      <c r="I236" s="232">
        <v>9800</v>
      </c>
      <c r="J236" s="233">
        <v>10800</v>
      </c>
      <c r="K236" s="233">
        <v>1300</v>
      </c>
      <c r="L236" s="234">
        <f t="shared" si="57"/>
        <v>9500</v>
      </c>
      <c r="M236" s="235">
        <v>1.45</v>
      </c>
      <c r="N236" s="236">
        <f t="shared" si="56"/>
        <v>13775</v>
      </c>
      <c r="O236" s="402">
        <f t="shared" si="58"/>
        <v>2375</v>
      </c>
      <c r="P236" s="402">
        <f t="shared" si="59"/>
        <v>2375</v>
      </c>
      <c r="Q236" s="402">
        <f t="shared" si="60"/>
        <v>2375</v>
      </c>
      <c r="R236" s="402">
        <f t="shared" si="61"/>
        <v>2375</v>
      </c>
      <c r="S236" s="237"/>
      <c r="T236" s="238"/>
      <c r="U236" s="1"/>
      <c r="V236" s="2"/>
      <c r="W236" s="2"/>
      <c r="X236" s="2"/>
      <c r="Y236" s="3"/>
    </row>
    <row r="237" spans="1:29" s="247" customFormat="1" ht="21" customHeight="1">
      <c r="A237" s="129">
        <v>461</v>
      </c>
      <c r="B237" s="130"/>
      <c r="C237" s="108" t="s">
        <v>896</v>
      </c>
      <c r="D237" s="129" t="s">
        <v>46</v>
      </c>
      <c r="E237" s="129">
        <v>1</v>
      </c>
      <c r="F237" s="129" t="s">
        <v>46</v>
      </c>
      <c r="G237" s="145">
        <v>4</v>
      </c>
      <c r="H237" s="145">
        <v>4</v>
      </c>
      <c r="I237" s="145">
        <v>4</v>
      </c>
      <c r="J237" s="145">
        <v>5</v>
      </c>
      <c r="K237" s="145">
        <v>1</v>
      </c>
      <c r="L237" s="80">
        <v>5</v>
      </c>
      <c r="M237" s="146">
        <v>602</v>
      </c>
      <c r="N237" s="135">
        <v>3010</v>
      </c>
      <c r="O237" s="409">
        <v>5</v>
      </c>
      <c r="P237" s="409"/>
      <c r="Q237" s="409"/>
      <c r="R237" s="409"/>
      <c r="S237" s="53"/>
      <c r="T237" s="54"/>
      <c r="U237" s="239"/>
      <c r="V237" s="240"/>
      <c r="W237" s="240"/>
      <c r="X237" s="240"/>
      <c r="Y237" s="241"/>
      <c r="Z237" s="245"/>
      <c r="AA237" s="245"/>
      <c r="AB237" s="246"/>
      <c r="AC237" s="245"/>
    </row>
    <row r="238" spans="1:29" ht="21" customHeight="1">
      <c r="A238" s="129">
        <v>462</v>
      </c>
      <c r="B238" s="130"/>
      <c r="C238" s="108" t="s">
        <v>897</v>
      </c>
      <c r="D238" s="129" t="s">
        <v>46</v>
      </c>
      <c r="E238" s="129">
        <v>1</v>
      </c>
      <c r="F238" s="129" t="s">
        <v>46</v>
      </c>
      <c r="G238" s="145">
        <v>4</v>
      </c>
      <c r="H238" s="145">
        <v>4</v>
      </c>
      <c r="I238" s="145">
        <v>4</v>
      </c>
      <c r="J238" s="145">
        <v>5</v>
      </c>
      <c r="K238" s="145">
        <v>1</v>
      </c>
      <c r="L238" s="80">
        <v>5</v>
      </c>
      <c r="M238" s="146">
        <v>718</v>
      </c>
      <c r="N238" s="135">
        <v>3590</v>
      </c>
      <c r="O238" s="409">
        <v>5</v>
      </c>
      <c r="P238" s="409"/>
      <c r="Q238" s="409"/>
      <c r="R238" s="409"/>
      <c r="S238" s="53"/>
      <c r="T238" s="54"/>
      <c r="U238" s="1"/>
      <c r="V238" s="2"/>
      <c r="W238" s="2"/>
      <c r="X238" s="2"/>
      <c r="Y238" s="3"/>
    </row>
    <row r="239" spans="1:29" s="247" customFormat="1" ht="21" customHeight="1">
      <c r="A239" s="227">
        <v>46</v>
      </c>
      <c r="B239" s="228" t="s">
        <v>128</v>
      </c>
      <c r="C239" s="228" t="s">
        <v>129</v>
      </c>
      <c r="D239" s="229" t="s">
        <v>100</v>
      </c>
      <c r="E239" s="230"/>
      <c r="F239" s="229" t="s">
        <v>100</v>
      </c>
      <c r="G239" s="231">
        <v>8246</v>
      </c>
      <c r="H239" s="232">
        <v>18034</v>
      </c>
      <c r="I239" s="232">
        <v>12500</v>
      </c>
      <c r="J239" s="233">
        <v>14000</v>
      </c>
      <c r="K239" s="233">
        <v>1000</v>
      </c>
      <c r="L239" s="234">
        <f>SUM(J239-K239)</f>
        <v>13000</v>
      </c>
      <c r="M239" s="235">
        <v>2.7</v>
      </c>
      <c r="N239" s="236">
        <f t="shared" ref="N239:N270" si="62">L239*M239</f>
        <v>35100</v>
      </c>
      <c r="O239" s="402">
        <f t="shared" ref="O239:O247" si="63">L239/4</f>
        <v>3250</v>
      </c>
      <c r="P239" s="402">
        <f t="shared" ref="P239:P247" si="64">L239/4</f>
        <v>3250</v>
      </c>
      <c r="Q239" s="402">
        <f t="shared" ref="Q239:Q247" si="65">L239/4</f>
        <v>3250</v>
      </c>
      <c r="R239" s="402">
        <f t="shared" ref="R239:R247" si="66">L239/4</f>
        <v>3250</v>
      </c>
      <c r="S239" s="237"/>
      <c r="T239" s="238"/>
      <c r="U239" s="239"/>
      <c r="V239" s="240"/>
      <c r="W239" s="240"/>
      <c r="X239" s="240"/>
      <c r="Y239" s="241"/>
      <c r="Z239" s="245"/>
      <c r="AA239" s="245"/>
      <c r="AB239" s="246"/>
      <c r="AC239" s="245"/>
    </row>
    <row r="240" spans="1:29" ht="21" customHeight="1">
      <c r="A240" s="227">
        <v>47</v>
      </c>
      <c r="B240" s="228" t="s">
        <v>130</v>
      </c>
      <c r="C240" s="228" t="s">
        <v>131</v>
      </c>
      <c r="D240" s="229" t="s">
        <v>100</v>
      </c>
      <c r="E240" s="230"/>
      <c r="F240" s="229" t="s">
        <v>100</v>
      </c>
      <c r="G240" s="231">
        <v>27946</v>
      </c>
      <c r="H240" s="232">
        <v>32195</v>
      </c>
      <c r="I240" s="232">
        <v>19500</v>
      </c>
      <c r="J240" s="233">
        <v>21500</v>
      </c>
      <c r="K240" s="233">
        <v>800</v>
      </c>
      <c r="L240" s="234">
        <f>SUM(J240-K240)</f>
        <v>20700</v>
      </c>
      <c r="M240" s="235">
        <v>2.7</v>
      </c>
      <c r="N240" s="236">
        <f t="shared" si="62"/>
        <v>55890.000000000007</v>
      </c>
      <c r="O240" s="402">
        <f t="shared" si="63"/>
        <v>5175</v>
      </c>
      <c r="P240" s="402">
        <f t="shared" si="64"/>
        <v>5175</v>
      </c>
      <c r="Q240" s="402">
        <f t="shared" si="65"/>
        <v>5175</v>
      </c>
      <c r="R240" s="402">
        <f t="shared" si="66"/>
        <v>5175</v>
      </c>
      <c r="S240" s="237"/>
      <c r="T240" s="238"/>
      <c r="U240" s="1"/>
      <c r="V240" s="2"/>
      <c r="W240" s="2"/>
      <c r="X240" s="2"/>
      <c r="Y240" s="3"/>
    </row>
    <row r="241" spans="1:29" s="239" customFormat="1" ht="21" customHeight="1">
      <c r="A241" s="227">
        <v>48</v>
      </c>
      <c r="B241" s="228" t="s">
        <v>132</v>
      </c>
      <c r="C241" s="228" t="s">
        <v>133</v>
      </c>
      <c r="D241" s="229" t="s">
        <v>100</v>
      </c>
      <c r="E241" s="230"/>
      <c r="F241" s="229" t="s">
        <v>100</v>
      </c>
      <c r="G241" s="231">
        <v>286208</v>
      </c>
      <c r="H241" s="232">
        <v>311300</v>
      </c>
      <c r="I241" s="232">
        <v>208000</v>
      </c>
      <c r="J241" s="233">
        <v>229000</v>
      </c>
      <c r="K241" s="233">
        <v>35880</v>
      </c>
      <c r="L241" s="234">
        <f>SUM(J241-K241)</f>
        <v>193120</v>
      </c>
      <c r="M241" s="235">
        <v>2.35</v>
      </c>
      <c r="N241" s="236">
        <f t="shared" si="62"/>
        <v>453832</v>
      </c>
      <c r="O241" s="402">
        <f t="shared" si="63"/>
        <v>48280</v>
      </c>
      <c r="P241" s="402">
        <f t="shared" si="64"/>
        <v>48280</v>
      </c>
      <c r="Q241" s="402">
        <f t="shared" si="65"/>
        <v>48280</v>
      </c>
      <c r="R241" s="402">
        <f t="shared" si="66"/>
        <v>48280</v>
      </c>
      <c r="S241" s="237"/>
      <c r="T241" s="238"/>
      <c r="V241" s="240"/>
      <c r="W241" s="240"/>
      <c r="X241" s="240"/>
      <c r="Y241" s="241"/>
      <c r="Z241" s="242"/>
      <c r="AA241" s="242"/>
      <c r="AB241" s="243"/>
      <c r="AC241" s="242"/>
    </row>
    <row r="242" spans="1:29" s="1" customFormat="1" ht="21" customHeight="1">
      <c r="A242" s="227">
        <v>49</v>
      </c>
      <c r="B242" s="228" t="s">
        <v>134</v>
      </c>
      <c r="C242" s="228" t="s">
        <v>135</v>
      </c>
      <c r="D242" s="229" t="s">
        <v>100</v>
      </c>
      <c r="E242" s="230"/>
      <c r="F242" s="229" t="s">
        <v>100</v>
      </c>
      <c r="G242" s="231">
        <v>58446</v>
      </c>
      <c r="H242" s="232">
        <v>65150</v>
      </c>
      <c r="I242" s="232">
        <v>95000</v>
      </c>
      <c r="J242" s="233">
        <v>105500</v>
      </c>
      <c r="K242" s="233">
        <v>37830</v>
      </c>
      <c r="L242" s="234">
        <f>SUM(J242-K242)</f>
        <v>67670</v>
      </c>
      <c r="M242" s="235">
        <v>2.7</v>
      </c>
      <c r="N242" s="236">
        <f t="shared" si="62"/>
        <v>182709</v>
      </c>
      <c r="O242" s="402">
        <f t="shared" si="63"/>
        <v>16917.5</v>
      </c>
      <c r="P242" s="402">
        <f t="shared" si="64"/>
        <v>16917.5</v>
      </c>
      <c r="Q242" s="402">
        <f t="shared" si="65"/>
        <v>16917.5</v>
      </c>
      <c r="R242" s="402">
        <f t="shared" si="66"/>
        <v>16917.5</v>
      </c>
      <c r="S242" s="237"/>
      <c r="T242" s="238"/>
      <c r="V242" s="2"/>
      <c r="W242" s="2"/>
      <c r="X242" s="2"/>
      <c r="Y242" s="3"/>
      <c r="Z242" s="4"/>
      <c r="AA242" s="4"/>
      <c r="AB242" s="5"/>
      <c r="AC242" s="4"/>
    </row>
    <row r="243" spans="1:29" s="265" customFormat="1" ht="21" customHeight="1">
      <c r="A243" s="253">
        <v>50</v>
      </c>
      <c r="B243" s="254" t="s">
        <v>136</v>
      </c>
      <c r="C243" s="254" t="s">
        <v>137</v>
      </c>
      <c r="D243" s="255" t="s">
        <v>100</v>
      </c>
      <c r="E243" s="256"/>
      <c r="F243" s="255" t="s">
        <v>100</v>
      </c>
      <c r="G243" s="257">
        <v>734</v>
      </c>
      <c r="H243" s="258">
        <v>4450</v>
      </c>
      <c r="I243" s="259">
        <v>0</v>
      </c>
      <c r="J243" s="259">
        <v>0</v>
      </c>
      <c r="K243" s="259">
        <v>0</v>
      </c>
      <c r="L243" s="260">
        <v>0</v>
      </c>
      <c r="M243" s="261">
        <v>2.8</v>
      </c>
      <c r="N243" s="262">
        <f t="shared" si="62"/>
        <v>0</v>
      </c>
      <c r="O243" s="410">
        <f t="shared" si="63"/>
        <v>0</v>
      </c>
      <c r="P243" s="410">
        <f t="shared" si="64"/>
        <v>0</v>
      </c>
      <c r="Q243" s="410">
        <f t="shared" si="65"/>
        <v>0</v>
      </c>
      <c r="R243" s="410">
        <f t="shared" si="66"/>
        <v>0</v>
      </c>
      <c r="S243" s="263"/>
      <c r="T243" s="264"/>
      <c r="V243" s="266"/>
      <c r="W243" s="266"/>
      <c r="X243" s="266"/>
      <c r="Y243" s="267"/>
      <c r="Z243" s="268"/>
      <c r="AA243" s="268"/>
      <c r="AB243" s="269"/>
      <c r="AC243" s="268"/>
    </row>
    <row r="244" spans="1:29" s="1" customFormat="1" ht="21" customHeight="1">
      <c r="A244" s="227">
        <v>44</v>
      </c>
      <c r="B244" s="228" t="s">
        <v>124</v>
      </c>
      <c r="C244" s="228" t="s">
        <v>125</v>
      </c>
      <c r="D244" s="229" t="s">
        <v>100</v>
      </c>
      <c r="E244" s="230"/>
      <c r="F244" s="229" t="s">
        <v>100</v>
      </c>
      <c r="G244" s="231">
        <v>6526</v>
      </c>
      <c r="H244" s="232">
        <v>7269</v>
      </c>
      <c r="I244" s="232">
        <v>10500</v>
      </c>
      <c r="J244" s="233">
        <v>12000</v>
      </c>
      <c r="K244" s="233">
        <v>0</v>
      </c>
      <c r="L244" s="234">
        <f t="shared" ref="L244:L259" si="67">SUM(J244-K244)</f>
        <v>12000</v>
      </c>
      <c r="M244" s="235">
        <v>2.7</v>
      </c>
      <c r="N244" s="236">
        <f t="shared" si="62"/>
        <v>32400.000000000004</v>
      </c>
      <c r="O244" s="402">
        <f t="shared" si="63"/>
        <v>3000</v>
      </c>
      <c r="P244" s="402">
        <f t="shared" si="64"/>
        <v>3000</v>
      </c>
      <c r="Q244" s="402">
        <f t="shared" si="65"/>
        <v>3000</v>
      </c>
      <c r="R244" s="402">
        <f t="shared" si="66"/>
        <v>3000</v>
      </c>
      <c r="S244" s="237"/>
      <c r="T244" s="238"/>
      <c r="V244" s="2"/>
      <c r="W244" s="2"/>
      <c r="X244" s="2"/>
      <c r="Y244" s="3"/>
      <c r="Z244" s="4"/>
      <c r="AA244" s="4"/>
      <c r="AB244" s="5"/>
      <c r="AC244" s="4"/>
    </row>
    <row r="245" spans="1:29" s="265" customFormat="1" ht="21" customHeight="1">
      <c r="A245" s="227">
        <v>45</v>
      </c>
      <c r="B245" s="228" t="s">
        <v>126</v>
      </c>
      <c r="C245" s="228" t="s">
        <v>127</v>
      </c>
      <c r="D245" s="229" t="s">
        <v>100</v>
      </c>
      <c r="E245" s="230"/>
      <c r="F245" s="229" t="s">
        <v>100</v>
      </c>
      <c r="G245" s="231">
        <v>16565</v>
      </c>
      <c r="H245" s="232">
        <v>19450</v>
      </c>
      <c r="I245" s="232">
        <v>12900</v>
      </c>
      <c r="J245" s="233">
        <v>14500</v>
      </c>
      <c r="K245" s="233">
        <v>0</v>
      </c>
      <c r="L245" s="234">
        <f t="shared" si="67"/>
        <v>14500</v>
      </c>
      <c r="M245" s="235">
        <v>2.7</v>
      </c>
      <c r="N245" s="236">
        <f t="shared" si="62"/>
        <v>39150</v>
      </c>
      <c r="O245" s="402">
        <f t="shared" si="63"/>
        <v>3625</v>
      </c>
      <c r="P245" s="402">
        <f t="shared" si="64"/>
        <v>3625</v>
      </c>
      <c r="Q245" s="402">
        <f t="shared" si="65"/>
        <v>3625</v>
      </c>
      <c r="R245" s="402">
        <f t="shared" si="66"/>
        <v>3625</v>
      </c>
      <c r="S245" s="237"/>
      <c r="T245" s="238"/>
      <c r="V245" s="266"/>
      <c r="W245" s="266"/>
      <c r="X245" s="266"/>
      <c r="Y245" s="267"/>
      <c r="Z245" s="268"/>
      <c r="AA245" s="268"/>
      <c r="AB245" s="269"/>
      <c r="AC245" s="268"/>
    </row>
    <row r="246" spans="1:29" s="239" customFormat="1" ht="21" customHeight="1">
      <c r="A246" s="227">
        <v>184</v>
      </c>
      <c r="B246" s="228" t="s">
        <v>407</v>
      </c>
      <c r="C246" s="228" t="s">
        <v>408</v>
      </c>
      <c r="D246" s="229" t="s">
        <v>411</v>
      </c>
      <c r="E246" s="230"/>
      <c r="F246" s="229" t="s">
        <v>411</v>
      </c>
      <c r="G246" s="231">
        <v>10</v>
      </c>
      <c r="H246" s="232">
        <v>12</v>
      </c>
      <c r="I246" s="232">
        <v>3</v>
      </c>
      <c r="J246" s="233">
        <v>5</v>
      </c>
      <c r="K246" s="233">
        <v>3</v>
      </c>
      <c r="L246" s="234">
        <f t="shared" si="67"/>
        <v>2</v>
      </c>
      <c r="M246" s="235">
        <v>373</v>
      </c>
      <c r="N246" s="236">
        <f t="shared" si="62"/>
        <v>746</v>
      </c>
      <c r="O246" s="402">
        <f t="shared" si="63"/>
        <v>0.5</v>
      </c>
      <c r="P246" s="402">
        <f t="shared" si="64"/>
        <v>0.5</v>
      </c>
      <c r="Q246" s="402">
        <f t="shared" si="65"/>
        <v>0.5</v>
      </c>
      <c r="R246" s="402">
        <f t="shared" si="66"/>
        <v>0.5</v>
      </c>
      <c r="S246" s="237"/>
      <c r="T246" s="238"/>
      <c r="V246" s="240"/>
      <c r="W246" s="240"/>
      <c r="X246" s="240"/>
      <c r="Y246" s="241"/>
      <c r="Z246" s="242"/>
      <c r="AA246" s="242"/>
      <c r="AB246" s="243"/>
      <c r="AC246" s="242"/>
    </row>
    <row r="247" spans="1:29" s="239" customFormat="1" ht="21" customHeight="1">
      <c r="A247" s="227">
        <v>183</v>
      </c>
      <c r="B247" s="228" t="s">
        <v>405</v>
      </c>
      <c r="C247" s="228" t="s">
        <v>406</v>
      </c>
      <c r="D247" s="229" t="s">
        <v>411</v>
      </c>
      <c r="E247" s="230"/>
      <c r="F247" s="229" t="s">
        <v>411</v>
      </c>
      <c r="G247" s="231">
        <v>26</v>
      </c>
      <c r="H247" s="232">
        <v>30</v>
      </c>
      <c r="I247" s="232">
        <v>84</v>
      </c>
      <c r="J247" s="233">
        <v>92</v>
      </c>
      <c r="K247" s="233">
        <v>19</v>
      </c>
      <c r="L247" s="234">
        <f t="shared" si="67"/>
        <v>73</v>
      </c>
      <c r="M247" s="235">
        <v>373</v>
      </c>
      <c r="N247" s="236">
        <f t="shared" si="62"/>
        <v>27229</v>
      </c>
      <c r="O247" s="402">
        <f t="shared" si="63"/>
        <v>18.25</v>
      </c>
      <c r="P247" s="402">
        <f t="shared" si="64"/>
        <v>18.25</v>
      </c>
      <c r="Q247" s="402">
        <f t="shared" si="65"/>
        <v>18.25</v>
      </c>
      <c r="R247" s="402">
        <f t="shared" si="66"/>
        <v>18.25</v>
      </c>
      <c r="S247" s="237"/>
      <c r="T247" s="238"/>
      <c r="V247" s="240"/>
      <c r="W247" s="240"/>
      <c r="X247" s="240"/>
      <c r="Y247" s="241"/>
      <c r="Z247" s="242"/>
      <c r="AA247" s="242"/>
      <c r="AB247" s="243"/>
      <c r="AC247" s="242"/>
    </row>
    <row r="248" spans="1:29" s="265" customFormat="1" ht="21" customHeight="1">
      <c r="A248" s="253">
        <v>185</v>
      </c>
      <c r="B248" s="254" t="s">
        <v>409</v>
      </c>
      <c r="C248" s="254" t="s">
        <v>410</v>
      </c>
      <c r="D248" s="255" t="s">
        <v>411</v>
      </c>
      <c r="E248" s="256"/>
      <c r="F248" s="255" t="s">
        <v>411</v>
      </c>
      <c r="G248" s="257">
        <v>5</v>
      </c>
      <c r="H248" s="258">
        <v>25</v>
      </c>
      <c r="I248" s="258">
        <v>7</v>
      </c>
      <c r="J248" s="259">
        <v>10</v>
      </c>
      <c r="K248" s="259">
        <v>19</v>
      </c>
      <c r="L248" s="260">
        <f t="shared" si="67"/>
        <v>-9</v>
      </c>
      <c r="M248" s="261">
        <v>373</v>
      </c>
      <c r="N248" s="262">
        <f t="shared" si="62"/>
        <v>-3357</v>
      </c>
      <c r="O248" s="410">
        <v>3</v>
      </c>
      <c r="P248" s="410">
        <v>3</v>
      </c>
      <c r="Q248" s="410">
        <v>3</v>
      </c>
      <c r="R248" s="410">
        <v>3</v>
      </c>
      <c r="S248" s="263"/>
      <c r="T248" s="264"/>
      <c r="V248" s="266"/>
      <c r="W248" s="266"/>
      <c r="X248" s="266"/>
      <c r="Y248" s="267"/>
      <c r="Z248" s="268"/>
      <c r="AA248" s="268"/>
      <c r="AB248" s="269"/>
      <c r="AC248" s="268"/>
    </row>
    <row r="249" spans="1:29" s="265" customFormat="1" ht="21" customHeight="1">
      <c r="A249" s="253">
        <v>186</v>
      </c>
      <c r="B249" s="254" t="s">
        <v>412</v>
      </c>
      <c r="C249" s="254" t="s">
        <v>413</v>
      </c>
      <c r="D249" s="255" t="s">
        <v>411</v>
      </c>
      <c r="E249" s="256"/>
      <c r="F249" s="255" t="s">
        <v>411</v>
      </c>
      <c r="G249" s="257">
        <v>229</v>
      </c>
      <c r="H249" s="258">
        <v>244</v>
      </c>
      <c r="I249" s="258">
        <v>18</v>
      </c>
      <c r="J249" s="259">
        <v>20</v>
      </c>
      <c r="K249" s="259">
        <v>61</v>
      </c>
      <c r="L249" s="260">
        <f t="shared" si="67"/>
        <v>-41</v>
      </c>
      <c r="M249" s="261">
        <v>450</v>
      </c>
      <c r="N249" s="262">
        <f t="shared" si="62"/>
        <v>-18450</v>
      </c>
      <c r="O249" s="410">
        <v>11</v>
      </c>
      <c r="P249" s="410">
        <v>11</v>
      </c>
      <c r="Q249" s="410">
        <v>11</v>
      </c>
      <c r="R249" s="410">
        <v>11</v>
      </c>
      <c r="S249" s="263"/>
      <c r="T249" s="264"/>
      <c r="V249" s="266"/>
      <c r="W249" s="266"/>
      <c r="X249" s="266"/>
      <c r="Y249" s="267"/>
      <c r="Z249" s="268"/>
      <c r="AA249" s="268"/>
      <c r="AB249" s="269"/>
      <c r="AC249" s="268"/>
    </row>
    <row r="250" spans="1:29" s="239" customFormat="1" ht="21" customHeight="1">
      <c r="A250" s="227">
        <v>187</v>
      </c>
      <c r="B250" s="228" t="s">
        <v>414</v>
      </c>
      <c r="C250" s="228" t="s">
        <v>415</v>
      </c>
      <c r="D250" s="229" t="s">
        <v>411</v>
      </c>
      <c r="E250" s="230"/>
      <c r="F250" s="229" t="s">
        <v>411</v>
      </c>
      <c r="G250" s="231">
        <v>413</v>
      </c>
      <c r="H250" s="232">
        <v>477</v>
      </c>
      <c r="I250" s="232">
        <v>1632</v>
      </c>
      <c r="J250" s="233">
        <v>1712</v>
      </c>
      <c r="K250" s="233">
        <v>24</v>
      </c>
      <c r="L250" s="234">
        <f t="shared" si="67"/>
        <v>1688</v>
      </c>
      <c r="M250" s="235">
        <v>450</v>
      </c>
      <c r="N250" s="236">
        <f t="shared" si="62"/>
        <v>759600</v>
      </c>
      <c r="O250" s="402">
        <f t="shared" ref="O250" si="68">L250/4</f>
        <v>422</v>
      </c>
      <c r="P250" s="402">
        <f t="shared" ref="P250" si="69">L250/4</f>
        <v>422</v>
      </c>
      <c r="Q250" s="402">
        <f t="shared" ref="Q250" si="70">L250/4</f>
        <v>422</v>
      </c>
      <c r="R250" s="402">
        <f t="shared" ref="R250" si="71">L250/4</f>
        <v>422</v>
      </c>
      <c r="S250" s="237"/>
      <c r="T250" s="238"/>
      <c r="V250" s="240"/>
      <c r="W250" s="240"/>
      <c r="X250" s="240"/>
      <c r="Y250" s="241"/>
      <c r="Z250" s="242"/>
      <c r="AA250" s="242"/>
      <c r="AB250" s="243"/>
      <c r="AC250" s="242"/>
    </row>
    <row r="251" spans="1:29" s="265" customFormat="1" ht="21" customHeight="1">
      <c r="A251" s="253">
        <v>188</v>
      </c>
      <c r="B251" s="254" t="s">
        <v>416</v>
      </c>
      <c r="C251" s="254" t="s">
        <v>417</v>
      </c>
      <c r="D251" s="255" t="s">
        <v>411</v>
      </c>
      <c r="E251" s="256"/>
      <c r="F251" s="255" t="s">
        <v>411</v>
      </c>
      <c r="G251" s="257">
        <v>245</v>
      </c>
      <c r="H251" s="258">
        <v>273</v>
      </c>
      <c r="I251" s="258">
        <v>149</v>
      </c>
      <c r="J251" s="259">
        <v>165</v>
      </c>
      <c r="K251" s="259">
        <v>381</v>
      </c>
      <c r="L251" s="260">
        <f t="shared" si="67"/>
        <v>-216</v>
      </c>
      <c r="M251" s="261">
        <v>450</v>
      </c>
      <c r="N251" s="262">
        <f t="shared" si="62"/>
        <v>-97200</v>
      </c>
      <c r="O251" s="410">
        <v>54</v>
      </c>
      <c r="P251" s="410">
        <v>54</v>
      </c>
      <c r="Q251" s="410">
        <v>54</v>
      </c>
      <c r="R251" s="410">
        <v>54</v>
      </c>
      <c r="S251" s="263"/>
      <c r="T251" s="264"/>
      <c r="V251" s="266"/>
      <c r="W251" s="266"/>
      <c r="X251" s="266"/>
      <c r="Y251" s="267"/>
      <c r="Z251" s="268"/>
      <c r="AA251" s="268"/>
      <c r="AB251" s="269"/>
      <c r="AC251" s="268"/>
    </row>
    <row r="252" spans="1:29" s="239" customFormat="1" ht="21" customHeight="1">
      <c r="A252" s="227">
        <v>189</v>
      </c>
      <c r="B252" s="228" t="s">
        <v>418</v>
      </c>
      <c r="C252" s="228" t="s">
        <v>419</v>
      </c>
      <c r="D252" s="229" t="s">
        <v>411</v>
      </c>
      <c r="E252" s="230"/>
      <c r="F252" s="229" t="s">
        <v>411</v>
      </c>
      <c r="G252" s="231">
        <v>65</v>
      </c>
      <c r="H252" s="232">
        <v>76</v>
      </c>
      <c r="I252" s="232">
        <v>59</v>
      </c>
      <c r="J252" s="233">
        <v>65</v>
      </c>
      <c r="K252" s="233">
        <v>0</v>
      </c>
      <c r="L252" s="234">
        <f t="shared" si="67"/>
        <v>65</v>
      </c>
      <c r="M252" s="235">
        <v>450</v>
      </c>
      <c r="N252" s="236">
        <f t="shared" si="62"/>
        <v>29250</v>
      </c>
      <c r="O252" s="402">
        <f t="shared" ref="O252:O274" si="72">L252/4</f>
        <v>16.25</v>
      </c>
      <c r="P252" s="402">
        <f t="shared" ref="P252:P274" si="73">L252/4</f>
        <v>16.25</v>
      </c>
      <c r="Q252" s="402">
        <f t="shared" ref="Q252:Q274" si="74">L252/4</f>
        <v>16.25</v>
      </c>
      <c r="R252" s="402">
        <f t="shared" ref="R252:R274" si="75">L252/4</f>
        <v>16.25</v>
      </c>
      <c r="S252" s="237"/>
      <c r="T252" s="238"/>
      <c r="V252" s="240"/>
      <c r="W252" s="240"/>
      <c r="X252" s="240"/>
      <c r="Y252" s="241"/>
      <c r="Z252" s="242"/>
      <c r="AA252" s="242"/>
      <c r="AB252" s="243"/>
      <c r="AC252" s="242"/>
    </row>
    <row r="253" spans="1:29" s="239" customFormat="1" ht="21" customHeight="1">
      <c r="A253" s="227">
        <v>190</v>
      </c>
      <c r="B253" s="228" t="s">
        <v>420</v>
      </c>
      <c r="C253" s="228" t="s">
        <v>421</v>
      </c>
      <c r="D253" s="229" t="s">
        <v>411</v>
      </c>
      <c r="E253" s="230"/>
      <c r="F253" s="229" t="s">
        <v>411</v>
      </c>
      <c r="G253" s="231">
        <v>85</v>
      </c>
      <c r="H253" s="232">
        <v>109</v>
      </c>
      <c r="I253" s="232">
        <v>67</v>
      </c>
      <c r="J253" s="233">
        <v>74</v>
      </c>
      <c r="K253" s="233">
        <v>57</v>
      </c>
      <c r="L253" s="234">
        <f t="shared" si="67"/>
        <v>17</v>
      </c>
      <c r="M253" s="235">
        <v>373</v>
      </c>
      <c r="N253" s="236">
        <f t="shared" si="62"/>
        <v>6341</v>
      </c>
      <c r="O253" s="402">
        <f t="shared" si="72"/>
        <v>4.25</v>
      </c>
      <c r="P253" s="402">
        <f t="shared" si="73"/>
        <v>4.25</v>
      </c>
      <c r="Q253" s="402">
        <f t="shared" si="74"/>
        <v>4.25</v>
      </c>
      <c r="R253" s="402">
        <f t="shared" si="75"/>
        <v>4.25</v>
      </c>
      <c r="S253" s="237"/>
      <c r="T253" s="238"/>
      <c r="V253" s="240"/>
      <c r="W253" s="240"/>
      <c r="X253" s="240"/>
      <c r="Y253" s="241"/>
      <c r="Z253" s="242"/>
      <c r="AA253" s="242"/>
      <c r="AB253" s="243"/>
      <c r="AC253" s="242"/>
    </row>
    <row r="254" spans="1:29" s="239" customFormat="1" ht="21" customHeight="1">
      <c r="A254" s="227">
        <v>191</v>
      </c>
      <c r="B254" s="228" t="s">
        <v>422</v>
      </c>
      <c r="C254" s="228" t="s">
        <v>423</v>
      </c>
      <c r="D254" s="229" t="s">
        <v>411</v>
      </c>
      <c r="E254" s="230"/>
      <c r="F254" s="229" t="s">
        <v>411</v>
      </c>
      <c r="G254" s="231">
        <v>168</v>
      </c>
      <c r="H254" s="232">
        <v>184</v>
      </c>
      <c r="I254" s="232">
        <v>150</v>
      </c>
      <c r="J254" s="233">
        <v>166</v>
      </c>
      <c r="K254" s="233">
        <v>102</v>
      </c>
      <c r="L254" s="234">
        <f t="shared" si="67"/>
        <v>64</v>
      </c>
      <c r="M254" s="235">
        <v>450</v>
      </c>
      <c r="N254" s="236">
        <f t="shared" si="62"/>
        <v>28800</v>
      </c>
      <c r="O254" s="402">
        <f t="shared" si="72"/>
        <v>16</v>
      </c>
      <c r="P254" s="402">
        <f t="shared" si="73"/>
        <v>16</v>
      </c>
      <c r="Q254" s="402">
        <f t="shared" si="74"/>
        <v>16</v>
      </c>
      <c r="R254" s="402">
        <f t="shared" si="75"/>
        <v>16</v>
      </c>
      <c r="S254" s="237"/>
      <c r="T254" s="238"/>
      <c r="V254" s="240"/>
      <c r="W254" s="240"/>
      <c r="X254" s="240"/>
      <c r="Y254" s="241"/>
      <c r="Z254" s="242"/>
      <c r="AA254" s="242"/>
      <c r="AB254" s="243"/>
      <c r="AC254" s="242"/>
    </row>
    <row r="255" spans="1:29" s="1" customFormat="1" ht="21" customHeight="1">
      <c r="A255" s="227">
        <v>148</v>
      </c>
      <c r="B255" s="228" t="s">
        <v>336</v>
      </c>
      <c r="C255" s="228" t="s">
        <v>337</v>
      </c>
      <c r="D255" s="229" t="s">
        <v>34</v>
      </c>
      <c r="E255" s="230"/>
      <c r="F255" s="229" t="s">
        <v>34</v>
      </c>
      <c r="G255" s="231">
        <v>39</v>
      </c>
      <c r="H255" s="232">
        <v>45</v>
      </c>
      <c r="I255" s="232">
        <v>4200</v>
      </c>
      <c r="J255" s="233">
        <v>4700</v>
      </c>
      <c r="K255" s="233">
        <v>23</v>
      </c>
      <c r="L255" s="234">
        <f t="shared" si="67"/>
        <v>4677</v>
      </c>
      <c r="M255" s="235">
        <v>400</v>
      </c>
      <c r="N255" s="236">
        <f t="shared" si="62"/>
        <v>1870800</v>
      </c>
      <c r="O255" s="402">
        <f t="shared" si="72"/>
        <v>1169.25</v>
      </c>
      <c r="P255" s="402">
        <f t="shared" si="73"/>
        <v>1169.25</v>
      </c>
      <c r="Q255" s="402">
        <f t="shared" si="74"/>
        <v>1169.25</v>
      </c>
      <c r="R255" s="402">
        <f t="shared" si="75"/>
        <v>1169.25</v>
      </c>
      <c r="S255" s="237"/>
      <c r="T255" s="238"/>
      <c r="V255" s="2"/>
      <c r="W255" s="2"/>
      <c r="X255" s="2"/>
      <c r="Y255" s="3"/>
      <c r="Z255" s="4"/>
      <c r="AA255" s="4"/>
      <c r="AB255" s="5"/>
      <c r="AC255" s="4"/>
    </row>
    <row r="256" spans="1:29" s="1" customFormat="1" ht="21" customHeight="1">
      <c r="A256" s="227">
        <v>149</v>
      </c>
      <c r="B256" s="228" t="s">
        <v>338</v>
      </c>
      <c r="C256" s="228" t="s">
        <v>339</v>
      </c>
      <c r="D256" s="229" t="s">
        <v>34</v>
      </c>
      <c r="E256" s="230"/>
      <c r="F256" s="229" t="s">
        <v>34</v>
      </c>
      <c r="G256" s="231">
        <v>232</v>
      </c>
      <c r="H256" s="232">
        <v>277</v>
      </c>
      <c r="I256" s="232">
        <v>286</v>
      </c>
      <c r="J256" s="233">
        <v>320</v>
      </c>
      <c r="K256" s="233">
        <v>14</v>
      </c>
      <c r="L256" s="234">
        <f t="shared" si="67"/>
        <v>306</v>
      </c>
      <c r="M256" s="235">
        <v>400</v>
      </c>
      <c r="N256" s="236">
        <f t="shared" si="62"/>
        <v>122400</v>
      </c>
      <c r="O256" s="402">
        <f t="shared" si="72"/>
        <v>76.5</v>
      </c>
      <c r="P256" s="402">
        <f t="shared" si="73"/>
        <v>76.5</v>
      </c>
      <c r="Q256" s="402">
        <f t="shared" si="74"/>
        <v>76.5</v>
      </c>
      <c r="R256" s="402">
        <f t="shared" si="75"/>
        <v>76.5</v>
      </c>
      <c r="S256" s="237"/>
      <c r="T256" s="238"/>
      <c r="V256" s="2"/>
      <c r="W256" s="2"/>
      <c r="X256" s="2"/>
      <c r="Y256" s="3"/>
      <c r="Z256" s="4"/>
      <c r="AA256" s="4"/>
      <c r="AB256" s="5"/>
      <c r="AC256" s="4"/>
    </row>
    <row r="257" spans="1:29" s="265" customFormat="1" ht="21" customHeight="1">
      <c r="A257" s="227">
        <v>150</v>
      </c>
      <c r="B257" s="228" t="s">
        <v>340</v>
      </c>
      <c r="C257" s="228" t="s">
        <v>341</v>
      </c>
      <c r="D257" s="229" t="s">
        <v>34</v>
      </c>
      <c r="E257" s="230"/>
      <c r="F257" s="229" t="s">
        <v>34</v>
      </c>
      <c r="G257" s="231">
        <v>76</v>
      </c>
      <c r="H257" s="232">
        <v>107</v>
      </c>
      <c r="I257" s="232">
        <v>140</v>
      </c>
      <c r="J257" s="233">
        <v>154</v>
      </c>
      <c r="K257" s="233">
        <v>47</v>
      </c>
      <c r="L257" s="234">
        <f t="shared" si="67"/>
        <v>107</v>
      </c>
      <c r="M257" s="235">
        <v>400</v>
      </c>
      <c r="N257" s="236">
        <f t="shared" si="62"/>
        <v>42800</v>
      </c>
      <c r="O257" s="402">
        <f t="shared" si="72"/>
        <v>26.75</v>
      </c>
      <c r="P257" s="402">
        <f t="shared" si="73"/>
        <v>26.75</v>
      </c>
      <c r="Q257" s="402">
        <f t="shared" si="74"/>
        <v>26.75</v>
      </c>
      <c r="R257" s="402">
        <f t="shared" si="75"/>
        <v>26.75</v>
      </c>
      <c r="S257" s="237"/>
      <c r="T257" s="238"/>
      <c r="V257" s="266"/>
      <c r="W257" s="266"/>
      <c r="X257" s="266"/>
      <c r="Y257" s="267"/>
      <c r="Z257" s="268"/>
      <c r="AA257" s="268"/>
      <c r="AB257" s="269"/>
      <c r="AC257" s="268"/>
    </row>
    <row r="258" spans="1:29" s="239" customFormat="1" ht="21" customHeight="1">
      <c r="A258" s="227">
        <v>151</v>
      </c>
      <c r="B258" s="228" t="s">
        <v>342</v>
      </c>
      <c r="C258" s="228" t="s">
        <v>343</v>
      </c>
      <c r="D258" s="229" t="s">
        <v>34</v>
      </c>
      <c r="E258" s="230"/>
      <c r="F258" s="229" t="s">
        <v>34</v>
      </c>
      <c r="G258" s="231">
        <v>40</v>
      </c>
      <c r="H258" s="232">
        <v>49</v>
      </c>
      <c r="I258" s="232">
        <v>89</v>
      </c>
      <c r="J258" s="233">
        <v>100</v>
      </c>
      <c r="K258" s="233">
        <v>13</v>
      </c>
      <c r="L258" s="234">
        <f t="shared" si="67"/>
        <v>87</v>
      </c>
      <c r="M258" s="235">
        <v>400</v>
      </c>
      <c r="N258" s="236">
        <f t="shared" si="62"/>
        <v>34800</v>
      </c>
      <c r="O258" s="402">
        <f t="shared" si="72"/>
        <v>21.75</v>
      </c>
      <c r="P258" s="402">
        <f t="shared" si="73"/>
        <v>21.75</v>
      </c>
      <c r="Q258" s="402">
        <f t="shared" si="74"/>
        <v>21.75</v>
      </c>
      <c r="R258" s="402">
        <f t="shared" si="75"/>
        <v>21.75</v>
      </c>
      <c r="S258" s="237"/>
      <c r="T258" s="238"/>
      <c r="V258" s="240"/>
      <c r="W258" s="240"/>
      <c r="X258" s="240"/>
      <c r="Y258" s="241"/>
      <c r="Z258" s="242"/>
      <c r="AA258" s="242"/>
      <c r="AB258" s="243"/>
      <c r="AC258" s="242"/>
    </row>
    <row r="259" spans="1:29" s="265" customFormat="1" ht="21" customHeight="1">
      <c r="A259" s="227">
        <v>152</v>
      </c>
      <c r="B259" s="228" t="s">
        <v>344</v>
      </c>
      <c r="C259" s="228" t="s">
        <v>345</v>
      </c>
      <c r="D259" s="229" t="s">
        <v>34</v>
      </c>
      <c r="E259" s="230"/>
      <c r="F259" s="229" t="s">
        <v>34</v>
      </c>
      <c r="G259" s="231">
        <v>3</v>
      </c>
      <c r="H259" s="232">
        <v>16</v>
      </c>
      <c r="I259" s="232">
        <v>10</v>
      </c>
      <c r="J259" s="233">
        <v>15</v>
      </c>
      <c r="K259" s="233">
        <v>6</v>
      </c>
      <c r="L259" s="234">
        <f t="shared" si="67"/>
        <v>9</v>
      </c>
      <c r="M259" s="235">
        <v>400</v>
      </c>
      <c r="N259" s="236">
        <f t="shared" si="62"/>
        <v>3600</v>
      </c>
      <c r="O259" s="402">
        <f t="shared" si="72"/>
        <v>2.25</v>
      </c>
      <c r="P259" s="402">
        <f t="shared" si="73"/>
        <v>2.25</v>
      </c>
      <c r="Q259" s="402">
        <f t="shared" si="74"/>
        <v>2.25</v>
      </c>
      <c r="R259" s="402">
        <f t="shared" si="75"/>
        <v>2.25</v>
      </c>
      <c r="S259" s="237"/>
      <c r="T259" s="238"/>
      <c r="V259" s="266"/>
      <c r="W259" s="266"/>
      <c r="X259" s="266"/>
      <c r="Y259" s="267"/>
      <c r="Z259" s="268"/>
      <c r="AA259" s="268"/>
      <c r="AB259" s="269"/>
      <c r="AC259" s="268"/>
    </row>
    <row r="260" spans="1:29" s="239" customFormat="1" ht="21" customHeight="1">
      <c r="A260" s="327">
        <v>425</v>
      </c>
      <c r="B260" s="230"/>
      <c r="C260" s="230" t="s">
        <v>856</v>
      </c>
      <c r="D260" s="327" t="s">
        <v>34</v>
      </c>
      <c r="E260" s="227">
        <v>100</v>
      </c>
      <c r="F260" s="227" t="s">
        <v>188</v>
      </c>
      <c r="G260" s="328">
        <v>9</v>
      </c>
      <c r="H260" s="328">
        <v>1</v>
      </c>
      <c r="I260" s="328">
        <v>48</v>
      </c>
      <c r="J260" s="329">
        <v>54</v>
      </c>
      <c r="K260" s="329">
        <v>0</v>
      </c>
      <c r="L260" s="329">
        <v>1</v>
      </c>
      <c r="M260" s="330">
        <v>200</v>
      </c>
      <c r="N260" s="331">
        <f t="shared" si="62"/>
        <v>200</v>
      </c>
      <c r="O260" s="402">
        <f t="shared" si="72"/>
        <v>0.25</v>
      </c>
      <c r="P260" s="402">
        <f t="shared" si="73"/>
        <v>0.25</v>
      </c>
      <c r="Q260" s="402">
        <f t="shared" si="74"/>
        <v>0.25</v>
      </c>
      <c r="R260" s="402">
        <f t="shared" si="75"/>
        <v>0.25</v>
      </c>
      <c r="S260" s="237"/>
      <c r="T260" s="238"/>
      <c r="V260" s="240"/>
      <c r="W260" s="240"/>
      <c r="X260" s="240"/>
      <c r="Y260" s="241"/>
      <c r="Z260" s="242"/>
      <c r="AA260" s="242"/>
      <c r="AB260" s="243"/>
      <c r="AC260" s="242"/>
    </row>
    <row r="261" spans="1:29" s="239" customFormat="1" ht="21" customHeight="1">
      <c r="A261" s="227">
        <v>220</v>
      </c>
      <c r="B261" s="228" t="s">
        <v>483</v>
      </c>
      <c r="C261" s="228" t="s">
        <v>484</v>
      </c>
      <c r="D261" s="229" t="s">
        <v>485</v>
      </c>
      <c r="E261" s="230"/>
      <c r="F261" s="229" t="s">
        <v>485</v>
      </c>
      <c r="G261" s="231">
        <v>274</v>
      </c>
      <c r="H261" s="232">
        <v>309</v>
      </c>
      <c r="I261" s="232">
        <v>168</v>
      </c>
      <c r="J261" s="233">
        <v>186</v>
      </c>
      <c r="K261" s="233">
        <v>0</v>
      </c>
      <c r="L261" s="234">
        <f t="shared" ref="L261:L266" si="76">SUM(J261-K261)</f>
        <v>186</v>
      </c>
      <c r="M261" s="235">
        <v>55</v>
      </c>
      <c r="N261" s="236">
        <f t="shared" si="62"/>
        <v>10230</v>
      </c>
      <c r="O261" s="402">
        <f t="shared" si="72"/>
        <v>46.5</v>
      </c>
      <c r="P261" s="402">
        <f t="shared" si="73"/>
        <v>46.5</v>
      </c>
      <c r="Q261" s="402">
        <f t="shared" si="74"/>
        <v>46.5</v>
      </c>
      <c r="R261" s="402">
        <f t="shared" si="75"/>
        <v>46.5</v>
      </c>
      <c r="S261" s="237"/>
      <c r="T261" s="238"/>
      <c r="V261" s="240"/>
      <c r="W261" s="240"/>
      <c r="X261" s="240"/>
      <c r="Y261" s="241"/>
      <c r="Z261" s="242"/>
      <c r="AA261" s="242"/>
      <c r="AB261" s="243"/>
      <c r="AC261" s="242"/>
    </row>
    <row r="262" spans="1:29" s="239" customFormat="1" ht="21" customHeight="1">
      <c r="A262" s="227">
        <v>221</v>
      </c>
      <c r="B262" s="228" t="s">
        <v>486</v>
      </c>
      <c r="C262" s="228" t="s">
        <v>487</v>
      </c>
      <c r="D262" s="229" t="s">
        <v>485</v>
      </c>
      <c r="E262" s="230"/>
      <c r="F262" s="229" t="s">
        <v>485</v>
      </c>
      <c r="G262" s="231">
        <v>50</v>
      </c>
      <c r="H262" s="232">
        <v>120</v>
      </c>
      <c r="I262" s="232">
        <v>144</v>
      </c>
      <c r="J262" s="233">
        <v>160</v>
      </c>
      <c r="K262" s="233">
        <v>3</v>
      </c>
      <c r="L262" s="234">
        <f t="shared" si="76"/>
        <v>157</v>
      </c>
      <c r="M262" s="235">
        <v>105</v>
      </c>
      <c r="N262" s="236">
        <f t="shared" si="62"/>
        <v>16485</v>
      </c>
      <c r="O262" s="402">
        <f t="shared" si="72"/>
        <v>39.25</v>
      </c>
      <c r="P262" s="402">
        <f t="shared" si="73"/>
        <v>39.25</v>
      </c>
      <c r="Q262" s="402">
        <f t="shared" si="74"/>
        <v>39.25</v>
      </c>
      <c r="R262" s="402">
        <f t="shared" si="75"/>
        <v>39.25</v>
      </c>
      <c r="S262" s="237"/>
      <c r="T262" s="238"/>
      <c r="V262" s="240"/>
      <c r="W262" s="240"/>
      <c r="X262" s="240"/>
      <c r="Y262" s="241"/>
      <c r="Z262" s="242"/>
      <c r="AA262" s="242"/>
      <c r="AB262" s="243"/>
      <c r="AC262" s="242"/>
    </row>
    <row r="263" spans="1:29" s="239" customFormat="1" ht="21" customHeight="1">
      <c r="A263" s="227">
        <v>222</v>
      </c>
      <c r="B263" s="228" t="s">
        <v>488</v>
      </c>
      <c r="C263" s="228" t="s">
        <v>489</v>
      </c>
      <c r="D263" s="229" t="s">
        <v>485</v>
      </c>
      <c r="E263" s="230"/>
      <c r="F263" s="229" t="s">
        <v>485</v>
      </c>
      <c r="G263" s="231">
        <v>20</v>
      </c>
      <c r="H263" s="232">
        <v>68</v>
      </c>
      <c r="I263" s="232">
        <v>48</v>
      </c>
      <c r="J263" s="233">
        <v>54</v>
      </c>
      <c r="K263" s="233">
        <v>2</v>
      </c>
      <c r="L263" s="234">
        <f t="shared" si="76"/>
        <v>52</v>
      </c>
      <c r="M263" s="235">
        <v>60</v>
      </c>
      <c r="N263" s="236">
        <f t="shared" si="62"/>
        <v>3120</v>
      </c>
      <c r="O263" s="402">
        <f t="shared" si="72"/>
        <v>13</v>
      </c>
      <c r="P263" s="402">
        <f t="shared" si="73"/>
        <v>13</v>
      </c>
      <c r="Q263" s="402">
        <f t="shared" si="74"/>
        <v>13</v>
      </c>
      <c r="R263" s="402">
        <f t="shared" si="75"/>
        <v>13</v>
      </c>
      <c r="S263" s="237"/>
      <c r="T263" s="238"/>
      <c r="V263" s="240"/>
      <c r="W263" s="240"/>
      <c r="X263" s="240"/>
      <c r="Y263" s="241"/>
      <c r="Z263" s="242"/>
      <c r="AA263" s="242"/>
      <c r="AB263" s="243"/>
      <c r="AC263" s="242"/>
    </row>
    <row r="264" spans="1:29" s="239" customFormat="1" ht="21" customHeight="1">
      <c r="A264" s="227">
        <v>223</v>
      </c>
      <c r="B264" s="228" t="s">
        <v>490</v>
      </c>
      <c r="C264" s="228" t="s">
        <v>491</v>
      </c>
      <c r="D264" s="229" t="s">
        <v>485</v>
      </c>
      <c r="E264" s="230"/>
      <c r="F264" s="229" t="s">
        <v>485</v>
      </c>
      <c r="G264" s="231">
        <v>18</v>
      </c>
      <c r="H264" s="232">
        <v>49</v>
      </c>
      <c r="I264" s="232">
        <v>36</v>
      </c>
      <c r="J264" s="233">
        <v>40</v>
      </c>
      <c r="K264" s="233">
        <v>0</v>
      </c>
      <c r="L264" s="234">
        <f t="shared" si="76"/>
        <v>40</v>
      </c>
      <c r="M264" s="235">
        <v>65</v>
      </c>
      <c r="N264" s="236">
        <f t="shared" si="62"/>
        <v>2600</v>
      </c>
      <c r="O264" s="402">
        <f t="shared" si="72"/>
        <v>10</v>
      </c>
      <c r="P264" s="402">
        <f t="shared" si="73"/>
        <v>10</v>
      </c>
      <c r="Q264" s="402">
        <f t="shared" si="74"/>
        <v>10</v>
      </c>
      <c r="R264" s="402">
        <f t="shared" si="75"/>
        <v>10</v>
      </c>
      <c r="S264" s="237"/>
      <c r="T264" s="238"/>
      <c r="V264" s="240"/>
      <c r="W264" s="240"/>
      <c r="X264" s="240"/>
      <c r="Y264" s="241"/>
      <c r="Z264" s="242"/>
      <c r="AA264" s="242"/>
      <c r="AB264" s="243"/>
      <c r="AC264" s="242"/>
    </row>
    <row r="265" spans="1:29" s="239" customFormat="1" ht="21" customHeight="1">
      <c r="A265" s="227">
        <v>224</v>
      </c>
      <c r="B265" s="228" t="s">
        <v>492</v>
      </c>
      <c r="C265" s="228" t="s">
        <v>493</v>
      </c>
      <c r="D265" s="229" t="s">
        <v>485</v>
      </c>
      <c r="E265" s="230"/>
      <c r="F265" s="229" t="s">
        <v>485</v>
      </c>
      <c r="G265" s="231">
        <v>14</v>
      </c>
      <c r="H265" s="232">
        <v>36</v>
      </c>
      <c r="I265" s="232">
        <v>36</v>
      </c>
      <c r="J265" s="233">
        <v>40</v>
      </c>
      <c r="K265" s="233">
        <v>1</v>
      </c>
      <c r="L265" s="234">
        <f t="shared" si="76"/>
        <v>39</v>
      </c>
      <c r="M265" s="235">
        <v>90</v>
      </c>
      <c r="N265" s="236">
        <f t="shared" si="62"/>
        <v>3510</v>
      </c>
      <c r="O265" s="402">
        <f t="shared" si="72"/>
        <v>9.75</v>
      </c>
      <c r="P265" s="402">
        <f t="shared" si="73"/>
        <v>9.75</v>
      </c>
      <c r="Q265" s="402">
        <f t="shared" si="74"/>
        <v>9.75</v>
      </c>
      <c r="R265" s="402">
        <f t="shared" si="75"/>
        <v>9.75</v>
      </c>
      <c r="S265" s="237"/>
      <c r="T265" s="238"/>
      <c r="V265" s="240"/>
      <c r="W265" s="240"/>
      <c r="X265" s="240"/>
      <c r="Y265" s="241"/>
      <c r="Z265" s="242"/>
      <c r="AA265" s="242"/>
      <c r="AB265" s="243"/>
      <c r="AC265" s="242"/>
    </row>
    <row r="266" spans="1:29" s="239" customFormat="1" ht="21" customHeight="1">
      <c r="A266" s="227">
        <v>3</v>
      </c>
      <c r="B266" s="228" t="s">
        <v>37</v>
      </c>
      <c r="C266" s="228" t="s">
        <v>38</v>
      </c>
      <c r="D266" s="229" t="s">
        <v>34</v>
      </c>
      <c r="E266" s="230"/>
      <c r="F266" s="229" t="s">
        <v>34</v>
      </c>
      <c r="G266" s="231">
        <v>392</v>
      </c>
      <c r="H266" s="232">
        <v>440</v>
      </c>
      <c r="I266" s="232">
        <v>360</v>
      </c>
      <c r="J266" s="233">
        <v>396</v>
      </c>
      <c r="K266" s="233">
        <v>0</v>
      </c>
      <c r="L266" s="234">
        <f t="shared" si="76"/>
        <v>396</v>
      </c>
      <c r="M266" s="235">
        <v>941.6</v>
      </c>
      <c r="N266" s="236">
        <f t="shared" si="62"/>
        <v>372873.60000000003</v>
      </c>
      <c r="O266" s="403">
        <f t="shared" si="72"/>
        <v>99</v>
      </c>
      <c r="P266" s="403">
        <f t="shared" si="73"/>
        <v>99</v>
      </c>
      <c r="Q266" s="403">
        <f t="shared" si="74"/>
        <v>99</v>
      </c>
      <c r="R266" s="403">
        <f t="shared" si="75"/>
        <v>99</v>
      </c>
      <c r="S266" s="237"/>
      <c r="T266" s="238"/>
      <c r="V266" s="240"/>
      <c r="W266" s="240"/>
      <c r="X266" s="240"/>
      <c r="Y266" s="241"/>
      <c r="Z266" s="242"/>
      <c r="AA266" s="242"/>
      <c r="AB266" s="243"/>
      <c r="AC266" s="242"/>
    </row>
    <row r="267" spans="1:29" s="1" customFormat="1" ht="21" customHeight="1">
      <c r="A267" s="227">
        <v>2</v>
      </c>
      <c r="B267" s="228" t="s">
        <v>35</v>
      </c>
      <c r="C267" s="228" t="s">
        <v>36</v>
      </c>
      <c r="D267" s="229" t="s">
        <v>34</v>
      </c>
      <c r="E267" s="230"/>
      <c r="F267" s="229" t="s">
        <v>34</v>
      </c>
      <c r="G267" s="231">
        <v>47</v>
      </c>
      <c r="H267" s="232">
        <v>60</v>
      </c>
      <c r="I267" s="232">
        <v>40</v>
      </c>
      <c r="J267" s="233">
        <v>45</v>
      </c>
      <c r="K267" s="233">
        <v>5</v>
      </c>
      <c r="L267" s="234">
        <f>J267-K267</f>
        <v>40</v>
      </c>
      <c r="M267" s="235">
        <v>1637</v>
      </c>
      <c r="N267" s="236">
        <f t="shared" si="62"/>
        <v>65480</v>
      </c>
      <c r="O267" s="403">
        <f t="shared" si="72"/>
        <v>10</v>
      </c>
      <c r="P267" s="403">
        <f t="shared" si="73"/>
        <v>10</v>
      </c>
      <c r="Q267" s="403">
        <f t="shared" si="74"/>
        <v>10</v>
      </c>
      <c r="R267" s="403">
        <f t="shared" si="75"/>
        <v>10</v>
      </c>
      <c r="S267" s="237"/>
      <c r="T267" s="238"/>
      <c r="V267" s="2"/>
      <c r="W267" s="2"/>
      <c r="X267" s="2"/>
      <c r="Y267" s="3"/>
      <c r="Z267" s="4"/>
      <c r="AA267" s="4"/>
      <c r="AB267" s="5"/>
      <c r="AC267" s="4"/>
    </row>
    <row r="268" spans="1:29" s="1" customFormat="1" ht="21" customHeight="1">
      <c r="A268" s="227">
        <v>4</v>
      </c>
      <c r="B268" s="228" t="s">
        <v>39</v>
      </c>
      <c r="C268" s="228" t="s">
        <v>40</v>
      </c>
      <c r="D268" s="229" t="s">
        <v>34</v>
      </c>
      <c r="E268" s="230"/>
      <c r="F268" s="229" t="s">
        <v>34</v>
      </c>
      <c r="G268" s="231">
        <v>72</v>
      </c>
      <c r="H268" s="232">
        <v>68</v>
      </c>
      <c r="I268" s="232">
        <v>40</v>
      </c>
      <c r="J268" s="233">
        <v>45</v>
      </c>
      <c r="K268" s="233">
        <v>7</v>
      </c>
      <c r="L268" s="234">
        <f>SUM(J268-K268)</f>
        <v>38</v>
      </c>
      <c r="M268" s="235">
        <v>1316.1</v>
      </c>
      <c r="N268" s="236">
        <f t="shared" si="62"/>
        <v>50011.799999999996</v>
      </c>
      <c r="O268" s="403">
        <f t="shared" si="72"/>
        <v>9.5</v>
      </c>
      <c r="P268" s="403">
        <f t="shared" si="73"/>
        <v>9.5</v>
      </c>
      <c r="Q268" s="403">
        <f t="shared" si="74"/>
        <v>9.5</v>
      </c>
      <c r="R268" s="403">
        <f t="shared" si="75"/>
        <v>9.5</v>
      </c>
      <c r="S268" s="237"/>
      <c r="T268" s="238"/>
      <c r="V268" s="2"/>
      <c r="W268" s="2"/>
      <c r="X268" s="2"/>
      <c r="Y268" s="3"/>
      <c r="Z268" s="4"/>
      <c r="AA268" s="4"/>
      <c r="AB268" s="5"/>
      <c r="AC268" s="4"/>
    </row>
    <row r="269" spans="1:29" s="1" customFormat="1" ht="21" customHeight="1">
      <c r="A269" s="227">
        <v>1</v>
      </c>
      <c r="B269" s="228" t="s">
        <v>32</v>
      </c>
      <c r="C269" s="228" t="s">
        <v>33</v>
      </c>
      <c r="D269" s="229" t="s">
        <v>34</v>
      </c>
      <c r="E269" s="230"/>
      <c r="F269" s="229" t="s">
        <v>34</v>
      </c>
      <c r="G269" s="231">
        <v>1279</v>
      </c>
      <c r="H269" s="232">
        <v>1465</v>
      </c>
      <c r="I269" s="232">
        <v>1110</v>
      </c>
      <c r="J269" s="233">
        <v>1350</v>
      </c>
      <c r="K269" s="233">
        <v>32</v>
      </c>
      <c r="L269" s="234">
        <f>J269-K269</f>
        <v>1318</v>
      </c>
      <c r="M269" s="235">
        <v>850</v>
      </c>
      <c r="N269" s="236">
        <f t="shared" si="62"/>
        <v>1120300</v>
      </c>
      <c r="O269" s="403">
        <f t="shared" si="72"/>
        <v>329.5</v>
      </c>
      <c r="P269" s="403">
        <f t="shared" si="73"/>
        <v>329.5</v>
      </c>
      <c r="Q269" s="403">
        <f t="shared" si="74"/>
        <v>329.5</v>
      </c>
      <c r="R269" s="403">
        <f t="shared" si="75"/>
        <v>329.5</v>
      </c>
      <c r="S269" s="237"/>
      <c r="T269" s="238"/>
      <c r="V269" s="2"/>
      <c r="W269" s="2"/>
      <c r="X269" s="2"/>
      <c r="Y269" s="3"/>
      <c r="Z269" s="4"/>
      <c r="AA269" s="4"/>
      <c r="AB269" s="5"/>
      <c r="AC269" s="4"/>
    </row>
    <row r="270" spans="1:29" s="386" customFormat="1" ht="21" customHeight="1">
      <c r="A270" s="78">
        <v>82</v>
      </c>
      <c r="B270" s="392" t="s">
        <v>987</v>
      </c>
      <c r="C270" s="392" t="s">
        <v>204</v>
      </c>
      <c r="D270" s="393" t="s">
        <v>34</v>
      </c>
      <c r="E270" s="76"/>
      <c r="F270" s="393" t="s">
        <v>34</v>
      </c>
      <c r="G270" s="398">
        <v>14</v>
      </c>
      <c r="H270" s="394">
        <v>12</v>
      </c>
      <c r="I270" s="378">
        <v>12</v>
      </c>
      <c r="J270" s="379">
        <v>13</v>
      </c>
      <c r="K270" s="379">
        <v>0</v>
      </c>
      <c r="L270" s="381">
        <f>SUM(J270-K270)</f>
        <v>13</v>
      </c>
      <c r="M270" s="391">
        <v>1000</v>
      </c>
      <c r="N270" s="383">
        <f t="shared" si="62"/>
        <v>13000</v>
      </c>
      <c r="O270" s="411">
        <f t="shared" si="72"/>
        <v>3.25</v>
      </c>
      <c r="P270" s="411">
        <f t="shared" si="73"/>
        <v>3.25</v>
      </c>
      <c r="Q270" s="411">
        <f t="shared" si="74"/>
        <v>3.25</v>
      </c>
      <c r="R270" s="411">
        <f t="shared" si="75"/>
        <v>3.25</v>
      </c>
      <c r="S270" s="384"/>
      <c r="T270" s="385"/>
      <c r="V270" s="387"/>
      <c r="W270" s="387"/>
      <c r="X270" s="387"/>
      <c r="Y270" s="388"/>
      <c r="Z270" s="389"/>
      <c r="AA270" s="389"/>
      <c r="AB270" s="390"/>
      <c r="AC270" s="389"/>
    </row>
    <row r="271" spans="1:29" s="239" customFormat="1" ht="21" customHeight="1">
      <c r="A271" s="227">
        <v>80</v>
      </c>
      <c r="B271" s="228" t="s">
        <v>200</v>
      </c>
      <c r="C271" s="228" t="s">
        <v>201</v>
      </c>
      <c r="D271" s="229" t="s">
        <v>34</v>
      </c>
      <c r="E271" s="230"/>
      <c r="F271" s="229" t="s">
        <v>34</v>
      </c>
      <c r="G271" s="231">
        <v>14</v>
      </c>
      <c r="H271" s="232">
        <v>20</v>
      </c>
      <c r="I271" s="232">
        <v>39</v>
      </c>
      <c r="J271" s="233">
        <v>45</v>
      </c>
      <c r="K271" s="233">
        <v>17</v>
      </c>
      <c r="L271" s="234">
        <f>SUM(J271-K271)</f>
        <v>28</v>
      </c>
      <c r="M271" s="235">
        <v>1400</v>
      </c>
      <c r="N271" s="236">
        <f t="shared" ref="N271:N297" si="77">L271*M271</f>
        <v>39200</v>
      </c>
      <c r="O271" s="402">
        <f t="shared" si="72"/>
        <v>7</v>
      </c>
      <c r="P271" s="402">
        <f t="shared" si="73"/>
        <v>7</v>
      </c>
      <c r="Q271" s="402">
        <f t="shared" si="74"/>
        <v>7</v>
      </c>
      <c r="R271" s="402">
        <f t="shared" si="75"/>
        <v>7</v>
      </c>
      <c r="S271" s="237"/>
      <c r="T271" s="238"/>
      <c r="V271" s="240"/>
      <c r="W271" s="240"/>
      <c r="X271" s="240"/>
      <c r="Y271" s="241"/>
      <c r="Z271" s="242"/>
      <c r="AA271" s="242"/>
      <c r="AB271" s="243"/>
      <c r="AC271" s="242"/>
    </row>
    <row r="272" spans="1:29" s="239" customFormat="1" ht="21" customHeight="1">
      <c r="A272" s="227">
        <v>78</v>
      </c>
      <c r="B272" s="228" t="s">
        <v>195</v>
      </c>
      <c r="C272" s="228" t="s">
        <v>196</v>
      </c>
      <c r="D272" s="229" t="s">
        <v>34</v>
      </c>
      <c r="E272" s="230"/>
      <c r="F272" s="229" t="s">
        <v>34</v>
      </c>
      <c r="G272" s="231">
        <v>3</v>
      </c>
      <c r="H272" s="232">
        <v>16</v>
      </c>
      <c r="I272" s="232">
        <v>20</v>
      </c>
      <c r="J272" s="233">
        <v>25</v>
      </c>
      <c r="K272" s="233">
        <v>15</v>
      </c>
      <c r="L272" s="234">
        <f>SUM(J272-K272)</f>
        <v>10</v>
      </c>
      <c r="M272" s="235">
        <v>642</v>
      </c>
      <c r="N272" s="236">
        <f t="shared" si="77"/>
        <v>6420</v>
      </c>
      <c r="O272" s="402">
        <f t="shared" si="72"/>
        <v>2.5</v>
      </c>
      <c r="P272" s="402">
        <f t="shared" si="73"/>
        <v>2.5</v>
      </c>
      <c r="Q272" s="402">
        <f t="shared" si="74"/>
        <v>2.5</v>
      </c>
      <c r="R272" s="402">
        <f t="shared" si="75"/>
        <v>2.5</v>
      </c>
      <c r="S272" s="237"/>
      <c r="T272" s="238"/>
      <c r="V272" s="240"/>
      <c r="W272" s="240"/>
      <c r="X272" s="240"/>
      <c r="Y272" s="241"/>
      <c r="Z272" s="242"/>
      <c r="AA272" s="242"/>
      <c r="AB272" s="243"/>
      <c r="AC272" s="242"/>
    </row>
    <row r="273" spans="1:29" s="1" customFormat="1" ht="21" customHeight="1">
      <c r="A273" s="227">
        <v>83</v>
      </c>
      <c r="B273" s="228" t="s">
        <v>205</v>
      </c>
      <c r="C273" s="228" t="s">
        <v>206</v>
      </c>
      <c r="D273" s="229" t="s">
        <v>34</v>
      </c>
      <c r="E273" s="230"/>
      <c r="F273" s="229" t="s">
        <v>34</v>
      </c>
      <c r="G273" s="231">
        <v>9</v>
      </c>
      <c r="H273" s="232">
        <v>12</v>
      </c>
      <c r="I273" s="232">
        <v>24</v>
      </c>
      <c r="J273" s="233">
        <v>30</v>
      </c>
      <c r="K273" s="233">
        <v>4</v>
      </c>
      <c r="L273" s="234">
        <f>SUM(J273-K273)</f>
        <v>26</v>
      </c>
      <c r="M273" s="235">
        <v>1284</v>
      </c>
      <c r="N273" s="236">
        <f t="shared" si="77"/>
        <v>33384</v>
      </c>
      <c r="O273" s="402">
        <f t="shared" si="72"/>
        <v>6.5</v>
      </c>
      <c r="P273" s="402">
        <f t="shared" si="73"/>
        <v>6.5</v>
      </c>
      <c r="Q273" s="402">
        <f t="shared" si="74"/>
        <v>6.5</v>
      </c>
      <c r="R273" s="402">
        <f t="shared" si="75"/>
        <v>6.5</v>
      </c>
      <c r="S273" s="237"/>
      <c r="T273" s="238"/>
      <c r="V273" s="2"/>
      <c r="W273" s="2"/>
      <c r="X273" s="2"/>
      <c r="Y273" s="3"/>
      <c r="Z273" s="4"/>
      <c r="AA273" s="4"/>
      <c r="AB273" s="5"/>
      <c r="AC273" s="4"/>
    </row>
    <row r="274" spans="1:29" s="239" customFormat="1" ht="21" customHeight="1">
      <c r="A274" s="227">
        <v>81</v>
      </c>
      <c r="B274" s="228" t="s">
        <v>202</v>
      </c>
      <c r="C274" s="228" t="s">
        <v>203</v>
      </c>
      <c r="D274" s="229" t="s">
        <v>34</v>
      </c>
      <c r="E274" s="230"/>
      <c r="F274" s="229" t="s">
        <v>34</v>
      </c>
      <c r="G274" s="244">
        <v>12</v>
      </c>
      <c r="H274" s="231">
        <v>8</v>
      </c>
      <c r="I274" s="232">
        <v>10</v>
      </c>
      <c r="J274" s="233">
        <v>11</v>
      </c>
      <c r="K274" s="233">
        <v>0</v>
      </c>
      <c r="L274" s="234">
        <f>SUM(J274-K274)</f>
        <v>11</v>
      </c>
      <c r="M274" s="235">
        <v>1070</v>
      </c>
      <c r="N274" s="236">
        <f t="shared" si="77"/>
        <v>11770</v>
      </c>
      <c r="O274" s="402">
        <f t="shared" si="72"/>
        <v>2.75</v>
      </c>
      <c r="P274" s="402">
        <f t="shared" si="73"/>
        <v>2.75</v>
      </c>
      <c r="Q274" s="402">
        <f t="shared" si="74"/>
        <v>2.75</v>
      </c>
      <c r="R274" s="402">
        <f t="shared" si="75"/>
        <v>2.75</v>
      </c>
      <c r="S274" s="237"/>
      <c r="T274" s="238"/>
      <c r="V274" s="240"/>
      <c r="W274" s="240"/>
      <c r="X274" s="240"/>
      <c r="Y274" s="241"/>
      <c r="Z274" s="242"/>
      <c r="AA274" s="242"/>
      <c r="AB274" s="243"/>
      <c r="AC274" s="242"/>
    </row>
    <row r="275" spans="1:29" s="1" customFormat="1" ht="21" customHeight="1">
      <c r="A275" s="74">
        <v>390</v>
      </c>
      <c r="B275" s="75">
        <v>30107000037</v>
      </c>
      <c r="C275" s="76" t="s">
        <v>816</v>
      </c>
      <c r="D275" s="77" t="s">
        <v>199</v>
      </c>
      <c r="E275" s="78">
        <v>1</v>
      </c>
      <c r="F275" s="78" t="s">
        <v>43</v>
      </c>
      <c r="G275" s="79">
        <v>12</v>
      </c>
      <c r="H275" s="79">
        <v>14</v>
      </c>
      <c r="I275" s="79">
        <v>18</v>
      </c>
      <c r="J275" s="79">
        <v>36</v>
      </c>
      <c r="K275" s="79">
        <v>22</v>
      </c>
      <c r="L275" s="80">
        <v>14</v>
      </c>
      <c r="M275" s="81">
        <v>9500</v>
      </c>
      <c r="N275" s="82">
        <f t="shared" si="77"/>
        <v>133000</v>
      </c>
      <c r="O275" s="409">
        <v>4</v>
      </c>
      <c r="P275" s="409">
        <v>4</v>
      </c>
      <c r="Q275" s="409">
        <v>3</v>
      </c>
      <c r="R275" s="409">
        <v>3</v>
      </c>
      <c r="S275" s="53"/>
      <c r="T275" s="54"/>
      <c r="V275" s="2"/>
      <c r="W275" s="2"/>
      <c r="X275" s="2"/>
      <c r="Y275" s="3"/>
      <c r="Z275" s="4"/>
      <c r="AA275" s="4"/>
      <c r="AB275" s="5"/>
      <c r="AC275" s="4"/>
    </row>
    <row r="276" spans="1:29" s="1" customFormat="1" ht="21" customHeight="1">
      <c r="A276" s="74">
        <v>397</v>
      </c>
      <c r="B276" s="85" t="s">
        <v>827</v>
      </c>
      <c r="C276" s="85" t="s">
        <v>828</v>
      </c>
      <c r="D276" s="77" t="s">
        <v>199</v>
      </c>
      <c r="E276" s="86">
        <v>1</v>
      </c>
      <c r="F276" s="86" t="s">
        <v>100</v>
      </c>
      <c r="G276" s="87">
        <v>13</v>
      </c>
      <c r="H276" s="87">
        <v>13</v>
      </c>
      <c r="I276" s="87">
        <v>14</v>
      </c>
      <c r="J276" s="87">
        <v>11</v>
      </c>
      <c r="K276" s="87">
        <v>8</v>
      </c>
      <c r="L276" s="93">
        <v>3</v>
      </c>
      <c r="M276" s="88">
        <v>8500</v>
      </c>
      <c r="N276" s="82">
        <f t="shared" si="77"/>
        <v>25500</v>
      </c>
      <c r="O276" s="409">
        <v>1</v>
      </c>
      <c r="P276" s="409">
        <v>1</v>
      </c>
      <c r="Q276" s="409">
        <v>1</v>
      </c>
      <c r="R276" s="409"/>
      <c r="S276" s="53"/>
      <c r="T276" s="54"/>
      <c r="V276" s="2"/>
      <c r="W276" s="2"/>
      <c r="X276" s="2"/>
      <c r="Y276" s="3"/>
      <c r="Z276" s="4"/>
      <c r="AA276" s="4"/>
      <c r="AB276" s="5"/>
      <c r="AC276" s="4"/>
    </row>
    <row r="277" spans="1:29" s="1" customFormat="1" ht="21" customHeight="1">
      <c r="A277" s="74">
        <v>405</v>
      </c>
      <c r="B277" s="91"/>
      <c r="C277" s="96" t="s">
        <v>836</v>
      </c>
      <c r="D277" s="78" t="s">
        <v>43</v>
      </c>
      <c r="E277" s="78">
        <v>1</v>
      </c>
      <c r="F277" s="78" t="s">
        <v>43</v>
      </c>
      <c r="G277" s="79">
        <v>5</v>
      </c>
      <c r="H277" s="79">
        <v>8</v>
      </c>
      <c r="I277" s="79">
        <v>16</v>
      </c>
      <c r="J277" s="79">
        <v>20</v>
      </c>
      <c r="K277" s="79">
        <v>0</v>
      </c>
      <c r="L277" s="80">
        <v>20</v>
      </c>
      <c r="M277" s="81">
        <v>3000</v>
      </c>
      <c r="N277" s="82">
        <f t="shared" si="77"/>
        <v>60000</v>
      </c>
      <c r="O277" s="409">
        <f>L277/4</f>
        <v>5</v>
      </c>
      <c r="P277" s="409">
        <f>L277/4</f>
        <v>5</v>
      </c>
      <c r="Q277" s="409">
        <f>L277/4</f>
        <v>5</v>
      </c>
      <c r="R277" s="409">
        <f t="shared" ref="R277:R283" si="78">L277/4</f>
        <v>5</v>
      </c>
      <c r="S277" s="53"/>
      <c r="T277" s="54"/>
      <c r="V277" s="2"/>
      <c r="W277" s="2"/>
      <c r="X277" s="2"/>
      <c r="Y277" s="3"/>
      <c r="Z277" s="4"/>
      <c r="AA277" s="4"/>
      <c r="AB277" s="5"/>
      <c r="AC277" s="4"/>
    </row>
    <row r="278" spans="1:29" s="265" customFormat="1" ht="21" customHeight="1">
      <c r="A278" s="253">
        <v>62</v>
      </c>
      <c r="B278" s="254" t="s">
        <v>161</v>
      </c>
      <c r="C278" s="254" t="s">
        <v>162</v>
      </c>
      <c r="D278" s="255" t="s">
        <v>43</v>
      </c>
      <c r="E278" s="256"/>
      <c r="F278" s="255" t="s">
        <v>43</v>
      </c>
      <c r="G278" s="257">
        <v>30</v>
      </c>
      <c r="H278" s="258">
        <v>36</v>
      </c>
      <c r="I278" s="259">
        <v>0</v>
      </c>
      <c r="J278" s="259">
        <v>0</v>
      </c>
      <c r="K278" s="259">
        <v>0</v>
      </c>
      <c r="L278" s="260">
        <f t="shared" ref="L278:L284" si="79">SUM(J278-K278)</f>
        <v>0</v>
      </c>
      <c r="M278" s="261">
        <v>250</v>
      </c>
      <c r="N278" s="262">
        <f t="shared" si="77"/>
        <v>0</v>
      </c>
      <c r="O278" s="410">
        <v>0</v>
      </c>
      <c r="P278" s="410">
        <v>0</v>
      </c>
      <c r="Q278" s="410">
        <v>0</v>
      </c>
      <c r="R278" s="410">
        <f t="shared" si="78"/>
        <v>0</v>
      </c>
      <c r="S278" s="263"/>
      <c r="T278" s="264"/>
      <c r="V278" s="266"/>
      <c r="W278" s="266"/>
      <c r="X278" s="266"/>
      <c r="Y278" s="267"/>
      <c r="Z278" s="268"/>
      <c r="AA278" s="268"/>
      <c r="AB278" s="269"/>
      <c r="AC278" s="268"/>
    </row>
    <row r="279" spans="1:29" s="1" customFormat="1" ht="21" customHeight="1">
      <c r="A279" s="227">
        <v>60</v>
      </c>
      <c r="B279" s="228" t="s">
        <v>157</v>
      </c>
      <c r="C279" s="228" t="s">
        <v>158</v>
      </c>
      <c r="D279" s="229" t="s">
        <v>43</v>
      </c>
      <c r="E279" s="230"/>
      <c r="F279" s="229" t="s">
        <v>43</v>
      </c>
      <c r="G279" s="231">
        <v>162</v>
      </c>
      <c r="H279" s="232">
        <v>210</v>
      </c>
      <c r="I279" s="232">
        <v>180</v>
      </c>
      <c r="J279" s="233">
        <v>200</v>
      </c>
      <c r="K279" s="233">
        <v>30</v>
      </c>
      <c r="L279" s="234">
        <f t="shared" si="79"/>
        <v>170</v>
      </c>
      <c r="M279" s="235">
        <v>250</v>
      </c>
      <c r="N279" s="236">
        <f t="shared" si="77"/>
        <v>42500</v>
      </c>
      <c r="O279" s="402">
        <f>L279/4</f>
        <v>42.5</v>
      </c>
      <c r="P279" s="402">
        <f>L279/4</f>
        <v>42.5</v>
      </c>
      <c r="Q279" s="402">
        <f t="shared" ref="Q279:Q285" si="80">L279/4</f>
        <v>42.5</v>
      </c>
      <c r="R279" s="402">
        <f t="shared" si="78"/>
        <v>42.5</v>
      </c>
      <c r="S279" s="237"/>
      <c r="T279" s="238"/>
      <c r="V279" s="2"/>
      <c r="W279" s="2"/>
      <c r="X279" s="2"/>
      <c r="Y279" s="3"/>
      <c r="Z279" s="4"/>
      <c r="AA279" s="4"/>
      <c r="AB279" s="5"/>
      <c r="AC279" s="4"/>
    </row>
    <row r="280" spans="1:29" s="1" customFormat="1" ht="21" customHeight="1">
      <c r="A280" s="227">
        <v>61</v>
      </c>
      <c r="B280" s="228" t="s">
        <v>159</v>
      </c>
      <c r="C280" s="228" t="s">
        <v>160</v>
      </c>
      <c r="D280" s="229" t="s">
        <v>43</v>
      </c>
      <c r="E280" s="230"/>
      <c r="F280" s="229" t="s">
        <v>43</v>
      </c>
      <c r="G280" s="231">
        <v>88</v>
      </c>
      <c r="H280" s="232">
        <v>100</v>
      </c>
      <c r="I280" s="232">
        <v>160</v>
      </c>
      <c r="J280" s="233">
        <v>180</v>
      </c>
      <c r="K280" s="233">
        <v>79</v>
      </c>
      <c r="L280" s="234">
        <f t="shared" si="79"/>
        <v>101</v>
      </c>
      <c r="M280" s="235">
        <v>250</v>
      </c>
      <c r="N280" s="236">
        <f t="shared" si="77"/>
        <v>25250</v>
      </c>
      <c r="O280" s="402">
        <f>L280/4</f>
        <v>25.25</v>
      </c>
      <c r="P280" s="402">
        <f>L280/4</f>
        <v>25.25</v>
      </c>
      <c r="Q280" s="402">
        <f t="shared" si="80"/>
        <v>25.25</v>
      </c>
      <c r="R280" s="402">
        <f t="shared" si="78"/>
        <v>25.25</v>
      </c>
      <c r="S280" s="237"/>
      <c r="T280" s="238"/>
      <c r="V280" s="2"/>
      <c r="W280" s="2"/>
      <c r="X280" s="2"/>
      <c r="Y280" s="3"/>
      <c r="Z280" s="4"/>
      <c r="AA280" s="4"/>
      <c r="AB280" s="5"/>
      <c r="AC280" s="4"/>
    </row>
    <row r="281" spans="1:29" s="1" customFormat="1" ht="21" customHeight="1">
      <c r="A281" s="227">
        <v>63</v>
      </c>
      <c r="B281" s="228" t="s">
        <v>163</v>
      </c>
      <c r="C281" s="228" t="s">
        <v>164</v>
      </c>
      <c r="D281" s="229" t="s">
        <v>43</v>
      </c>
      <c r="E281" s="230"/>
      <c r="F281" s="229" t="s">
        <v>43</v>
      </c>
      <c r="G281" s="231">
        <v>30</v>
      </c>
      <c r="H281" s="232">
        <v>36</v>
      </c>
      <c r="I281" s="232">
        <v>40</v>
      </c>
      <c r="J281" s="233">
        <v>40</v>
      </c>
      <c r="K281" s="233">
        <v>40</v>
      </c>
      <c r="L281" s="234">
        <f t="shared" si="79"/>
        <v>0</v>
      </c>
      <c r="M281" s="235">
        <v>120</v>
      </c>
      <c r="N281" s="236">
        <f t="shared" si="77"/>
        <v>0</v>
      </c>
      <c r="O281" s="402">
        <v>0</v>
      </c>
      <c r="P281" s="402">
        <v>0</v>
      </c>
      <c r="Q281" s="402">
        <f t="shared" si="80"/>
        <v>0</v>
      </c>
      <c r="R281" s="402">
        <f t="shared" si="78"/>
        <v>0</v>
      </c>
      <c r="S281" s="237"/>
      <c r="T281" s="238"/>
      <c r="V281" s="2"/>
      <c r="W281" s="2"/>
      <c r="X281" s="2"/>
      <c r="Y281" s="3"/>
      <c r="Z281" s="4"/>
      <c r="AA281" s="4"/>
      <c r="AB281" s="5"/>
      <c r="AC281" s="4"/>
    </row>
    <row r="282" spans="1:29" s="1" customFormat="1" ht="21" customHeight="1">
      <c r="A282" s="227">
        <v>64</v>
      </c>
      <c r="B282" s="228" t="s">
        <v>165</v>
      </c>
      <c r="C282" s="228" t="s">
        <v>166</v>
      </c>
      <c r="D282" s="229" t="s">
        <v>43</v>
      </c>
      <c r="E282" s="230"/>
      <c r="F282" s="229" t="s">
        <v>43</v>
      </c>
      <c r="G282" s="231">
        <v>52</v>
      </c>
      <c r="H282" s="232">
        <v>120</v>
      </c>
      <c r="I282" s="232">
        <v>180</v>
      </c>
      <c r="J282" s="233">
        <v>200</v>
      </c>
      <c r="K282" s="233">
        <v>125</v>
      </c>
      <c r="L282" s="234">
        <f t="shared" si="79"/>
        <v>75</v>
      </c>
      <c r="M282" s="235">
        <v>120</v>
      </c>
      <c r="N282" s="236">
        <f t="shared" si="77"/>
        <v>9000</v>
      </c>
      <c r="O282" s="402">
        <f>L282/4</f>
        <v>18.75</v>
      </c>
      <c r="P282" s="402">
        <f>L282/4</f>
        <v>18.75</v>
      </c>
      <c r="Q282" s="402">
        <f t="shared" si="80"/>
        <v>18.75</v>
      </c>
      <c r="R282" s="402">
        <f t="shared" si="78"/>
        <v>18.75</v>
      </c>
      <c r="S282" s="237"/>
      <c r="T282" s="238"/>
      <c r="V282" s="2"/>
      <c r="W282" s="2"/>
      <c r="X282" s="2"/>
      <c r="Y282" s="3"/>
      <c r="Z282" s="4"/>
      <c r="AA282" s="4"/>
      <c r="AB282" s="5"/>
      <c r="AC282" s="4"/>
    </row>
    <row r="283" spans="1:29" s="1" customFormat="1" ht="21" customHeight="1">
      <c r="A283" s="227">
        <v>65</v>
      </c>
      <c r="B283" s="228" t="s">
        <v>167</v>
      </c>
      <c r="C283" s="228" t="s">
        <v>168</v>
      </c>
      <c r="D283" s="229" t="s">
        <v>43</v>
      </c>
      <c r="E283" s="230"/>
      <c r="F283" s="229" t="s">
        <v>43</v>
      </c>
      <c r="G283" s="231">
        <v>414</v>
      </c>
      <c r="H283" s="232">
        <v>458</v>
      </c>
      <c r="I283" s="232">
        <v>210</v>
      </c>
      <c r="J283" s="233">
        <v>250</v>
      </c>
      <c r="K283" s="233">
        <v>150</v>
      </c>
      <c r="L283" s="234">
        <f t="shared" si="79"/>
        <v>100</v>
      </c>
      <c r="M283" s="235">
        <v>120</v>
      </c>
      <c r="N283" s="236">
        <f t="shared" si="77"/>
        <v>12000</v>
      </c>
      <c r="O283" s="402">
        <f>L283/4</f>
        <v>25</v>
      </c>
      <c r="P283" s="402">
        <f>L283/4</f>
        <v>25</v>
      </c>
      <c r="Q283" s="402">
        <f t="shared" si="80"/>
        <v>25</v>
      </c>
      <c r="R283" s="402">
        <f t="shared" si="78"/>
        <v>25</v>
      </c>
      <c r="S283" s="237"/>
      <c r="T283" s="238"/>
      <c r="V283" s="2"/>
      <c r="W283" s="2"/>
      <c r="X283" s="2"/>
      <c r="Y283" s="3"/>
      <c r="Z283" s="4"/>
      <c r="AA283" s="4"/>
      <c r="AB283" s="5"/>
      <c r="AC283" s="4"/>
    </row>
    <row r="284" spans="1:29" s="1" customFormat="1" ht="21" customHeight="1">
      <c r="A284" s="227">
        <v>66</v>
      </c>
      <c r="B284" s="228" t="s">
        <v>169</v>
      </c>
      <c r="C284" s="228" t="s">
        <v>170</v>
      </c>
      <c r="D284" s="229" t="s">
        <v>43</v>
      </c>
      <c r="E284" s="230"/>
      <c r="F284" s="229" t="s">
        <v>43</v>
      </c>
      <c r="G284" s="231">
        <v>20</v>
      </c>
      <c r="H284" s="232">
        <v>145</v>
      </c>
      <c r="I284" s="232">
        <v>120</v>
      </c>
      <c r="J284" s="233">
        <v>150</v>
      </c>
      <c r="K284" s="233">
        <v>84</v>
      </c>
      <c r="L284" s="234">
        <f t="shared" si="79"/>
        <v>66</v>
      </c>
      <c r="M284" s="235">
        <v>256.8</v>
      </c>
      <c r="N284" s="236">
        <f t="shared" si="77"/>
        <v>16948.8</v>
      </c>
      <c r="O284" s="402">
        <v>0</v>
      </c>
      <c r="P284" s="402">
        <v>0</v>
      </c>
      <c r="Q284" s="402">
        <f t="shared" si="80"/>
        <v>16.5</v>
      </c>
      <c r="R284" s="402">
        <v>0</v>
      </c>
      <c r="S284" s="237"/>
      <c r="T284" s="238"/>
      <c r="V284" s="2"/>
      <c r="W284" s="2"/>
      <c r="X284" s="2"/>
      <c r="Y284" s="3"/>
      <c r="Z284" s="4"/>
      <c r="AA284" s="4"/>
      <c r="AB284" s="5"/>
      <c r="AC284" s="4"/>
    </row>
    <row r="285" spans="1:29" s="1" customFormat="1" ht="21" customHeight="1">
      <c r="A285" s="74">
        <v>420</v>
      </c>
      <c r="B285" s="76"/>
      <c r="C285" s="76" t="s">
        <v>851</v>
      </c>
      <c r="D285" s="77" t="s">
        <v>227</v>
      </c>
      <c r="E285" s="78">
        <v>10</v>
      </c>
      <c r="F285" s="78" t="s">
        <v>100</v>
      </c>
      <c r="G285" s="79">
        <v>5</v>
      </c>
      <c r="H285" s="79">
        <v>15</v>
      </c>
      <c r="I285" s="79">
        <v>20</v>
      </c>
      <c r="J285" s="92">
        <v>20</v>
      </c>
      <c r="K285" s="92">
        <v>0</v>
      </c>
      <c r="L285" s="93">
        <v>20</v>
      </c>
      <c r="M285" s="81">
        <v>700</v>
      </c>
      <c r="N285" s="82">
        <f t="shared" si="77"/>
        <v>14000</v>
      </c>
      <c r="O285" s="409">
        <f>L285/4</f>
        <v>5</v>
      </c>
      <c r="P285" s="409">
        <f>L285/4</f>
        <v>5</v>
      </c>
      <c r="Q285" s="409">
        <f t="shared" si="80"/>
        <v>5</v>
      </c>
      <c r="R285" s="409">
        <f>L285/4</f>
        <v>5</v>
      </c>
      <c r="S285" s="53"/>
      <c r="T285" s="54"/>
      <c r="V285" s="2"/>
      <c r="W285" s="2"/>
      <c r="X285" s="2"/>
      <c r="Y285" s="3"/>
      <c r="Z285" s="4"/>
      <c r="AA285" s="4"/>
      <c r="AB285" s="5"/>
      <c r="AC285" s="4"/>
    </row>
    <row r="286" spans="1:29" s="1" customFormat="1" ht="21" customHeight="1">
      <c r="A286" s="74">
        <v>421</v>
      </c>
      <c r="B286" s="76"/>
      <c r="C286" s="76" t="s">
        <v>852</v>
      </c>
      <c r="D286" s="77" t="s">
        <v>227</v>
      </c>
      <c r="E286" s="78">
        <v>10</v>
      </c>
      <c r="F286" s="78" t="s">
        <v>100</v>
      </c>
      <c r="G286" s="79">
        <v>20</v>
      </c>
      <c r="H286" s="79">
        <v>25</v>
      </c>
      <c r="I286" s="79">
        <v>25</v>
      </c>
      <c r="J286" s="92">
        <v>30</v>
      </c>
      <c r="K286" s="92">
        <v>0</v>
      </c>
      <c r="L286" s="93">
        <v>30</v>
      </c>
      <c r="M286" s="81">
        <v>700</v>
      </c>
      <c r="N286" s="82">
        <f t="shared" si="77"/>
        <v>21000</v>
      </c>
      <c r="O286" s="409">
        <v>10</v>
      </c>
      <c r="P286" s="409">
        <v>10</v>
      </c>
      <c r="Q286" s="409">
        <v>10</v>
      </c>
      <c r="R286" s="409"/>
      <c r="S286" s="53"/>
      <c r="T286" s="54"/>
      <c r="V286" s="2"/>
      <c r="W286" s="2"/>
      <c r="X286" s="2"/>
      <c r="Y286" s="3"/>
      <c r="Z286" s="4"/>
      <c r="AA286" s="4"/>
      <c r="AB286" s="5"/>
      <c r="AC286" s="4"/>
    </row>
    <row r="287" spans="1:29" s="1" customFormat="1" ht="21" customHeight="1">
      <c r="A287" s="74">
        <v>422</v>
      </c>
      <c r="B287" s="76"/>
      <c r="C287" s="76" t="s">
        <v>853</v>
      </c>
      <c r="D287" s="77" t="s">
        <v>227</v>
      </c>
      <c r="E287" s="78">
        <v>10</v>
      </c>
      <c r="F287" s="78" t="s">
        <v>100</v>
      </c>
      <c r="G287" s="79">
        <v>1</v>
      </c>
      <c r="H287" s="79">
        <v>1</v>
      </c>
      <c r="I287" s="79">
        <v>2</v>
      </c>
      <c r="J287" s="92">
        <v>5</v>
      </c>
      <c r="K287" s="92">
        <v>0</v>
      </c>
      <c r="L287" s="93">
        <v>5</v>
      </c>
      <c r="M287" s="81">
        <v>700</v>
      </c>
      <c r="N287" s="82">
        <f t="shared" si="77"/>
        <v>3500</v>
      </c>
      <c r="O287" s="409">
        <v>5</v>
      </c>
      <c r="P287" s="409"/>
      <c r="Q287" s="409"/>
      <c r="R287" s="409"/>
      <c r="S287" s="53"/>
      <c r="T287" s="54"/>
      <c r="V287" s="2"/>
      <c r="W287" s="2"/>
      <c r="X287" s="2"/>
      <c r="Y287" s="3"/>
      <c r="Z287" s="4"/>
      <c r="AA287" s="4"/>
      <c r="AB287" s="5"/>
      <c r="AC287" s="4"/>
    </row>
    <row r="288" spans="1:29" s="1" customFormat="1" ht="21" customHeight="1">
      <c r="A288" s="227">
        <v>25</v>
      </c>
      <c r="B288" s="228" t="s">
        <v>84</v>
      </c>
      <c r="C288" s="228" t="s">
        <v>85</v>
      </c>
      <c r="D288" s="229" t="s">
        <v>43</v>
      </c>
      <c r="E288" s="230"/>
      <c r="F288" s="229" t="s">
        <v>43</v>
      </c>
      <c r="G288" s="231">
        <v>612</v>
      </c>
      <c r="H288" s="232">
        <v>700</v>
      </c>
      <c r="I288" s="232">
        <v>510</v>
      </c>
      <c r="J288" s="233">
        <v>600</v>
      </c>
      <c r="K288" s="233">
        <v>13</v>
      </c>
      <c r="L288" s="234">
        <f t="shared" ref="L288:L306" si="81">SUM(J288-K288)</f>
        <v>587</v>
      </c>
      <c r="M288" s="235">
        <v>1260</v>
      </c>
      <c r="N288" s="236">
        <f t="shared" si="77"/>
        <v>739620</v>
      </c>
      <c r="O288" s="402">
        <f t="shared" ref="O288:O295" si="82">L288/4</f>
        <v>146.75</v>
      </c>
      <c r="P288" s="402">
        <f t="shared" ref="P288:P295" si="83">L288/4</f>
        <v>146.75</v>
      </c>
      <c r="Q288" s="402">
        <f t="shared" ref="Q288:Q295" si="84">L288/4</f>
        <v>146.75</v>
      </c>
      <c r="R288" s="402">
        <f t="shared" ref="R288:R295" si="85">L288/4</f>
        <v>146.75</v>
      </c>
      <c r="S288" s="237"/>
      <c r="T288" s="238"/>
      <c r="V288" s="2"/>
      <c r="W288" s="2"/>
      <c r="X288" s="2"/>
      <c r="Y288" s="3"/>
      <c r="Z288" s="4"/>
      <c r="AA288" s="4"/>
      <c r="AB288" s="5"/>
      <c r="AC288" s="4"/>
    </row>
    <row r="289" spans="1:29" s="239" customFormat="1" ht="21" customHeight="1">
      <c r="A289" s="227">
        <v>282</v>
      </c>
      <c r="B289" s="228" t="s">
        <v>608</v>
      </c>
      <c r="C289" s="228" t="s">
        <v>609</v>
      </c>
      <c r="D289" s="229" t="s">
        <v>43</v>
      </c>
      <c r="E289" s="230"/>
      <c r="F289" s="229" t="s">
        <v>43</v>
      </c>
      <c r="G289" s="231">
        <v>14</v>
      </c>
      <c r="H289" s="232">
        <v>28</v>
      </c>
      <c r="I289" s="232">
        <v>24</v>
      </c>
      <c r="J289" s="233">
        <v>26</v>
      </c>
      <c r="K289" s="233">
        <v>12</v>
      </c>
      <c r="L289" s="234">
        <f t="shared" si="81"/>
        <v>14</v>
      </c>
      <c r="M289" s="235">
        <v>535</v>
      </c>
      <c r="N289" s="236">
        <f t="shared" si="77"/>
        <v>7490</v>
      </c>
      <c r="O289" s="402">
        <f t="shared" si="82"/>
        <v>3.5</v>
      </c>
      <c r="P289" s="402">
        <f t="shared" si="83"/>
        <v>3.5</v>
      </c>
      <c r="Q289" s="402">
        <f t="shared" si="84"/>
        <v>3.5</v>
      </c>
      <c r="R289" s="402">
        <f t="shared" si="85"/>
        <v>3.5</v>
      </c>
      <c r="S289" s="237"/>
      <c r="T289" s="238"/>
      <c r="V289" s="240"/>
      <c r="W289" s="240"/>
      <c r="X289" s="240"/>
      <c r="Y289" s="241"/>
      <c r="Z289" s="242"/>
      <c r="AA289" s="242"/>
      <c r="AB289" s="243"/>
      <c r="AC289" s="242"/>
    </row>
    <row r="290" spans="1:29" s="239" customFormat="1" ht="21" customHeight="1">
      <c r="A290" s="227">
        <v>284</v>
      </c>
      <c r="B290" s="228" t="s">
        <v>612</v>
      </c>
      <c r="C290" s="228" t="s">
        <v>613</v>
      </c>
      <c r="D290" s="229" t="s">
        <v>43</v>
      </c>
      <c r="E290" s="230"/>
      <c r="F290" s="229" t="s">
        <v>43</v>
      </c>
      <c r="G290" s="231">
        <v>5</v>
      </c>
      <c r="H290" s="232">
        <v>26</v>
      </c>
      <c r="I290" s="232">
        <v>12</v>
      </c>
      <c r="J290" s="233">
        <v>14</v>
      </c>
      <c r="K290" s="233">
        <v>6</v>
      </c>
      <c r="L290" s="234">
        <f t="shared" si="81"/>
        <v>8</v>
      </c>
      <c r="M290" s="235">
        <v>535</v>
      </c>
      <c r="N290" s="236">
        <f t="shared" si="77"/>
        <v>4280</v>
      </c>
      <c r="O290" s="402">
        <f t="shared" si="82"/>
        <v>2</v>
      </c>
      <c r="P290" s="402">
        <f t="shared" si="83"/>
        <v>2</v>
      </c>
      <c r="Q290" s="402">
        <f t="shared" si="84"/>
        <v>2</v>
      </c>
      <c r="R290" s="402">
        <f t="shared" si="85"/>
        <v>2</v>
      </c>
      <c r="S290" s="237"/>
      <c r="T290" s="238"/>
      <c r="V290" s="240"/>
      <c r="W290" s="240"/>
      <c r="X290" s="240"/>
      <c r="Y290" s="241"/>
      <c r="Z290" s="242"/>
      <c r="AA290" s="242"/>
      <c r="AB290" s="243"/>
      <c r="AC290" s="242"/>
    </row>
    <row r="291" spans="1:29" s="239" customFormat="1" ht="21" customHeight="1">
      <c r="A291" s="227">
        <v>286</v>
      </c>
      <c r="B291" s="228" t="s">
        <v>616</v>
      </c>
      <c r="C291" s="228" t="s">
        <v>617</v>
      </c>
      <c r="D291" s="229" t="s">
        <v>43</v>
      </c>
      <c r="E291" s="230"/>
      <c r="F291" s="229" t="s">
        <v>43</v>
      </c>
      <c r="G291" s="231">
        <v>1</v>
      </c>
      <c r="H291" s="232">
        <v>28</v>
      </c>
      <c r="I291" s="232">
        <v>12</v>
      </c>
      <c r="J291" s="233">
        <v>14</v>
      </c>
      <c r="K291" s="233">
        <v>8</v>
      </c>
      <c r="L291" s="234">
        <f t="shared" si="81"/>
        <v>6</v>
      </c>
      <c r="M291" s="235">
        <v>535</v>
      </c>
      <c r="N291" s="236">
        <f t="shared" si="77"/>
        <v>3210</v>
      </c>
      <c r="O291" s="402">
        <f t="shared" si="82"/>
        <v>1.5</v>
      </c>
      <c r="P291" s="402">
        <f t="shared" si="83"/>
        <v>1.5</v>
      </c>
      <c r="Q291" s="402">
        <f t="shared" si="84"/>
        <v>1.5</v>
      </c>
      <c r="R291" s="402">
        <f t="shared" si="85"/>
        <v>1.5</v>
      </c>
      <c r="S291" s="237"/>
      <c r="T291" s="238"/>
      <c r="V291" s="240"/>
      <c r="W291" s="240"/>
      <c r="X291" s="240"/>
      <c r="Y291" s="241"/>
      <c r="Z291" s="242"/>
      <c r="AA291" s="242"/>
      <c r="AB291" s="243"/>
      <c r="AC291" s="242"/>
    </row>
    <row r="292" spans="1:29" s="239" customFormat="1" ht="21" customHeight="1">
      <c r="A292" s="227">
        <v>289</v>
      </c>
      <c r="B292" s="228" t="s">
        <v>622</v>
      </c>
      <c r="C292" s="228" t="s">
        <v>623</v>
      </c>
      <c r="D292" s="229" t="s">
        <v>43</v>
      </c>
      <c r="E292" s="230"/>
      <c r="F292" s="229" t="s">
        <v>43</v>
      </c>
      <c r="G292" s="231">
        <v>3</v>
      </c>
      <c r="H292" s="232">
        <v>30</v>
      </c>
      <c r="I292" s="232">
        <v>12</v>
      </c>
      <c r="J292" s="233">
        <v>14</v>
      </c>
      <c r="K292" s="233">
        <v>12</v>
      </c>
      <c r="L292" s="234">
        <f t="shared" si="81"/>
        <v>2</v>
      </c>
      <c r="M292" s="235">
        <v>695</v>
      </c>
      <c r="N292" s="236">
        <f t="shared" si="77"/>
        <v>1390</v>
      </c>
      <c r="O292" s="402">
        <f t="shared" si="82"/>
        <v>0.5</v>
      </c>
      <c r="P292" s="402">
        <f t="shared" si="83"/>
        <v>0.5</v>
      </c>
      <c r="Q292" s="402">
        <f t="shared" si="84"/>
        <v>0.5</v>
      </c>
      <c r="R292" s="402">
        <f t="shared" si="85"/>
        <v>0.5</v>
      </c>
      <c r="S292" s="237"/>
      <c r="T292" s="238"/>
      <c r="V292" s="240"/>
      <c r="W292" s="240"/>
      <c r="X292" s="240"/>
      <c r="Y292" s="241"/>
      <c r="Z292" s="242"/>
      <c r="AA292" s="242"/>
      <c r="AB292" s="243"/>
      <c r="AC292" s="242"/>
    </row>
    <row r="293" spans="1:29" s="239" customFormat="1" ht="21" customHeight="1">
      <c r="A293" s="227">
        <v>291</v>
      </c>
      <c r="B293" s="228" t="s">
        <v>626</v>
      </c>
      <c r="C293" s="228" t="s">
        <v>627</v>
      </c>
      <c r="D293" s="229" t="s">
        <v>43</v>
      </c>
      <c r="E293" s="230"/>
      <c r="F293" s="229" t="s">
        <v>43</v>
      </c>
      <c r="G293" s="231">
        <v>45</v>
      </c>
      <c r="H293" s="232">
        <v>79</v>
      </c>
      <c r="I293" s="232">
        <v>60</v>
      </c>
      <c r="J293" s="233">
        <v>70</v>
      </c>
      <c r="K293" s="233">
        <v>22</v>
      </c>
      <c r="L293" s="234">
        <f t="shared" si="81"/>
        <v>48</v>
      </c>
      <c r="M293" s="235">
        <v>695.5</v>
      </c>
      <c r="N293" s="236">
        <f t="shared" si="77"/>
        <v>33384</v>
      </c>
      <c r="O293" s="402">
        <f t="shared" si="82"/>
        <v>12</v>
      </c>
      <c r="P293" s="402">
        <f t="shared" si="83"/>
        <v>12</v>
      </c>
      <c r="Q293" s="402">
        <f t="shared" si="84"/>
        <v>12</v>
      </c>
      <c r="R293" s="402">
        <f t="shared" si="85"/>
        <v>12</v>
      </c>
      <c r="S293" s="237"/>
      <c r="T293" s="238"/>
      <c r="V293" s="240"/>
      <c r="W293" s="240"/>
      <c r="X293" s="240"/>
      <c r="Y293" s="241"/>
      <c r="Z293" s="242"/>
      <c r="AA293" s="242"/>
      <c r="AB293" s="243"/>
      <c r="AC293" s="242"/>
    </row>
    <row r="294" spans="1:29" s="239" customFormat="1" ht="21" customHeight="1">
      <c r="A294" s="227">
        <v>292</v>
      </c>
      <c r="B294" s="228" t="s">
        <v>628</v>
      </c>
      <c r="C294" s="228" t="s">
        <v>629</v>
      </c>
      <c r="D294" s="229" t="s">
        <v>43</v>
      </c>
      <c r="E294" s="230"/>
      <c r="F294" s="229" t="s">
        <v>43</v>
      </c>
      <c r="G294" s="231">
        <v>212</v>
      </c>
      <c r="H294" s="232">
        <v>235</v>
      </c>
      <c r="I294" s="232">
        <v>276</v>
      </c>
      <c r="J294" s="233">
        <v>306</v>
      </c>
      <c r="K294" s="233">
        <v>75</v>
      </c>
      <c r="L294" s="234">
        <f t="shared" si="81"/>
        <v>231</v>
      </c>
      <c r="M294" s="235">
        <v>695.5</v>
      </c>
      <c r="N294" s="236">
        <f t="shared" si="77"/>
        <v>160660.5</v>
      </c>
      <c r="O294" s="402">
        <f t="shared" si="82"/>
        <v>57.75</v>
      </c>
      <c r="P294" s="402">
        <f t="shared" si="83"/>
        <v>57.75</v>
      </c>
      <c r="Q294" s="402">
        <f t="shared" si="84"/>
        <v>57.75</v>
      </c>
      <c r="R294" s="402">
        <f t="shared" si="85"/>
        <v>57.75</v>
      </c>
      <c r="S294" s="237"/>
      <c r="T294" s="238"/>
      <c r="V294" s="240"/>
      <c r="W294" s="240"/>
      <c r="X294" s="240"/>
      <c r="Y294" s="241"/>
      <c r="Z294" s="242"/>
      <c r="AA294" s="242"/>
      <c r="AB294" s="243"/>
      <c r="AC294" s="242"/>
    </row>
    <row r="295" spans="1:29" s="239" customFormat="1" ht="21" customHeight="1">
      <c r="A295" s="227">
        <v>294</v>
      </c>
      <c r="B295" s="228" t="s">
        <v>632</v>
      </c>
      <c r="C295" s="228" t="s">
        <v>633</v>
      </c>
      <c r="D295" s="229" t="s">
        <v>43</v>
      </c>
      <c r="E295" s="230"/>
      <c r="F295" s="229" t="s">
        <v>43</v>
      </c>
      <c r="G295" s="231">
        <v>167</v>
      </c>
      <c r="H295" s="232">
        <v>206</v>
      </c>
      <c r="I295" s="232">
        <v>168</v>
      </c>
      <c r="J295" s="233">
        <v>186</v>
      </c>
      <c r="K295" s="233">
        <v>5</v>
      </c>
      <c r="L295" s="234">
        <f t="shared" si="81"/>
        <v>181</v>
      </c>
      <c r="M295" s="235">
        <v>695.5</v>
      </c>
      <c r="N295" s="236">
        <f t="shared" si="77"/>
        <v>125885.5</v>
      </c>
      <c r="O295" s="402">
        <f t="shared" si="82"/>
        <v>45.25</v>
      </c>
      <c r="P295" s="402">
        <f t="shared" si="83"/>
        <v>45.25</v>
      </c>
      <c r="Q295" s="402">
        <f t="shared" si="84"/>
        <v>45.25</v>
      </c>
      <c r="R295" s="402">
        <f t="shared" si="85"/>
        <v>45.25</v>
      </c>
      <c r="S295" s="237"/>
      <c r="T295" s="238"/>
      <c r="V295" s="240"/>
      <c r="W295" s="240"/>
      <c r="X295" s="240"/>
      <c r="Y295" s="241"/>
      <c r="Z295" s="242"/>
      <c r="AA295" s="242"/>
      <c r="AB295" s="243"/>
      <c r="AC295" s="242"/>
    </row>
    <row r="296" spans="1:29" s="265" customFormat="1" ht="21" customHeight="1">
      <c r="A296" s="253">
        <v>297</v>
      </c>
      <c r="B296" s="254" t="s">
        <v>638</v>
      </c>
      <c r="C296" s="254" t="s">
        <v>639</v>
      </c>
      <c r="D296" s="255" t="s">
        <v>43</v>
      </c>
      <c r="E296" s="256"/>
      <c r="F296" s="255" t="s">
        <v>43</v>
      </c>
      <c r="G296" s="257">
        <v>1</v>
      </c>
      <c r="H296" s="258">
        <v>46</v>
      </c>
      <c r="I296" s="259">
        <v>0</v>
      </c>
      <c r="J296" s="259">
        <v>0</v>
      </c>
      <c r="K296" s="259">
        <v>35</v>
      </c>
      <c r="L296" s="260">
        <f t="shared" si="81"/>
        <v>-35</v>
      </c>
      <c r="M296" s="261">
        <v>695</v>
      </c>
      <c r="N296" s="262">
        <f t="shared" si="77"/>
        <v>-24325</v>
      </c>
      <c r="O296" s="260">
        <v>0</v>
      </c>
      <c r="P296" s="260">
        <v>0</v>
      </c>
      <c r="Q296" s="260">
        <v>0</v>
      </c>
      <c r="R296" s="260">
        <v>0</v>
      </c>
      <c r="S296" s="263"/>
      <c r="T296" s="264"/>
      <c r="V296" s="266"/>
      <c r="W296" s="266"/>
      <c r="X296" s="266"/>
      <c r="Y296" s="267"/>
      <c r="Z296" s="268"/>
      <c r="AA296" s="268"/>
      <c r="AB296" s="269"/>
      <c r="AC296" s="268"/>
    </row>
    <row r="297" spans="1:29" s="265" customFormat="1" ht="21" customHeight="1">
      <c r="A297" s="253">
        <v>298</v>
      </c>
      <c r="B297" s="254" t="s">
        <v>640</v>
      </c>
      <c r="C297" s="254" t="s">
        <v>641</v>
      </c>
      <c r="D297" s="255" t="s">
        <v>43</v>
      </c>
      <c r="E297" s="256"/>
      <c r="F297" s="255" t="s">
        <v>43</v>
      </c>
      <c r="G297" s="257">
        <v>22</v>
      </c>
      <c r="H297" s="258">
        <v>24</v>
      </c>
      <c r="I297" s="259">
        <v>0</v>
      </c>
      <c r="J297" s="259">
        <v>0</v>
      </c>
      <c r="K297" s="259">
        <v>9</v>
      </c>
      <c r="L297" s="260">
        <f t="shared" si="81"/>
        <v>-9</v>
      </c>
      <c r="M297" s="261">
        <v>695</v>
      </c>
      <c r="N297" s="262">
        <f t="shared" si="77"/>
        <v>-6255</v>
      </c>
      <c r="O297" s="260">
        <v>0</v>
      </c>
      <c r="P297" s="260">
        <v>0</v>
      </c>
      <c r="Q297" s="260">
        <v>0</v>
      </c>
      <c r="R297" s="260">
        <v>0</v>
      </c>
      <c r="S297" s="263"/>
      <c r="T297" s="264"/>
      <c r="V297" s="266"/>
      <c r="W297" s="266"/>
      <c r="X297" s="266"/>
      <c r="Y297" s="267"/>
      <c r="Z297" s="268"/>
      <c r="AA297" s="268"/>
      <c r="AB297" s="269"/>
      <c r="AC297" s="268"/>
    </row>
    <row r="298" spans="1:29" s="239" customFormat="1" ht="21" customHeight="1">
      <c r="A298" s="227">
        <v>283</v>
      </c>
      <c r="B298" s="228" t="s">
        <v>610</v>
      </c>
      <c r="C298" s="228" t="s">
        <v>611</v>
      </c>
      <c r="D298" s="229" t="s">
        <v>43</v>
      </c>
      <c r="E298" s="230"/>
      <c r="F298" s="229" t="s">
        <v>43</v>
      </c>
      <c r="G298" s="231">
        <v>5</v>
      </c>
      <c r="H298" s="232">
        <v>31</v>
      </c>
      <c r="I298" s="232">
        <v>12</v>
      </c>
      <c r="J298" s="233">
        <v>14</v>
      </c>
      <c r="K298" s="233">
        <v>9</v>
      </c>
      <c r="L298" s="234">
        <f t="shared" si="81"/>
        <v>5</v>
      </c>
      <c r="M298" s="235">
        <v>550</v>
      </c>
      <c r="N298" s="236">
        <v>7700</v>
      </c>
      <c r="O298" s="402">
        <f t="shared" ref="O298:O304" si="86">L298/4</f>
        <v>1.25</v>
      </c>
      <c r="P298" s="402">
        <f t="shared" ref="P298:P304" si="87">L298/4</f>
        <v>1.25</v>
      </c>
      <c r="Q298" s="402">
        <f t="shared" ref="Q298:Q304" si="88">L298/4</f>
        <v>1.25</v>
      </c>
      <c r="R298" s="402">
        <f t="shared" ref="R298:R304" si="89">L298/4</f>
        <v>1.25</v>
      </c>
      <c r="S298" s="237"/>
      <c r="T298" s="238"/>
      <c r="V298" s="240"/>
      <c r="W298" s="240"/>
      <c r="X298" s="240"/>
      <c r="Y298" s="241"/>
      <c r="Z298" s="242"/>
      <c r="AA298" s="242"/>
      <c r="AB298" s="243"/>
      <c r="AC298" s="242"/>
    </row>
    <row r="299" spans="1:29" s="265" customFormat="1" ht="21" customHeight="1">
      <c r="A299" s="253">
        <v>285</v>
      </c>
      <c r="B299" s="254" t="s">
        <v>614</v>
      </c>
      <c r="C299" s="254" t="s">
        <v>615</v>
      </c>
      <c r="D299" s="255" t="s">
        <v>43</v>
      </c>
      <c r="E299" s="256"/>
      <c r="F299" s="255" t="s">
        <v>43</v>
      </c>
      <c r="G299" s="257">
        <v>5</v>
      </c>
      <c r="H299" s="258">
        <v>31</v>
      </c>
      <c r="I299" s="258">
        <v>12</v>
      </c>
      <c r="J299" s="259">
        <v>14</v>
      </c>
      <c r="K299" s="259">
        <v>14</v>
      </c>
      <c r="L299" s="260">
        <f t="shared" si="81"/>
        <v>0</v>
      </c>
      <c r="M299" s="261">
        <v>550</v>
      </c>
      <c r="N299" s="260">
        <v>0</v>
      </c>
      <c r="O299" s="260">
        <v>0</v>
      </c>
      <c r="P299" s="260">
        <v>0</v>
      </c>
      <c r="Q299" s="260">
        <v>0</v>
      </c>
      <c r="R299" s="260">
        <v>0</v>
      </c>
      <c r="S299" s="263"/>
      <c r="T299" s="264"/>
      <c r="V299" s="266"/>
      <c r="W299" s="266"/>
      <c r="X299" s="266"/>
      <c r="Y299" s="267"/>
      <c r="Z299" s="268"/>
      <c r="AA299" s="268"/>
      <c r="AB299" s="269"/>
      <c r="AC299" s="268"/>
    </row>
    <row r="300" spans="1:29" s="239" customFormat="1" ht="21" customHeight="1">
      <c r="A300" s="227">
        <v>287</v>
      </c>
      <c r="B300" s="228" t="s">
        <v>618</v>
      </c>
      <c r="C300" s="228" t="s">
        <v>619</v>
      </c>
      <c r="D300" s="229" t="s">
        <v>43</v>
      </c>
      <c r="E300" s="230"/>
      <c r="F300" s="229" t="s">
        <v>43</v>
      </c>
      <c r="G300" s="231">
        <v>28</v>
      </c>
      <c r="H300" s="232">
        <v>32</v>
      </c>
      <c r="I300" s="232">
        <v>12</v>
      </c>
      <c r="J300" s="233">
        <v>14</v>
      </c>
      <c r="K300" s="233">
        <v>6</v>
      </c>
      <c r="L300" s="234">
        <f t="shared" si="81"/>
        <v>8</v>
      </c>
      <c r="M300" s="235">
        <v>705</v>
      </c>
      <c r="N300" s="236">
        <f t="shared" ref="N300:N330" si="90">L300*M300</f>
        <v>5640</v>
      </c>
      <c r="O300" s="402">
        <f t="shared" si="86"/>
        <v>2</v>
      </c>
      <c r="P300" s="402">
        <f t="shared" si="87"/>
        <v>2</v>
      </c>
      <c r="Q300" s="402">
        <f t="shared" si="88"/>
        <v>2</v>
      </c>
      <c r="R300" s="402">
        <f t="shared" si="89"/>
        <v>2</v>
      </c>
      <c r="S300" s="237"/>
      <c r="T300" s="238"/>
      <c r="V300" s="240"/>
      <c r="W300" s="240"/>
      <c r="X300" s="240"/>
      <c r="Y300" s="241"/>
      <c r="Z300" s="242"/>
      <c r="AA300" s="242"/>
      <c r="AB300" s="243"/>
      <c r="AC300" s="242"/>
    </row>
    <row r="301" spans="1:29" s="239" customFormat="1" ht="21" customHeight="1">
      <c r="A301" s="227">
        <v>288</v>
      </c>
      <c r="B301" s="228" t="s">
        <v>620</v>
      </c>
      <c r="C301" s="228" t="s">
        <v>621</v>
      </c>
      <c r="D301" s="229" t="s">
        <v>43</v>
      </c>
      <c r="E301" s="230"/>
      <c r="F301" s="229" t="s">
        <v>43</v>
      </c>
      <c r="G301" s="231">
        <v>106</v>
      </c>
      <c r="H301" s="232">
        <v>130</v>
      </c>
      <c r="I301" s="232">
        <v>72</v>
      </c>
      <c r="J301" s="233">
        <v>80</v>
      </c>
      <c r="K301" s="233">
        <v>4</v>
      </c>
      <c r="L301" s="234">
        <f t="shared" si="81"/>
        <v>76</v>
      </c>
      <c r="M301" s="235">
        <v>550</v>
      </c>
      <c r="N301" s="236">
        <f t="shared" si="90"/>
        <v>41800</v>
      </c>
      <c r="O301" s="402">
        <f t="shared" si="86"/>
        <v>19</v>
      </c>
      <c r="P301" s="402">
        <f t="shared" si="87"/>
        <v>19</v>
      </c>
      <c r="Q301" s="402">
        <f t="shared" si="88"/>
        <v>19</v>
      </c>
      <c r="R301" s="402">
        <f t="shared" si="89"/>
        <v>19</v>
      </c>
      <c r="S301" s="237"/>
      <c r="T301" s="238"/>
      <c r="V301" s="240"/>
      <c r="W301" s="240"/>
      <c r="X301" s="240"/>
      <c r="Y301" s="241"/>
      <c r="Z301" s="242"/>
      <c r="AA301" s="242"/>
      <c r="AB301" s="243"/>
      <c r="AC301" s="242"/>
    </row>
    <row r="302" spans="1:29" s="239" customFormat="1" ht="21" customHeight="1">
      <c r="A302" s="227">
        <v>290</v>
      </c>
      <c r="B302" s="228" t="s">
        <v>624</v>
      </c>
      <c r="C302" s="228" t="s">
        <v>625</v>
      </c>
      <c r="D302" s="229" t="s">
        <v>43</v>
      </c>
      <c r="E302" s="230"/>
      <c r="F302" s="229" t="s">
        <v>43</v>
      </c>
      <c r="G302" s="231">
        <v>66</v>
      </c>
      <c r="H302" s="232">
        <v>90</v>
      </c>
      <c r="I302" s="232">
        <v>96</v>
      </c>
      <c r="J302" s="233">
        <v>106</v>
      </c>
      <c r="K302" s="233">
        <v>32</v>
      </c>
      <c r="L302" s="234">
        <f t="shared" si="81"/>
        <v>74</v>
      </c>
      <c r="M302" s="235">
        <v>550</v>
      </c>
      <c r="N302" s="236">
        <f t="shared" si="90"/>
        <v>40700</v>
      </c>
      <c r="O302" s="402">
        <f t="shared" si="86"/>
        <v>18.5</v>
      </c>
      <c r="P302" s="402">
        <f t="shared" si="87"/>
        <v>18.5</v>
      </c>
      <c r="Q302" s="402">
        <f t="shared" si="88"/>
        <v>18.5</v>
      </c>
      <c r="R302" s="402">
        <f t="shared" si="89"/>
        <v>18.5</v>
      </c>
      <c r="S302" s="237"/>
      <c r="T302" s="238"/>
      <c r="V302" s="240"/>
      <c r="W302" s="240"/>
      <c r="X302" s="240"/>
      <c r="Y302" s="241"/>
      <c r="Z302" s="242"/>
      <c r="AA302" s="242"/>
      <c r="AB302" s="243"/>
      <c r="AC302" s="242"/>
    </row>
    <row r="303" spans="1:29" s="239" customFormat="1" ht="21" customHeight="1">
      <c r="A303" s="227">
        <v>293</v>
      </c>
      <c r="B303" s="228" t="s">
        <v>630</v>
      </c>
      <c r="C303" s="228" t="s">
        <v>631</v>
      </c>
      <c r="D303" s="229" t="s">
        <v>43</v>
      </c>
      <c r="E303" s="230"/>
      <c r="F303" s="229" t="s">
        <v>43</v>
      </c>
      <c r="G303" s="231">
        <v>52</v>
      </c>
      <c r="H303" s="232">
        <v>80</v>
      </c>
      <c r="I303" s="232">
        <v>96</v>
      </c>
      <c r="J303" s="233">
        <v>106</v>
      </c>
      <c r="K303" s="233">
        <v>0</v>
      </c>
      <c r="L303" s="234">
        <f t="shared" si="81"/>
        <v>106</v>
      </c>
      <c r="M303" s="235">
        <v>550</v>
      </c>
      <c r="N303" s="236">
        <f t="shared" si="90"/>
        <v>58300</v>
      </c>
      <c r="O303" s="402">
        <f t="shared" si="86"/>
        <v>26.5</v>
      </c>
      <c r="P303" s="402">
        <f t="shared" si="87"/>
        <v>26.5</v>
      </c>
      <c r="Q303" s="402">
        <f t="shared" si="88"/>
        <v>26.5</v>
      </c>
      <c r="R303" s="402">
        <f t="shared" si="89"/>
        <v>26.5</v>
      </c>
      <c r="S303" s="237"/>
      <c r="T303" s="238"/>
      <c r="V303" s="240"/>
      <c r="W303" s="240"/>
      <c r="X303" s="240"/>
      <c r="Y303" s="241"/>
      <c r="Z303" s="242"/>
      <c r="AA303" s="242"/>
      <c r="AB303" s="243"/>
      <c r="AC303" s="242"/>
    </row>
    <row r="304" spans="1:29" s="239" customFormat="1" ht="21" customHeight="1">
      <c r="A304" s="227">
        <v>295</v>
      </c>
      <c r="B304" s="228" t="s">
        <v>634</v>
      </c>
      <c r="C304" s="228" t="s">
        <v>635</v>
      </c>
      <c r="D304" s="229" t="s">
        <v>43</v>
      </c>
      <c r="E304" s="230"/>
      <c r="F304" s="229" t="s">
        <v>43</v>
      </c>
      <c r="G304" s="231">
        <v>30</v>
      </c>
      <c r="H304" s="232">
        <v>46</v>
      </c>
      <c r="I304" s="232">
        <v>24</v>
      </c>
      <c r="J304" s="233">
        <v>30</v>
      </c>
      <c r="K304" s="233">
        <v>17</v>
      </c>
      <c r="L304" s="234">
        <f t="shared" si="81"/>
        <v>13</v>
      </c>
      <c r="M304" s="235">
        <v>550</v>
      </c>
      <c r="N304" s="236">
        <f t="shared" si="90"/>
        <v>7150</v>
      </c>
      <c r="O304" s="402">
        <f t="shared" si="86"/>
        <v>3.25</v>
      </c>
      <c r="P304" s="402">
        <f t="shared" si="87"/>
        <v>3.25</v>
      </c>
      <c r="Q304" s="402">
        <f t="shared" si="88"/>
        <v>3.25</v>
      </c>
      <c r="R304" s="402">
        <f t="shared" si="89"/>
        <v>3.25</v>
      </c>
      <c r="S304" s="237"/>
      <c r="T304" s="238"/>
      <c r="V304" s="240"/>
      <c r="W304" s="240"/>
      <c r="X304" s="240"/>
      <c r="Y304" s="241"/>
      <c r="Z304" s="242"/>
      <c r="AA304" s="242"/>
      <c r="AB304" s="243"/>
      <c r="AC304" s="242"/>
    </row>
    <row r="305" spans="1:29" s="265" customFormat="1" ht="21" customHeight="1">
      <c r="A305" s="253">
        <v>296</v>
      </c>
      <c r="B305" s="254" t="s">
        <v>636</v>
      </c>
      <c r="C305" s="254" t="s">
        <v>637</v>
      </c>
      <c r="D305" s="255" t="s">
        <v>43</v>
      </c>
      <c r="E305" s="256"/>
      <c r="F305" s="255" t="s">
        <v>43</v>
      </c>
      <c r="G305" s="257">
        <v>13</v>
      </c>
      <c r="H305" s="258">
        <v>32</v>
      </c>
      <c r="I305" s="258">
        <v>12</v>
      </c>
      <c r="J305" s="259">
        <v>14</v>
      </c>
      <c r="K305" s="259">
        <v>23</v>
      </c>
      <c r="L305" s="260">
        <f t="shared" si="81"/>
        <v>-9</v>
      </c>
      <c r="M305" s="261">
        <v>550</v>
      </c>
      <c r="N305" s="262">
        <f t="shared" si="90"/>
        <v>-4950</v>
      </c>
      <c r="O305" s="410">
        <v>3</v>
      </c>
      <c r="P305" s="410">
        <v>3</v>
      </c>
      <c r="Q305" s="410">
        <v>3</v>
      </c>
      <c r="R305" s="410">
        <v>3</v>
      </c>
      <c r="S305" s="263"/>
      <c r="T305" s="264"/>
      <c r="V305" s="266"/>
      <c r="W305" s="266"/>
      <c r="X305" s="266"/>
      <c r="Y305" s="267"/>
      <c r="Z305" s="268"/>
      <c r="AA305" s="268"/>
      <c r="AB305" s="269"/>
      <c r="AC305" s="268"/>
    </row>
    <row r="306" spans="1:29" s="239" customFormat="1" ht="21" customHeight="1">
      <c r="A306" s="227">
        <v>196</v>
      </c>
      <c r="B306" s="228" t="s">
        <v>432</v>
      </c>
      <c r="C306" s="228" t="s">
        <v>433</v>
      </c>
      <c r="D306" s="229" t="s">
        <v>34</v>
      </c>
      <c r="E306" s="230"/>
      <c r="F306" s="229" t="s">
        <v>34</v>
      </c>
      <c r="G306" s="231">
        <v>9</v>
      </c>
      <c r="H306" s="232">
        <v>18</v>
      </c>
      <c r="I306" s="232">
        <v>6</v>
      </c>
      <c r="J306" s="233">
        <v>8</v>
      </c>
      <c r="K306" s="233">
        <v>5</v>
      </c>
      <c r="L306" s="234">
        <f t="shared" si="81"/>
        <v>3</v>
      </c>
      <c r="M306" s="235">
        <v>5243</v>
      </c>
      <c r="N306" s="236">
        <f t="shared" si="90"/>
        <v>15729</v>
      </c>
      <c r="O306" s="402">
        <f>L306/4</f>
        <v>0.75</v>
      </c>
      <c r="P306" s="402">
        <f>L306/4</f>
        <v>0.75</v>
      </c>
      <c r="Q306" s="402">
        <f>L306/4</f>
        <v>0.75</v>
      </c>
      <c r="R306" s="402">
        <f>L306/4</f>
        <v>0.75</v>
      </c>
      <c r="S306" s="237"/>
      <c r="T306" s="238"/>
      <c r="V306" s="240"/>
      <c r="W306" s="240"/>
      <c r="X306" s="240"/>
      <c r="Y306" s="241"/>
      <c r="Z306" s="242"/>
      <c r="AA306" s="242"/>
      <c r="AB306" s="243"/>
      <c r="AC306" s="242"/>
    </row>
    <row r="307" spans="1:29" s="239" customFormat="1" ht="21" customHeight="1">
      <c r="A307" s="227">
        <v>195</v>
      </c>
      <c r="B307" s="228" t="s">
        <v>430</v>
      </c>
      <c r="C307" s="228" t="s">
        <v>431</v>
      </c>
      <c r="D307" s="229" t="s">
        <v>34</v>
      </c>
      <c r="E307" s="230"/>
      <c r="F307" s="229" t="s">
        <v>34</v>
      </c>
      <c r="G307" s="231">
        <v>14</v>
      </c>
      <c r="H307" s="232">
        <v>15</v>
      </c>
      <c r="I307" s="233">
        <v>0</v>
      </c>
      <c r="J307" s="233">
        <v>0</v>
      </c>
      <c r="K307" s="233">
        <v>5</v>
      </c>
      <c r="L307" s="234">
        <v>0</v>
      </c>
      <c r="M307" s="235">
        <v>5136</v>
      </c>
      <c r="N307" s="234">
        <v>0</v>
      </c>
      <c r="O307" s="234">
        <v>0</v>
      </c>
      <c r="P307" s="234">
        <v>0</v>
      </c>
      <c r="Q307" s="234">
        <v>0</v>
      </c>
      <c r="R307" s="234">
        <v>0</v>
      </c>
      <c r="S307" s="237"/>
      <c r="T307" s="238"/>
      <c r="V307" s="240"/>
      <c r="W307" s="240"/>
      <c r="X307" s="240"/>
      <c r="Y307" s="241"/>
      <c r="Z307" s="242"/>
      <c r="AA307" s="242"/>
      <c r="AB307" s="243"/>
      <c r="AC307" s="242"/>
    </row>
    <row r="308" spans="1:29" s="239" customFormat="1" ht="21" customHeight="1">
      <c r="A308" s="227">
        <v>194</v>
      </c>
      <c r="B308" s="228" t="s">
        <v>428</v>
      </c>
      <c r="C308" s="228" t="s">
        <v>429</v>
      </c>
      <c r="D308" s="229" t="s">
        <v>34</v>
      </c>
      <c r="E308" s="230"/>
      <c r="F308" s="229" t="s">
        <v>34</v>
      </c>
      <c r="G308" s="231">
        <v>553</v>
      </c>
      <c r="H308" s="232">
        <v>656</v>
      </c>
      <c r="I308" s="232">
        <v>606</v>
      </c>
      <c r="J308" s="233">
        <v>675</v>
      </c>
      <c r="K308" s="233">
        <v>313</v>
      </c>
      <c r="L308" s="234">
        <f t="shared" ref="L308:L317" si="91">SUM(J308-K308)</f>
        <v>362</v>
      </c>
      <c r="M308" s="235">
        <v>180.83</v>
      </c>
      <c r="N308" s="236">
        <f t="shared" si="90"/>
        <v>65460.460000000006</v>
      </c>
      <c r="O308" s="402">
        <f t="shared" ref="N308:O320" si="92">L308/4</f>
        <v>90.5</v>
      </c>
      <c r="P308" s="402">
        <f t="shared" ref="P308:P320" si="93">L308/4</f>
        <v>90.5</v>
      </c>
      <c r="Q308" s="402">
        <f t="shared" ref="Q308:Q320" si="94">L308/4</f>
        <v>90.5</v>
      </c>
      <c r="R308" s="402">
        <f t="shared" ref="R308:R320" si="95">L308/4</f>
        <v>90.5</v>
      </c>
      <c r="S308" s="237"/>
      <c r="T308" s="238"/>
      <c r="V308" s="240"/>
      <c r="W308" s="240"/>
      <c r="X308" s="240"/>
      <c r="Y308" s="241"/>
      <c r="Z308" s="242"/>
      <c r="AA308" s="242"/>
      <c r="AB308" s="243"/>
      <c r="AC308" s="242"/>
    </row>
    <row r="309" spans="1:29" s="239" customFormat="1" ht="21" customHeight="1">
      <c r="A309" s="227">
        <v>193</v>
      </c>
      <c r="B309" s="228" t="s">
        <v>426</v>
      </c>
      <c r="C309" s="332" t="s">
        <v>427</v>
      </c>
      <c r="D309" s="229" t="s">
        <v>34</v>
      </c>
      <c r="E309" s="230"/>
      <c r="F309" s="229" t="s">
        <v>34</v>
      </c>
      <c r="G309" s="231">
        <v>892</v>
      </c>
      <c r="H309" s="232">
        <v>1084</v>
      </c>
      <c r="I309" s="232">
        <v>1083</v>
      </c>
      <c r="J309" s="233">
        <v>1200</v>
      </c>
      <c r="K309" s="233">
        <v>0</v>
      </c>
      <c r="L309" s="234">
        <f t="shared" si="91"/>
        <v>1200</v>
      </c>
      <c r="M309" s="235">
        <v>235.4</v>
      </c>
      <c r="N309" s="236">
        <f t="shared" si="90"/>
        <v>282480</v>
      </c>
      <c r="O309" s="402">
        <f t="shared" si="92"/>
        <v>300</v>
      </c>
      <c r="P309" s="402">
        <f t="shared" si="93"/>
        <v>300</v>
      </c>
      <c r="Q309" s="402">
        <f t="shared" si="94"/>
        <v>300</v>
      </c>
      <c r="R309" s="402">
        <f t="shared" si="95"/>
        <v>300</v>
      </c>
      <c r="S309" s="237"/>
      <c r="T309" s="238"/>
      <c r="V309" s="240"/>
      <c r="W309" s="240"/>
      <c r="X309" s="240"/>
      <c r="Y309" s="241"/>
      <c r="Z309" s="242"/>
      <c r="AA309" s="242"/>
      <c r="AB309" s="243"/>
      <c r="AC309" s="242"/>
    </row>
    <row r="310" spans="1:29" s="239" customFormat="1" ht="21" customHeight="1">
      <c r="A310" s="227">
        <v>201</v>
      </c>
      <c r="B310" s="228" t="s">
        <v>442</v>
      </c>
      <c r="C310" s="228" t="s">
        <v>443</v>
      </c>
      <c r="D310" s="229" t="s">
        <v>34</v>
      </c>
      <c r="E310" s="230"/>
      <c r="F310" s="229" t="s">
        <v>34</v>
      </c>
      <c r="G310" s="231">
        <v>525</v>
      </c>
      <c r="H310" s="232">
        <v>611</v>
      </c>
      <c r="I310" s="232">
        <v>460</v>
      </c>
      <c r="J310" s="233">
        <v>506</v>
      </c>
      <c r="K310" s="233">
        <v>42</v>
      </c>
      <c r="L310" s="234">
        <f t="shared" si="91"/>
        <v>464</v>
      </c>
      <c r="M310" s="235">
        <v>107</v>
      </c>
      <c r="N310" s="236">
        <f t="shared" si="90"/>
        <v>49648</v>
      </c>
      <c r="O310" s="402">
        <f t="shared" si="92"/>
        <v>116</v>
      </c>
      <c r="P310" s="402">
        <f t="shared" si="93"/>
        <v>116</v>
      </c>
      <c r="Q310" s="402">
        <f t="shared" si="94"/>
        <v>116</v>
      </c>
      <c r="R310" s="402">
        <f t="shared" si="95"/>
        <v>116</v>
      </c>
      <c r="S310" s="237"/>
      <c r="T310" s="238"/>
      <c r="V310" s="240"/>
      <c r="W310" s="240"/>
      <c r="X310" s="240"/>
      <c r="Y310" s="241"/>
      <c r="Z310" s="242"/>
      <c r="AA310" s="242"/>
      <c r="AB310" s="243"/>
      <c r="AC310" s="242"/>
    </row>
    <row r="311" spans="1:29" s="1" customFormat="1" ht="21" customHeight="1">
      <c r="A311" s="44">
        <v>346</v>
      </c>
      <c r="B311" s="45" t="s">
        <v>738</v>
      </c>
      <c r="C311" s="45" t="s">
        <v>739</v>
      </c>
      <c r="D311" s="46" t="s">
        <v>188</v>
      </c>
      <c r="E311" s="47"/>
      <c r="F311" s="46" t="s">
        <v>188</v>
      </c>
      <c r="G311" s="49">
        <v>28</v>
      </c>
      <c r="H311" s="50">
        <v>30</v>
      </c>
      <c r="I311" s="50"/>
      <c r="J311" s="51">
        <v>33</v>
      </c>
      <c r="K311" s="51">
        <v>0</v>
      </c>
      <c r="L311" s="381">
        <f t="shared" si="91"/>
        <v>33</v>
      </c>
      <c r="M311" s="391">
        <v>25</v>
      </c>
      <c r="N311" s="383">
        <f t="shared" si="90"/>
        <v>825</v>
      </c>
      <c r="O311" s="411">
        <f t="shared" si="92"/>
        <v>8.25</v>
      </c>
      <c r="P311" s="411">
        <f t="shared" si="93"/>
        <v>8.25</v>
      </c>
      <c r="Q311" s="411">
        <f t="shared" si="94"/>
        <v>8.25</v>
      </c>
      <c r="R311" s="411">
        <f t="shared" si="95"/>
        <v>8.25</v>
      </c>
      <c r="S311" s="384"/>
      <c r="T311" s="54"/>
      <c r="V311" s="2"/>
      <c r="W311" s="2"/>
      <c r="X311" s="2"/>
      <c r="Y311" s="3"/>
      <c r="Z311" s="4"/>
      <c r="AA311" s="4"/>
      <c r="AB311" s="5"/>
      <c r="AC311" s="4"/>
    </row>
    <row r="312" spans="1:29" s="1" customFormat="1" ht="21" customHeight="1">
      <c r="A312" s="44">
        <v>344</v>
      </c>
      <c r="B312" s="45" t="s">
        <v>734</v>
      </c>
      <c r="C312" s="45" t="s">
        <v>735</v>
      </c>
      <c r="D312" s="46" t="s">
        <v>188</v>
      </c>
      <c r="E312" s="47"/>
      <c r="F312" s="46" t="s">
        <v>188</v>
      </c>
      <c r="G312" s="49">
        <v>12</v>
      </c>
      <c r="H312" s="50">
        <v>12</v>
      </c>
      <c r="I312" s="50"/>
      <c r="J312" s="51">
        <v>13</v>
      </c>
      <c r="K312" s="51">
        <v>0</v>
      </c>
      <c r="L312" s="381">
        <f t="shared" si="91"/>
        <v>13</v>
      </c>
      <c r="M312" s="391">
        <v>25</v>
      </c>
      <c r="N312" s="383">
        <f t="shared" si="90"/>
        <v>325</v>
      </c>
      <c r="O312" s="411">
        <f t="shared" si="92"/>
        <v>3.25</v>
      </c>
      <c r="P312" s="411">
        <f t="shared" si="93"/>
        <v>3.25</v>
      </c>
      <c r="Q312" s="411">
        <f t="shared" si="94"/>
        <v>3.25</v>
      </c>
      <c r="R312" s="411">
        <f t="shared" si="95"/>
        <v>3.25</v>
      </c>
      <c r="S312" s="384"/>
      <c r="T312" s="54"/>
      <c r="V312" s="2"/>
      <c r="W312" s="2"/>
      <c r="X312" s="2"/>
      <c r="Y312" s="3"/>
      <c r="Z312" s="4"/>
      <c r="AA312" s="4"/>
      <c r="AB312" s="5"/>
      <c r="AC312" s="4"/>
    </row>
    <row r="313" spans="1:29" s="1" customFormat="1" ht="21" customHeight="1">
      <c r="A313" s="44">
        <v>345</v>
      </c>
      <c r="B313" s="45" t="s">
        <v>736</v>
      </c>
      <c r="C313" s="45" t="s">
        <v>737</v>
      </c>
      <c r="D313" s="46" t="s">
        <v>188</v>
      </c>
      <c r="E313" s="47"/>
      <c r="F313" s="46" t="s">
        <v>188</v>
      </c>
      <c r="G313" s="49">
        <v>50</v>
      </c>
      <c r="H313" s="50">
        <v>60</v>
      </c>
      <c r="I313" s="50"/>
      <c r="J313" s="51">
        <v>66</v>
      </c>
      <c r="K313" s="51">
        <v>0</v>
      </c>
      <c r="L313" s="381">
        <f t="shared" si="91"/>
        <v>66</v>
      </c>
      <c r="M313" s="391">
        <v>30</v>
      </c>
      <c r="N313" s="383">
        <f t="shared" si="90"/>
        <v>1980</v>
      </c>
      <c r="O313" s="411">
        <f t="shared" si="92"/>
        <v>16.5</v>
      </c>
      <c r="P313" s="411">
        <f t="shared" si="93"/>
        <v>16.5</v>
      </c>
      <c r="Q313" s="411">
        <f t="shared" si="94"/>
        <v>16.5</v>
      </c>
      <c r="R313" s="411">
        <f t="shared" si="95"/>
        <v>16.5</v>
      </c>
      <c r="S313" s="384"/>
      <c r="T313" s="54"/>
      <c r="V313" s="2"/>
      <c r="W313" s="2"/>
      <c r="X313" s="2"/>
      <c r="Y313" s="3"/>
      <c r="Z313" s="4"/>
      <c r="AA313" s="4"/>
      <c r="AB313" s="5"/>
      <c r="AC313" s="4"/>
    </row>
    <row r="314" spans="1:29" s="265" customFormat="1" ht="21" customHeight="1">
      <c r="A314" s="253">
        <v>13</v>
      </c>
      <c r="B314" s="254" t="s">
        <v>59</v>
      </c>
      <c r="C314" s="254" t="s">
        <v>60</v>
      </c>
      <c r="D314" s="255" t="s">
        <v>34</v>
      </c>
      <c r="E314" s="256"/>
      <c r="F314" s="255" t="s">
        <v>34</v>
      </c>
      <c r="G314" s="425">
        <v>8</v>
      </c>
      <c r="H314" s="257">
        <v>10</v>
      </c>
      <c r="I314" s="259">
        <v>0</v>
      </c>
      <c r="J314" s="259">
        <v>0</v>
      </c>
      <c r="K314" s="259">
        <v>0</v>
      </c>
      <c r="L314" s="260">
        <f t="shared" si="91"/>
        <v>0</v>
      </c>
      <c r="M314" s="261">
        <v>350</v>
      </c>
      <c r="N314" s="426">
        <f t="shared" si="92"/>
        <v>0</v>
      </c>
      <c r="O314" s="426">
        <f t="shared" si="92"/>
        <v>0</v>
      </c>
      <c r="P314" s="426">
        <f t="shared" si="93"/>
        <v>0</v>
      </c>
      <c r="Q314" s="426">
        <f t="shared" si="94"/>
        <v>0</v>
      </c>
      <c r="R314" s="426">
        <f t="shared" si="95"/>
        <v>0</v>
      </c>
      <c r="S314" s="263"/>
      <c r="T314" s="264"/>
      <c r="V314" s="266"/>
      <c r="W314" s="266"/>
      <c r="X314" s="266"/>
      <c r="Y314" s="267"/>
      <c r="Z314" s="268"/>
      <c r="AA314" s="268"/>
      <c r="AB314" s="269"/>
      <c r="AC314" s="268"/>
    </row>
    <row r="315" spans="1:29" s="239" customFormat="1" ht="21" customHeight="1">
      <c r="A315" s="227">
        <v>14</v>
      </c>
      <c r="B315" s="228" t="s">
        <v>61</v>
      </c>
      <c r="C315" s="228" t="s">
        <v>62</v>
      </c>
      <c r="D315" s="229" t="s">
        <v>34</v>
      </c>
      <c r="E315" s="230"/>
      <c r="F315" s="229" t="s">
        <v>34</v>
      </c>
      <c r="G315" s="231">
        <v>3</v>
      </c>
      <c r="H315" s="232">
        <v>11</v>
      </c>
      <c r="I315" s="232">
        <v>12</v>
      </c>
      <c r="J315" s="233">
        <v>15</v>
      </c>
      <c r="K315" s="233">
        <v>9</v>
      </c>
      <c r="L315" s="234">
        <f t="shared" si="91"/>
        <v>6</v>
      </c>
      <c r="M315" s="235">
        <v>416</v>
      </c>
      <c r="N315" s="346">
        <f t="shared" si="90"/>
        <v>2496</v>
      </c>
      <c r="O315" s="413">
        <f t="shared" si="92"/>
        <v>1.5</v>
      </c>
      <c r="P315" s="413">
        <f t="shared" si="93"/>
        <v>1.5</v>
      </c>
      <c r="Q315" s="413">
        <f t="shared" si="94"/>
        <v>1.5</v>
      </c>
      <c r="R315" s="413">
        <f t="shared" si="95"/>
        <v>1.5</v>
      </c>
      <c r="S315" s="237"/>
      <c r="T315" s="238"/>
      <c r="V315" s="240"/>
      <c r="W315" s="240"/>
      <c r="X315" s="240"/>
      <c r="Y315" s="241"/>
      <c r="Z315" s="242"/>
      <c r="AA315" s="242"/>
      <c r="AB315" s="243"/>
      <c r="AC315" s="242"/>
    </row>
    <row r="316" spans="1:29" s="1" customFormat="1" ht="21" customHeight="1">
      <c r="A316" s="227">
        <v>15</v>
      </c>
      <c r="B316" s="228" t="s">
        <v>63</v>
      </c>
      <c r="C316" s="228" t="s">
        <v>64</v>
      </c>
      <c r="D316" s="229" t="s">
        <v>34</v>
      </c>
      <c r="E316" s="230"/>
      <c r="F316" s="229" t="s">
        <v>34</v>
      </c>
      <c r="G316" s="231">
        <v>3</v>
      </c>
      <c r="H316" s="232">
        <v>7</v>
      </c>
      <c r="I316" s="232">
        <v>12</v>
      </c>
      <c r="J316" s="233">
        <v>15</v>
      </c>
      <c r="K316" s="233">
        <v>2</v>
      </c>
      <c r="L316" s="234">
        <f t="shared" si="91"/>
        <v>13</v>
      </c>
      <c r="M316" s="235">
        <v>525</v>
      </c>
      <c r="N316" s="346">
        <f t="shared" si="90"/>
        <v>6825</v>
      </c>
      <c r="O316" s="413">
        <f t="shared" si="92"/>
        <v>3.25</v>
      </c>
      <c r="P316" s="413">
        <f t="shared" si="93"/>
        <v>3.25</v>
      </c>
      <c r="Q316" s="413">
        <f t="shared" si="94"/>
        <v>3.25</v>
      </c>
      <c r="R316" s="413">
        <f t="shared" si="95"/>
        <v>3.25</v>
      </c>
      <c r="S316" s="237"/>
      <c r="T316" s="238"/>
      <c r="V316" s="2"/>
      <c r="W316" s="2"/>
      <c r="X316" s="2"/>
      <c r="Y316" s="3"/>
      <c r="Z316" s="4"/>
      <c r="AA316" s="4"/>
      <c r="AB316" s="5"/>
      <c r="AC316" s="4"/>
    </row>
    <row r="317" spans="1:29" s="1" customFormat="1" ht="21" customHeight="1">
      <c r="A317" s="227">
        <v>16</v>
      </c>
      <c r="B317" s="228" t="s">
        <v>65</v>
      </c>
      <c r="C317" s="228" t="s">
        <v>66</v>
      </c>
      <c r="D317" s="229" t="s">
        <v>34</v>
      </c>
      <c r="E317" s="230"/>
      <c r="F317" s="229" t="s">
        <v>34</v>
      </c>
      <c r="G317" s="231">
        <v>3</v>
      </c>
      <c r="H317" s="232">
        <v>12</v>
      </c>
      <c r="I317" s="232">
        <v>12</v>
      </c>
      <c r="J317" s="233">
        <v>15</v>
      </c>
      <c r="K317" s="233">
        <v>8</v>
      </c>
      <c r="L317" s="234">
        <f t="shared" si="91"/>
        <v>7</v>
      </c>
      <c r="M317" s="235">
        <v>840</v>
      </c>
      <c r="N317" s="346">
        <f t="shared" si="90"/>
        <v>5880</v>
      </c>
      <c r="O317" s="413">
        <f t="shared" si="92"/>
        <v>1.75</v>
      </c>
      <c r="P317" s="413">
        <f t="shared" si="93"/>
        <v>1.75</v>
      </c>
      <c r="Q317" s="413">
        <f t="shared" si="94"/>
        <v>1.75</v>
      </c>
      <c r="R317" s="413">
        <f t="shared" si="95"/>
        <v>1.75</v>
      </c>
      <c r="S317" s="237"/>
      <c r="T317" s="238"/>
      <c r="V317" s="2"/>
      <c r="W317" s="2"/>
      <c r="X317" s="2"/>
      <c r="Y317" s="3"/>
      <c r="Z317" s="4"/>
      <c r="AA317" s="4"/>
      <c r="AB317" s="5"/>
      <c r="AC317" s="4"/>
    </row>
    <row r="318" spans="1:29" s="265" customFormat="1" ht="21" customHeight="1">
      <c r="A318" s="253">
        <v>17</v>
      </c>
      <c r="B318" s="254" t="s">
        <v>67</v>
      </c>
      <c r="C318" s="254" t="s">
        <v>68</v>
      </c>
      <c r="D318" s="255" t="s">
        <v>34</v>
      </c>
      <c r="E318" s="256"/>
      <c r="F318" s="255" t="s">
        <v>34</v>
      </c>
      <c r="G318" s="257">
        <v>4</v>
      </c>
      <c r="H318" s="258">
        <v>4</v>
      </c>
      <c r="I318" s="259">
        <v>0</v>
      </c>
      <c r="J318" s="259">
        <v>0</v>
      </c>
      <c r="K318" s="259">
        <v>3</v>
      </c>
      <c r="L318" s="260"/>
      <c r="M318" s="261">
        <v>950</v>
      </c>
      <c r="N318" s="426"/>
      <c r="O318" s="426">
        <f t="shared" si="92"/>
        <v>0</v>
      </c>
      <c r="P318" s="426">
        <f t="shared" si="93"/>
        <v>0</v>
      </c>
      <c r="Q318" s="426">
        <f t="shared" si="94"/>
        <v>0</v>
      </c>
      <c r="R318" s="426">
        <f t="shared" si="95"/>
        <v>0</v>
      </c>
      <c r="S318" s="263"/>
      <c r="T318" s="264"/>
      <c r="V318" s="266"/>
      <c r="W318" s="266"/>
      <c r="X318" s="266"/>
      <c r="Y318" s="267"/>
      <c r="Z318" s="268"/>
      <c r="AA318" s="268"/>
      <c r="AB318" s="269"/>
      <c r="AC318" s="268"/>
    </row>
    <row r="319" spans="1:29" s="1" customFormat="1" ht="21" customHeight="1">
      <c r="A319" s="227">
        <v>18</v>
      </c>
      <c r="B319" s="228" t="s">
        <v>69</v>
      </c>
      <c r="C319" s="228" t="s">
        <v>70</v>
      </c>
      <c r="D319" s="229" t="s">
        <v>34</v>
      </c>
      <c r="E319" s="230"/>
      <c r="F319" s="229" t="s">
        <v>34</v>
      </c>
      <c r="G319" s="231">
        <v>3</v>
      </c>
      <c r="H319" s="232">
        <v>5</v>
      </c>
      <c r="I319" s="232">
        <v>12</v>
      </c>
      <c r="J319" s="233">
        <v>15</v>
      </c>
      <c r="K319" s="233">
        <v>4</v>
      </c>
      <c r="L319" s="234">
        <f>SUM(J319-K319)</f>
        <v>11</v>
      </c>
      <c r="M319" s="235">
        <v>1150</v>
      </c>
      <c r="N319" s="346">
        <f t="shared" si="90"/>
        <v>12650</v>
      </c>
      <c r="O319" s="413">
        <f t="shared" si="92"/>
        <v>2.75</v>
      </c>
      <c r="P319" s="413">
        <f t="shared" si="93"/>
        <v>2.75</v>
      </c>
      <c r="Q319" s="413">
        <f t="shared" si="94"/>
        <v>2.75</v>
      </c>
      <c r="R319" s="413">
        <f t="shared" si="95"/>
        <v>2.75</v>
      </c>
      <c r="S319" s="237"/>
      <c r="T319" s="238"/>
      <c r="V319" s="2"/>
      <c r="W319" s="2"/>
      <c r="X319" s="2"/>
      <c r="Y319" s="3"/>
      <c r="Z319" s="4"/>
      <c r="AA319" s="4"/>
      <c r="AB319" s="5"/>
      <c r="AC319" s="4"/>
    </row>
    <row r="320" spans="1:29" s="239" customFormat="1" ht="21" customHeight="1">
      <c r="A320" s="227">
        <v>181</v>
      </c>
      <c r="B320" s="228" t="s">
        <v>401</v>
      </c>
      <c r="C320" s="228" t="s">
        <v>402</v>
      </c>
      <c r="D320" s="229" t="s">
        <v>43</v>
      </c>
      <c r="E320" s="230"/>
      <c r="F320" s="229" t="s">
        <v>43</v>
      </c>
      <c r="G320" s="231">
        <v>131</v>
      </c>
      <c r="H320" s="232">
        <v>172</v>
      </c>
      <c r="I320" s="232">
        <v>192</v>
      </c>
      <c r="J320" s="233">
        <v>212</v>
      </c>
      <c r="K320" s="233">
        <v>0</v>
      </c>
      <c r="L320" s="234">
        <f>SUM(J320-K320)</f>
        <v>212</v>
      </c>
      <c r="M320" s="235">
        <v>1050</v>
      </c>
      <c r="N320" s="346">
        <f t="shared" si="90"/>
        <v>222600</v>
      </c>
      <c r="O320" s="414">
        <f t="shared" si="92"/>
        <v>53</v>
      </c>
      <c r="P320" s="414">
        <f t="shared" si="93"/>
        <v>53</v>
      </c>
      <c r="Q320" s="414">
        <f t="shared" si="94"/>
        <v>53</v>
      </c>
      <c r="R320" s="414">
        <f t="shared" si="95"/>
        <v>53</v>
      </c>
      <c r="S320" s="237"/>
      <c r="T320" s="238"/>
      <c r="V320" s="240"/>
      <c r="W320" s="240"/>
      <c r="X320" s="240"/>
      <c r="Y320" s="241"/>
      <c r="Z320" s="242"/>
      <c r="AA320" s="242"/>
      <c r="AB320" s="243"/>
      <c r="AC320" s="242"/>
    </row>
    <row r="321" spans="1:29" ht="21" customHeight="1">
      <c r="A321" s="74">
        <v>414</v>
      </c>
      <c r="B321" s="91"/>
      <c r="C321" s="94" t="s">
        <v>845</v>
      </c>
      <c r="D321" s="77" t="s">
        <v>227</v>
      </c>
      <c r="E321" s="100">
        <v>1</v>
      </c>
      <c r="F321" s="100" t="s">
        <v>43</v>
      </c>
      <c r="G321" s="105">
        <v>1</v>
      </c>
      <c r="H321" s="105">
        <v>0</v>
      </c>
      <c r="I321" s="105">
        <v>1</v>
      </c>
      <c r="J321" s="105">
        <v>5</v>
      </c>
      <c r="K321" s="105">
        <v>0</v>
      </c>
      <c r="L321" s="93">
        <v>5</v>
      </c>
      <c r="M321" s="103">
        <v>600</v>
      </c>
      <c r="N321" s="82">
        <f t="shared" si="90"/>
        <v>3000</v>
      </c>
      <c r="O321" s="409">
        <v>5</v>
      </c>
      <c r="P321" s="409"/>
      <c r="Q321" s="409"/>
      <c r="R321" s="409"/>
      <c r="S321" s="53"/>
      <c r="T321" s="54"/>
      <c r="U321" s="1"/>
      <c r="V321" s="2"/>
      <c r="W321" s="2"/>
      <c r="X321" s="2"/>
      <c r="Y321" s="3"/>
    </row>
    <row r="322" spans="1:29" ht="21" customHeight="1">
      <c r="A322" s="74">
        <v>415</v>
      </c>
      <c r="B322" s="91"/>
      <c r="C322" s="94" t="s">
        <v>846</v>
      </c>
      <c r="D322" s="77" t="s">
        <v>227</v>
      </c>
      <c r="E322" s="100">
        <v>1</v>
      </c>
      <c r="F322" s="100" t="s">
        <v>43</v>
      </c>
      <c r="G322" s="105">
        <v>3</v>
      </c>
      <c r="H322" s="105">
        <v>2</v>
      </c>
      <c r="I322" s="105">
        <v>4</v>
      </c>
      <c r="J322" s="105">
        <v>5</v>
      </c>
      <c r="K322" s="105">
        <v>0</v>
      </c>
      <c r="L322" s="93">
        <v>5</v>
      </c>
      <c r="M322" s="103">
        <v>600</v>
      </c>
      <c r="N322" s="82">
        <f t="shared" si="90"/>
        <v>3000</v>
      </c>
      <c r="O322" s="409">
        <v>5</v>
      </c>
      <c r="P322" s="409"/>
      <c r="Q322" s="409"/>
      <c r="R322" s="409"/>
      <c r="S322" s="53"/>
      <c r="T322" s="54"/>
      <c r="U322" s="1"/>
      <c r="V322" s="2"/>
      <c r="W322" s="2"/>
      <c r="X322" s="2"/>
      <c r="Y322" s="3"/>
    </row>
    <row r="323" spans="1:29" ht="21" customHeight="1">
      <c r="A323" s="74">
        <v>416</v>
      </c>
      <c r="B323" s="91"/>
      <c r="C323" s="94" t="s">
        <v>847</v>
      </c>
      <c r="D323" s="77" t="s">
        <v>227</v>
      </c>
      <c r="E323" s="100">
        <v>1</v>
      </c>
      <c r="F323" s="100" t="s">
        <v>43</v>
      </c>
      <c r="G323" s="105">
        <v>3</v>
      </c>
      <c r="H323" s="105">
        <v>3</v>
      </c>
      <c r="I323" s="105">
        <v>3</v>
      </c>
      <c r="J323" s="105">
        <v>5</v>
      </c>
      <c r="K323" s="105">
        <v>0</v>
      </c>
      <c r="L323" s="93">
        <v>5</v>
      </c>
      <c r="M323" s="103">
        <v>600</v>
      </c>
      <c r="N323" s="82">
        <f t="shared" si="90"/>
        <v>3000</v>
      </c>
      <c r="O323" s="409">
        <v>5</v>
      </c>
      <c r="P323" s="409"/>
      <c r="Q323" s="409"/>
      <c r="R323" s="409"/>
      <c r="S323" s="53"/>
      <c r="T323" s="54"/>
      <c r="U323" s="1"/>
      <c r="V323" s="2"/>
      <c r="W323" s="2"/>
      <c r="X323" s="2"/>
      <c r="Y323" s="3"/>
    </row>
    <row r="324" spans="1:29" ht="21" customHeight="1">
      <c r="A324" s="74">
        <v>417</v>
      </c>
      <c r="B324" s="91"/>
      <c r="C324" s="94" t="s">
        <v>848</v>
      </c>
      <c r="D324" s="77" t="s">
        <v>227</v>
      </c>
      <c r="E324" s="100">
        <v>1</v>
      </c>
      <c r="F324" s="100" t="s">
        <v>43</v>
      </c>
      <c r="G324" s="105">
        <v>2</v>
      </c>
      <c r="H324" s="105">
        <v>3</v>
      </c>
      <c r="I324" s="105">
        <v>3</v>
      </c>
      <c r="J324" s="105">
        <v>5</v>
      </c>
      <c r="K324" s="105">
        <v>0</v>
      </c>
      <c r="L324" s="93">
        <v>5</v>
      </c>
      <c r="M324" s="103">
        <v>700</v>
      </c>
      <c r="N324" s="82">
        <f t="shared" si="90"/>
        <v>3500</v>
      </c>
      <c r="O324" s="409">
        <v>5</v>
      </c>
      <c r="P324" s="409"/>
      <c r="Q324" s="409"/>
      <c r="R324" s="409"/>
      <c r="S324" s="53"/>
      <c r="T324" s="54"/>
      <c r="U324" s="1"/>
      <c r="V324" s="2"/>
      <c r="W324" s="2"/>
      <c r="X324" s="2"/>
      <c r="Y324" s="3"/>
    </row>
    <row r="325" spans="1:29" s="247" customFormat="1" ht="21" customHeight="1">
      <c r="A325" s="227">
        <v>119</v>
      </c>
      <c r="B325" s="228" t="s">
        <v>281</v>
      </c>
      <c r="C325" s="228" t="s">
        <v>282</v>
      </c>
      <c r="D325" s="229" t="s">
        <v>283</v>
      </c>
      <c r="E325" s="230"/>
      <c r="F325" s="229" t="s">
        <v>283</v>
      </c>
      <c r="G325" s="231">
        <v>84</v>
      </c>
      <c r="H325" s="232">
        <v>110</v>
      </c>
      <c r="I325" s="232">
        <v>108</v>
      </c>
      <c r="J325" s="233">
        <v>120</v>
      </c>
      <c r="K325" s="233">
        <v>2</v>
      </c>
      <c r="L325" s="234">
        <f>SUM(J325-K325)</f>
        <v>118</v>
      </c>
      <c r="M325" s="235">
        <v>480</v>
      </c>
      <c r="N325" s="236">
        <f t="shared" si="90"/>
        <v>56640</v>
      </c>
      <c r="O325" s="402">
        <f t="shared" ref="O325:O330" si="96">L325/4</f>
        <v>29.5</v>
      </c>
      <c r="P325" s="402">
        <f t="shared" ref="P325:P330" si="97">L325/4</f>
        <v>29.5</v>
      </c>
      <c r="Q325" s="402">
        <f t="shared" ref="Q325:Q330" si="98">L325/4</f>
        <v>29.5</v>
      </c>
      <c r="R325" s="402">
        <f t="shared" ref="R325:R330" si="99">L325/4</f>
        <v>29.5</v>
      </c>
      <c r="S325" s="237"/>
      <c r="T325" s="238"/>
      <c r="U325" s="239"/>
      <c r="V325" s="240"/>
      <c r="W325" s="240"/>
      <c r="X325" s="240"/>
      <c r="Y325" s="241"/>
      <c r="Z325" s="245"/>
      <c r="AA325" s="245"/>
      <c r="AB325" s="246"/>
      <c r="AC325" s="245"/>
    </row>
    <row r="326" spans="1:29" ht="21" customHeight="1">
      <c r="A326" s="227">
        <v>90</v>
      </c>
      <c r="B326" s="228" t="s">
        <v>221</v>
      </c>
      <c r="C326" s="228" t="s">
        <v>222</v>
      </c>
      <c r="D326" s="229" t="s">
        <v>46</v>
      </c>
      <c r="E326" s="230"/>
      <c r="F326" s="229" t="s">
        <v>46</v>
      </c>
      <c r="G326" s="231">
        <v>453</v>
      </c>
      <c r="H326" s="232">
        <v>534</v>
      </c>
      <c r="I326" s="232">
        <v>325</v>
      </c>
      <c r="J326" s="233">
        <v>360</v>
      </c>
      <c r="K326" s="233">
        <v>194</v>
      </c>
      <c r="L326" s="234">
        <f>SUM(J326-K326)</f>
        <v>166</v>
      </c>
      <c r="M326" s="235">
        <v>60</v>
      </c>
      <c r="N326" s="236">
        <f t="shared" si="90"/>
        <v>9960</v>
      </c>
      <c r="O326" s="402">
        <f t="shared" si="96"/>
        <v>41.5</v>
      </c>
      <c r="P326" s="402">
        <f t="shared" si="97"/>
        <v>41.5</v>
      </c>
      <c r="Q326" s="402">
        <f t="shared" si="98"/>
        <v>41.5</v>
      </c>
      <c r="R326" s="402">
        <f t="shared" si="99"/>
        <v>41.5</v>
      </c>
      <c r="S326" s="237"/>
      <c r="T326" s="238"/>
      <c r="U326" s="1"/>
      <c r="V326" s="2"/>
      <c r="W326" s="2"/>
      <c r="X326" s="2"/>
      <c r="Y326" s="3"/>
    </row>
    <row r="327" spans="1:29" s="247" customFormat="1" ht="21" customHeight="1">
      <c r="A327" s="227">
        <v>299</v>
      </c>
      <c r="B327" s="228" t="s">
        <v>642</v>
      </c>
      <c r="C327" s="228" t="s">
        <v>643</v>
      </c>
      <c r="D327" s="229" t="s">
        <v>188</v>
      </c>
      <c r="E327" s="230"/>
      <c r="F327" s="229" t="s">
        <v>188</v>
      </c>
      <c r="G327" s="231">
        <v>21372</v>
      </c>
      <c r="H327" s="232">
        <v>24000</v>
      </c>
      <c r="I327" s="232">
        <v>20304</v>
      </c>
      <c r="J327" s="233">
        <v>22560</v>
      </c>
      <c r="K327" s="233">
        <v>3445</v>
      </c>
      <c r="L327" s="234">
        <f>SUM(J327-K327)</f>
        <v>19115</v>
      </c>
      <c r="M327" s="235">
        <v>13</v>
      </c>
      <c r="N327" s="236">
        <f t="shared" si="90"/>
        <v>248495</v>
      </c>
      <c r="O327" s="402">
        <f t="shared" si="96"/>
        <v>4778.75</v>
      </c>
      <c r="P327" s="402">
        <f t="shared" si="97"/>
        <v>4778.75</v>
      </c>
      <c r="Q327" s="402">
        <f t="shared" si="98"/>
        <v>4778.75</v>
      </c>
      <c r="R327" s="402">
        <f t="shared" si="99"/>
        <v>4778.75</v>
      </c>
      <c r="S327" s="237"/>
      <c r="T327" s="238"/>
      <c r="U327" s="239"/>
      <c r="V327" s="240"/>
      <c r="W327" s="240"/>
      <c r="X327" s="240"/>
      <c r="Y327" s="241"/>
      <c r="Z327" s="245"/>
      <c r="AA327" s="245"/>
      <c r="AB327" s="246"/>
      <c r="AC327" s="245"/>
    </row>
    <row r="328" spans="1:29" s="247" customFormat="1" ht="21" customHeight="1">
      <c r="A328" s="227">
        <v>300</v>
      </c>
      <c r="B328" s="228" t="s">
        <v>644</v>
      </c>
      <c r="C328" s="228" t="s">
        <v>645</v>
      </c>
      <c r="D328" s="229" t="s">
        <v>188</v>
      </c>
      <c r="E328" s="230"/>
      <c r="F328" s="229" t="s">
        <v>188</v>
      </c>
      <c r="G328" s="231">
        <v>3963</v>
      </c>
      <c r="H328" s="232">
        <v>4453</v>
      </c>
      <c r="I328" s="232">
        <v>3276</v>
      </c>
      <c r="J328" s="233">
        <v>3640</v>
      </c>
      <c r="K328" s="233">
        <v>450</v>
      </c>
      <c r="L328" s="234">
        <f>SUM(J328-K328)</f>
        <v>3190</v>
      </c>
      <c r="M328" s="235">
        <v>4.5</v>
      </c>
      <c r="N328" s="236">
        <f t="shared" si="90"/>
        <v>14355</v>
      </c>
      <c r="O328" s="402">
        <f t="shared" si="96"/>
        <v>797.5</v>
      </c>
      <c r="P328" s="402">
        <f t="shared" si="97"/>
        <v>797.5</v>
      </c>
      <c r="Q328" s="402">
        <f t="shared" si="98"/>
        <v>797.5</v>
      </c>
      <c r="R328" s="402">
        <f t="shared" si="99"/>
        <v>797.5</v>
      </c>
      <c r="S328" s="237"/>
      <c r="T328" s="238"/>
      <c r="U328" s="239"/>
      <c r="V328" s="240"/>
      <c r="W328" s="240"/>
      <c r="X328" s="240"/>
      <c r="Y328" s="241"/>
      <c r="Z328" s="245"/>
      <c r="AA328" s="245"/>
      <c r="AB328" s="246"/>
      <c r="AC328" s="245"/>
    </row>
    <row r="329" spans="1:29" s="247" customFormat="1" ht="21" customHeight="1">
      <c r="A329" s="227">
        <v>349</v>
      </c>
      <c r="B329" s="228" t="s">
        <v>744</v>
      </c>
      <c r="C329" s="228" t="s">
        <v>745</v>
      </c>
      <c r="D329" s="229" t="s">
        <v>34</v>
      </c>
      <c r="E329" s="230"/>
      <c r="F329" s="229" t="s">
        <v>34</v>
      </c>
      <c r="G329" s="231">
        <v>149</v>
      </c>
      <c r="H329" s="232">
        <v>313</v>
      </c>
      <c r="I329" s="232">
        <v>205</v>
      </c>
      <c r="J329" s="233">
        <v>230</v>
      </c>
      <c r="K329" s="233">
        <v>80</v>
      </c>
      <c r="L329" s="234">
        <f>SUM(J329-K329)</f>
        <v>150</v>
      </c>
      <c r="M329" s="235">
        <v>78</v>
      </c>
      <c r="N329" s="236">
        <f t="shared" si="90"/>
        <v>11700</v>
      </c>
      <c r="O329" s="402">
        <f t="shared" si="96"/>
        <v>37.5</v>
      </c>
      <c r="P329" s="402">
        <f t="shared" si="97"/>
        <v>37.5</v>
      </c>
      <c r="Q329" s="402">
        <f t="shared" si="98"/>
        <v>37.5</v>
      </c>
      <c r="R329" s="402">
        <f t="shared" si="99"/>
        <v>37.5</v>
      </c>
      <c r="S329" s="237"/>
      <c r="T329" s="238"/>
      <c r="U329" s="239"/>
      <c r="V329" s="240"/>
      <c r="W329" s="240"/>
      <c r="X329" s="240"/>
      <c r="Y329" s="241"/>
      <c r="Z329" s="245"/>
      <c r="AA329" s="245"/>
      <c r="AB329" s="246"/>
      <c r="AC329" s="245"/>
    </row>
    <row r="330" spans="1:29" s="335" customFormat="1" ht="21" customHeight="1">
      <c r="A330" s="311">
        <v>109</v>
      </c>
      <c r="B330" s="310" t="s">
        <v>261</v>
      </c>
      <c r="C330" s="310" t="s">
        <v>262</v>
      </c>
      <c r="D330" s="312" t="s">
        <v>34</v>
      </c>
      <c r="E330" s="313"/>
      <c r="F330" s="312" t="s">
        <v>34</v>
      </c>
      <c r="G330" s="315">
        <v>200</v>
      </c>
      <c r="H330" s="315">
        <v>200</v>
      </c>
      <c r="I330" s="315">
        <v>0</v>
      </c>
      <c r="J330" s="316">
        <v>0</v>
      </c>
      <c r="K330" s="316">
        <v>0</v>
      </c>
      <c r="L330" s="317">
        <v>0</v>
      </c>
      <c r="M330" s="318">
        <v>1890</v>
      </c>
      <c r="N330" s="319">
        <f t="shared" si="90"/>
        <v>0</v>
      </c>
      <c r="O330" s="412">
        <f t="shared" si="96"/>
        <v>0</v>
      </c>
      <c r="P330" s="412">
        <f t="shared" si="97"/>
        <v>0</v>
      </c>
      <c r="Q330" s="412">
        <f t="shared" si="98"/>
        <v>0</v>
      </c>
      <c r="R330" s="412">
        <f t="shared" si="99"/>
        <v>0</v>
      </c>
      <c r="S330" s="320"/>
      <c r="T330" s="321"/>
      <c r="U330" s="322"/>
      <c r="V330" s="323"/>
      <c r="W330" s="323"/>
      <c r="X330" s="323"/>
      <c r="Y330" s="324"/>
      <c r="Z330" s="333"/>
      <c r="AA330" s="333"/>
      <c r="AB330" s="334"/>
      <c r="AC330" s="333"/>
    </row>
    <row r="331" spans="1:29" s="247" customFormat="1" ht="21" customHeight="1">
      <c r="A331" s="129">
        <v>480</v>
      </c>
      <c r="B331" s="130"/>
      <c r="C331" s="130" t="s">
        <v>923</v>
      </c>
      <c r="D331" s="130" t="s">
        <v>725</v>
      </c>
      <c r="E331" s="130">
        <v>150</v>
      </c>
      <c r="F331" s="130" t="s">
        <v>457</v>
      </c>
      <c r="G331" s="145">
        <v>0</v>
      </c>
      <c r="H331" s="145">
        <v>10</v>
      </c>
      <c r="I331" s="145">
        <v>10</v>
      </c>
      <c r="J331" s="145">
        <v>10</v>
      </c>
      <c r="K331" s="145">
        <v>0</v>
      </c>
      <c r="L331" s="80">
        <v>10</v>
      </c>
      <c r="M331" s="146">
        <v>450</v>
      </c>
      <c r="N331" s="135">
        <v>4500</v>
      </c>
      <c r="O331" s="415">
        <v>10</v>
      </c>
      <c r="P331" s="409"/>
      <c r="Q331" s="409"/>
      <c r="R331" s="409"/>
      <c r="S331" s="53"/>
      <c r="T331" s="54"/>
      <c r="U331" s="239"/>
      <c r="V331" s="240"/>
      <c r="W331" s="240"/>
      <c r="X331" s="240"/>
      <c r="Y331" s="241"/>
      <c r="Z331" s="245"/>
      <c r="AA331" s="245"/>
      <c r="AB331" s="246"/>
      <c r="AC331" s="245"/>
    </row>
    <row r="332" spans="1:29" ht="21" customHeight="1">
      <c r="A332" s="129">
        <v>479</v>
      </c>
      <c r="B332" s="130"/>
      <c r="C332" s="167" t="s">
        <v>922</v>
      </c>
      <c r="D332" s="130" t="s">
        <v>725</v>
      </c>
      <c r="E332" s="130">
        <v>100</v>
      </c>
      <c r="F332" s="130" t="s">
        <v>464</v>
      </c>
      <c r="G332" s="145">
        <v>3</v>
      </c>
      <c r="H332" s="145">
        <v>3</v>
      </c>
      <c r="I332" s="145">
        <v>3</v>
      </c>
      <c r="J332" s="145">
        <v>3</v>
      </c>
      <c r="K332" s="145">
        <v>1</v>
      </c>
      <c r="L332" s="80">
        <v>2</v>
      </c>
      <c r="M332" s="146">
        <v>1000</v>
      </c>
      <c r="N332" s="135">
        <v>2000</v>
      </c>
      <c r="O332" s="415">
        <v>2</v>
      </c>
      <c r="P332" s="409"/>
      <c r="Q332" s="409"/>
      <c r="R332" s="409"/>
      <c r="S332" s="53"/>
      <c r="T332" s="54"/>
      <c r="U332" s="1"/>
      <c r="V332" s="2"/>
      <c r="W332" s="2"/>
      <c r="X332" s="2"/>
      <c r="Y332" s="3"/>
    </row>
    <row r="333" spans="1:29" ht="21" customHeight="1">
      <c r="A333" s="109">
        <v>499</v>
      </c>
      <c r="B333" s="108"/>
      <c r="C333" s="108" t="s">
        <v>943</v>
      </c>
      <c r="D333" s="109" t="s">
        <v>457</v>
      </c>
      <c r="E333" s="109"/>
      <c r="F333" s="109" t="s">
        <v>457</v>
      </c>
      <c r="G333" s="161">
        <v>20</v>
      </c>
      <c r="H333" s="161">
        <v>25</v>
      </c>
      <c r="I333" s="161">
        <v>85</v>
      </c>
      <c r="J333" s="161">
        <v>85</v>
      </c>
      <c r="K333" s="161">
        <v>0</v>
      </c>
      <c r="L333" s="93">
        <v>85</v>
      </c>
      <c r="M333" s="151">
        <v>400</v>
      </c>
      <c r="N333" s="112">
        <f>L333*M333</f>
        <v>34000</v>
      </c>
      <c r="O333" s="409">
        <v>25</v>
      </c>
      <c r="P333" s="409">
        <v>20</v>
      </c>
      <c r="Q333" s="409">
        <v>20</v>
      </c>
      <c r="R333" s="409">
        <v>20</v>
      </c>
      <c r="S333" s="53"/>
      <c r="T333" s="54"/>
      <c r="U333" s="1"/>
      <c r="V333" s="2"/>
      <c r="W333" s="2"/>
      <c r="X333" s="2"/>
      <c r="Y333" s="3"/>
    </row>
    <row r="334" spans="1:29" s="247" customFormat="1" ht="21.75" customHeight="1">
      <c r="A334" s="227">
        <v>211</v>
      </c>
      <c r="B334" s="228" t="s">
        <v>465</v>
      </c>
      <c r="C334" s="228" t="s">
        <v>466</v>
      </c>
      <c r="D334" s="229" t="s">
        <v>457</v>
      </c>
      <c r="E334" s="230"/>
      <c r="F334" s="229" t="s">
        <v>457</v>
      </c>
      <c r="G334" s="231">
        <v>40</v>
      </c>
      <c r="H334" s="232">
        <v>45</v>
      </c>
      <c r="I334" s="232">
        <v>84</v>
      </c>
      <c r="J334" s="233">
        <v>92</v>
      </c>
      <c r="K334" s="233">
        <v>0</v>
      </c>
      <c r="L334" s="234">
        <f>SUM(J334-K334)</f>
        <v>92</v>
      </c>
      <c r="M334" s="235">
        <v>345</v>
      </c>
      <c r="N334" s="236">
        <f>L334*M334</f>
        <v>31740</v>
      </c>
      <c r="O334" s="402">
        <f>L334/4</f>
        <v>23</v>
      </c>
      <c r="P334" s="402">
        <f>L334/4</f>
        <v>23</v>
      </c>
      <c r="Q334" s="402">
        <f>L334/4</f>
        <v>23</v>
      </c>
      <c r="R334" s="402">
        <f>L334/4</f>
        <v>23</v>
      </c>
      <c r="S334" s="237"/>
      <c r="T334" s="238"/>
      <c r="U334" s="239"/>
      <c r="V334" s="240"/>
      <c r="W334" s="240"/>
      <c r="X334" s="240"/>
      <c r="Y334" s="241"/>
      <c r="Z334" s="245"/>
      <c r="AA334" s="245"/>
      <c r="AB334" s="246"/>
      <c r="AC334" s="245"/>
    </row>
    <row r="335" spans="1:29" ht="21" customHeight="1">
      <c r="A335" s="109">
        <v>500</v>
      </c>
      <c r="B335" s="108"/>
      <c r="C335" s="108" t="s">
        <v>944</v>
      </c>
      <c r="D335" s="109" t="s">
        <v>457</v>
      </c>
      <c r="E335" s="109"/>
      <c r="F335" s="109" t="s">
        <v>457</v>
      </c>
      <c r="G335" s="161">
        <v>140</v>
      </c>
      <c r="H335" s="161">
        <v>125</v>
      </c>
      <c r="I335" s="161">
        <v>125</v>
      </c>
      <c r="J335" s="161">
        <v>125</v>
      </c>
      <c r="K335" s="161">
        <v>0</v>
      </c>
      <c r="L335" s="93">
        <v>125</v>
      </c>
      <c r="M335" s="151">
        <v>400</v>
      </c>
      <c r="N335" s="112">
        <f>L335*M335</f>
        <v>50000</v>
      </c>
      <c r="O335" s="409">
        <v>35</v>
      </c>
      <c r="P335" s="409">
        <v>30</v>
      </c>
      <c r="Q335" s="409">
        <v>30</v>
      </c>
      <c r="R335" s="409">
        <v>30</v>
      </c>
      <c r="S335" s="53"/>
      <c r="T335" s="54"/>
      <c r="U335" s="1"/>
      <c r="V335" s="2"/>
      <c r="W335" s="2"/>
      <c r="X335" s="2"/>
      <c r="Y335" s="3"/>
    </row>
    <row r="336" spans="1:29" s="338" customFormat="1" ht="21" customHeight="1">
      <c r="A336" s="227">
        <v>237</v>
      </c>
      <c r="B336" s="228" t="s">
        <v>518</v>
      </c>
      <c r="C336" s="228" t="s">
        <v>519</v>
      </c>
      <c r="D336" s="229" t="s">
        <v>46</v>
      </c>
      <c r="E336" s="230"/>
      <c r="F336" s="229" t="s">
        <v>46</v>
      </c>
      <c r="G336" s="231">
        <v>1311</v>
      </c>
      <c r="H336" s="232">
        <v>1742</v>
      </c>
      <c r="I336" s="232">
        <v>1404</v>
      </c>
      <c r="J336" s="233">
        <v>1560</v>
      </c>
      <c r="K336" s="233">
        <v>46</v>
      </c>
      <c r="L336" s="234">
        <f>SUM(J336-K336)</f>
        <v>1514</v>
      </c>
      <c r="M336" s="235">
        <v>74.900000000000006</v>
      </c>
      <c r="N336" s="236">
        <f>L336*M336</f>
        <v>113398.6</v>
      </c>
      <c r="O336" s="402">
        <f>L336/4</f>
        <v>378.5</v>
      </c>
      <c r="P336" s="402">
        <f>L336/4</f>
        <v>378.5</v>
      </c>
      <c r="Q336" s="402">
        <f>L336/4</f>
        <v>378.5</v>
      </c>
      <c r="R336" s="402">
        <f>L336/4</f>
        <v>378.5</v>
      </c>
      <c r="S336" s="237"/>
      <c r="T336" s="238"/>
      <c r="U336" s="239"/>
      <c r="V336" s="240"/>
      <c r="W336" s="240"/>
      <c r="X336" s="240"/>
      <c r="Y336" s="241"/>
      <c r="Z336" s="336"/>
      <c r="AA336" s="336"/>
      <c r="AB336" s="337"/>
      <c r="AC336" s="336"/>
    </row>
    <row r="337" spans="1:29" s="338" customFormat="1" ht="21" customHeight="1">
      <c r="A337" s="227">
        <v>212</v>
      </c>
      <c r="B337" s="228" t="s">
        <v>467</v>
      </c>
      <c r="C337" s="228" t="s">
        <v>468</v>
      </c>
      <c r="D337" s="229" t="s">
        <v>46</v>
      </c>
      <c r="E337" s="230"/>
      <c r="F337" s="229" t="s">
        <v>46</v>
      </c>
      <c r="G337" s="231">
        <v>179</v>
      </c>
      <c r="H337" s="232">
        <v>228</v>
      </c>
      <c r="I337" s="232">
        <v>222</v>
      </c>
      <c r="J337" s="233">
        <v>250</v>
      </c>
      <c r="K337" s="233">
        <v>0</v>
      </c>
      <c r="L337" s="234">
        <f>SUM(J337-K337)</f>
        <v>250</v>
      </c>
      <c r="M337" s="235">
        <v>550</v>
      </c>
      <c r="N337" s="236">
        <f>L337*M337</f>
        <v>137500</v>
      </c>
      <c r="O337" s="402">
        <f>L337/4</f>
        <v>62.5</v>
      </c>
      <c r="P337" s="402">
        <f>L337/4</f>
        <v>62.5</v>
      </c>
      <c r="Q337" s="402">
        <f>L337/4</f>
        <v>62.5</v>
      </c>
      <c r="R337" s="402">
        <f>L337/4</f>
        <v>62.5</v>
      </c>
      <c r="S337" s="237"/>
      <c r="T337" s="238"/>
      <c r="U337" s="239"/>
      <c r="V337" s="240"/>
      <c r="W337" s="240"/>
      <c r="X337" s="240"/>
      <c r="Y337" s="241"/>
      <c r="Z337" s="336"/>
      <c r="AA337" s="336"/>
      <c r="AB337" s="337"/>
      <c r="AC337" s="336"/>
    </row>
    <row r="338" spans="1:29" s="60" customFormat="1" ht="21" customHeight="1">
      <c r="A338" s="109">
        <v>524</v>
      </c>
      <c r="B338" s="108"/>
      <c r="C338" s="130" t="s">
        <v>977</v>
      </c>
      <c r="D338" s="129">
        <v>1</v>
      </c>
      <c r="E338" s="130"/>
      <c r="F338" s="130" t="s">
        <v>46</v>
      </c>
      <c r="G338" s="145">
        <v>0</v>
      </c>
      <c r="H338" s="145">
        <v>0</v>
      </c>
      <c r="I338" s="145">
        <v>20</v>
      </c>
      <c r="J338" s="145">
        <v>20</v>
      </c>
      <c r="K338" s="145">
        <v>5</v>
      </c>
      <c r="L338" s="80">
        <v>20</v>
      </c>
      <c r="M338" s="146">
        <v>150</v>
      </c>
      <c r="N338" s="135">
        <v>3000</v>
      </c>
      <c r="O338" s="409">
        <v>20</v>
      </c>
      <c r="P338" s="409"/>
      <c r="Q338" s="409"/>
      <c r="R338" s="409"/>
      <c r="S338" s="53"/>
      <c r="T338" s="54"/>
      <c r="U338" s="1"/>
      <c r="V338" s="2"/>
      <c r="W338" s="2"/>
      <c r="X338" s="2"/>
      <c r="Y338" s="3"/>
      <c r="Z338" s="58"/>
      <c r="AA338" s="58"/>
      <c r="AB338" s="59"/>
      <c r="AC338" s="58"/>
    </row>
    <row r="339" spans="1:29" s="60" customFormat="1" ht="21.75" customHeight="1">
      <c r="A339" s="149">
        <v>469</v>
      </c>
      <c r="B339" s="148"/>
      <c r="C339" s="148" t="s">
        <v>906</v>
      </c>
      <c r="D339" s="148"/>
      <c r="E339" s="148"/>
      <c r="F339" s="148" t="s">
        <v>457</v>
      </c>
      <c r="G339" s="150" t="s">
        <v>907</v>
      </c>
      <c r="H339" s="150" t="s">
        <v>907</v>
      </c>
      <c r="I339" s="150">
        <v>-40</v>
      </c>
      <c r="J339" s="150">
        <v>40</v>
      </c>
      <c r="K339" s="150">
        <v>2</v>
      </c>
      <c r="L339" s="80">
        <v>38</v>
      </c>
      <c r="M339" s="151">
        <v>1100</v>
      </c>
      <c r="N339" s="112">
        <f>L339*M339</f>
        <v>41800</v>
      </c>
      <c r="O339" s="409">
        <v>10</v>
      </c>
      <c r="P339" s="409">
        <v>10</v>
      </c>
      <c r="Q339" s="409">
        <v>10</v>
      </c>
      <c r="R339" s="409">
        <v>8</v>
      </c>
      <c r="S339" s="53"/>
      <c r="T339" s="54"/>
      <c r="U339" s="1"/>
      <c r="V339" s="2"/>
      <c r="W339" s="2"/>
      <c r="X339" s="2"/>
      <c r="Y339" s="3"/>
      <c r="Z339" s="58"/>
      <c r="AA339" s="58"/>
      <c r="AB339" s="59"/>
      <c r="AC339" s="58"/>
    </row>
    <row r="340" spans="1:29" s="60" customFormat="1" ht="21.75" customHeight="1">
      <c r="A340" s="109">
        <v>523</v>
      </c>
      <c r="B340" s="108"/>
      <c r="C340" s="130" t="s">
        <v>976</v>
      </c>
      <c r="D340" s="129">
        <v>1</v>
      </c>
      <c r="E340" s="130"/>
      <c r="F340" s="129" t="s">
        <v>457</v>
      </c>
      <c r="G340" s="145">
        <v>0</v>
      </c>
      <c r="H340" s="145">
        <v>0</v>
      </c>
      <c r="I340" s="145">
        <v>50</v>
      </c>
      <c r="J340" s="145">
        <v>50</v>
      </c>
      <c r="K340" s="145">
        <v>10</v>
      </c>
      <c r="L340" s="80">
        <v>50</v>
      </c>
      <c r="M340" s="146">
        <v>1100</v>
      </c>
      <c r="N340" s="135">
        <v>55000</v>
      </c>
      <c r="O340" s="409">
        <v>13</v>
      </c>
      <c r="P340" s="409">
        <v>13</v>
      </c>
      <c r="Q340" s="409">
        <v>12</v>
      </c>
      <c r="R340" s="409">
        <v>12</v>
      </c>
      <c r="S340" s="53"/>
      <c r="T340" s="54"/>
      <c r="U340" s="1"/>
      <c r="V340" s="2"/>
      <c r="W340" s="2"/>
      <c r="X340" s="2"/>
      <c r="Y340" s="3"/>
      <c r="Z340" s="58"/>
      <c r="AA340" s="58"/>
      <c r="AB340" s="59"/>
      <c r="AC340" s="58"/>
    </row>
    <row r="341" spans="1:29" s="247" customFormat="1" ht="21" customHeight="1">
      <c r="A341" s="227">
        <v>214</v>
      </c>
      <c r="B341" s="228" t="s">
        <v>471</v>
      </c>
      <c r="C341" s="228" t="s">
        <v>472</v>
      </c>
      <c r="D341" s="229" t="s">
        <v>46</v>
      </c>
      <c r="E341" s="230"/>
      <c r="F341" s="229" t="s">
        <v>46</v>
      </c>
      <c r="G341" s="231">
        <v>31</v>
      </c>
      <c r="H341" s="232">
        <v>36</v>
      </c>
      <c r="I341" s="232">
        <v>60</v>
      </c>
      <c r="J341" s="233">
        <v>48</v>
      </c>
      <c r="K341" s="233">
        <v>52</v>
      </c>
      <c r="L341" s="234">
        <v>40</v>
      </c>
      <c r="M341" s="235">
        <v>30</v>
      </c>
      <c r="N341" s="236">
        <f t="shared" ref="N341:N352" si="100">L341*M341</f>
        <v>1200</v>
      </c>
      <c r="O341" s="402">
        <f>L341/4</f>
        <v>10</v>
      </c>
      <c r="P341" s="402">
        <f>L341/4</f>
        <v>10</v>
      </c>
      <c r="Q341" s="402">
        <f>L341/4</f>
        <v>10</v>
      </c>
      <c r="R341" s="402">
        <f>L341/4</f>
        <v>10</v>
      </c>
      <c r="S341" s="237"/>
      <c r="T341" s="238"/>
      <c r="U341" s="239"/>
      <c r="V341" s="240"/>
      <c r="W341" s="240"/>
      <c r="X341" s="240"/>
      <c r="Y341" s="241"/>
      <c r="Z341" s="245"/>
      <c r="AA341" s="245"/>
      <c r="AB341" s="246"/>
      <c r="AC341" s="245"/>
    </row>
    <row r="342" spans="1:29" s="335" customFormat="1" ht="21" customHeight="1">
      <c r="A342" s="311">
        <v>213</v>
      </c>
      <c r="B342" s="310" t="s">
        <v>469</v>
      </c>
      <c r="C342" s="310" t="s">
        <v>470</v>
      </c>
      <c r="D342" s="312" t="s">
        <v>46</v>
      </c>
      <c r="E342" s="313"/>
      <c r="F342" s="312" t="s">
        <v>46</v>
      </c>
      <c r="G342" s="314">
        <v>1697</v>
      </c>
      <c r="H342" s="315">
        <v>2542</v>
      </c>
      <c r="I342" s="316">
        <v>0</v>
      </c>
      <c r="J342" s="316">
        <v>0</v>
      </c>
      <c r="K342" s="316">
        <v>0</v>
      </c>
      <c r="L342" s="317">
        <f t="shared" ref="L342:L351" si="101">SUM(J342-K342)</f>
        <v>0</v>
      </c>
      <c r="M342" s="318">
        <v>0</v>
      </c>
      <c r="N342" s="316">
        <v>0</v>
      </c>
      <c r="O342" s="316">
        <v>0</v>
      </c>
      <c r="P342" s="316">
        <v>0</v>
      </c>
      <c r="Q342" s="316">
        <v>0</v>
      </c>
      <c r="R342" s="316">
        <v>0</v>
      </c>
      <c r="S342" s="320"/>
      <c r="T342" s="321"/>
      <c r="U342" s="322"/>
      <c r="V342" s="323"/>
      <c r="W342" s="323"/>
      <c r="X342" s="323"/>
      <c r="Y342" s="324"/>
      <c r="Z342" s="333"/>
      <c r="AA342" s="333"/>
      <c r="AB342" s="334"/>
      <c r="AC342" s="333"/>
    </row>
    <row r="343" spans="1:29" s="247" customFormat="1" ht="21" customHeight="1">
      <c r="A343" s="227">
        <v>245</v>
      </c>
      <c r="B343" s="228" t="s">
        <v>534</v>
      </c>
      <c r="C343" s="228" t="s">
        <v>535</v>
      </c>
      <c r="D343" s="229" t="s">
        <v>34</v>
      </c>
      <c r="E343" s="230"/>
      <c r="F343" s="229" t="s">
        <v>34</v>
      </c>
      <c r="G343" s="231">
        <v>7765</v>
      </c>
      <c r="H343" s="232">
        <v>8596</v>
      </c>
      <c r="I343" s="232">
        <v>560</v>
      </c>
      <c r="J343" s="233">
        <v>6640</v>
      </c>
      <c r="K343" s="233">
        <v>233</v>
      </c>
      <c r="L343" s="234">
        <f t="shared" si="101"/>
        <v>6407</v>
      </c>
      <c r="M343" s="235">
        <v>190.46</v>
      </c>
      <c r="N343" s="236">
        <f t="shared" si="100"/>
        <v>1220277.22</v>
      </c>
      <c r="O343" s="402">
        <f t="shared" ref="O343:O351" si="102">L343/4</f>
        <v>1601.75</v>
      </c>
      <c r="P343" s="402">
        <f t="shared" ref="P343:P351" si="103">L343/4</f>
        <v>1601.75</v>
      </c>
      <c r="Q343" s="402">
        <f t="shared" ref="Q343:Q351" si="104">L343/4</f>
        <v>1601.75</v>
      </c>
      <c r="R343" s="402">
        <f t="shared" ref="R343:R351" si="105">L343/4</f>
        <v>1601.75</v>
      </c>
      <c r="S343" s="237"/>
      <c r="T343" s="238"/>
      <c r="U343" s="239"/>
      <c r="V343" s="240"/>
      <c r="W343" s="240"/>
      <c r="X343" s="240"/>
      <c r="Y343" s="241"/>
      <c r="Z343" s="245"/>
      <c r="AA343" s="245"/>
      <c r="AB343" s="246"/>
      <c r="AC343" s="245"/>
    </row>
    <row r="344" spans="1:29" s="247" customFormat="1" ht="21" customHeight="1">
      <c r="A344" s="227">
        <v>246</v>
      </c>
      <c r="B344" s="228" t="s">
        <v>536</v>
      </c>
      <c r="C344" s="228" t="s">
        <v>537</v>
      </c>
      <c r="D344" s="229" t="s">
        <v>34</v>
      </c>
      <c r="E344" s="230"/>
      <c r="F344" s="229" t="s">
        <v>34</v>
      </c>
      <c r="G344" s="231">
        <v>1957</v>
      </c>
      <c r="H344" s="232">
        <v>2651</v>
      </c>
      <c r="I344" s="232">
        <v>1580</v>
      </c>
      <c r="J344" s="233">
        <v>1750</v>
      </c>
      <c r="K344" s="233">
        <v>51</v>
      </c>
      <c r="L344" s="234">
        <f t="shared" si="101"/>
        <v>1699</v>
      </c>
      <c r="M344" s="235">
        <v>184.04</v>
      </c>
      <c r="N344" s="236">
        <f t="shared" si="100"/>
        <v>312683.95999999996</v>
      </c>
      <c r="O344" s="402">
        <f t="shared" si="102"/>
        <v>424.75</v>
      </c>
      <c r="P344" s="402">
        <f t="shared" si="103"/>
        <v>424.75</v>
      </c>
      <c r="Q344" s="402">
        <f t="shared" si="104"/>
        <v>424.75</v>
      </c>
      <c r="R344" s="402">
        <f t="shared" si="105"/>
        <v>424.75</v>
      </c>
      <c r="S344" s="237"/>
      <c r="T344" s="238"/>
      <c r="U344" s="239"/>
      <c r="V344" s="240"/>
      <c r="W344" s="240"/>
      <c r="X344" s="240"/>
      <c r="Y344" s="241"/>
      <c r="Z344" s="245"/>
      <c r="AA344" s="245"/>
      <c r="AB344" s="246"/>
      <c r="AC344" s="245"/>
    </row>
    <row r="345" spans="1:29" s="247" customFormat="1" ht="21" customHeight="1">
      <c r="A345" s="227">
        <v>243</v>
      </c>
      <c r="B345" s="228" t="s">
        <v>530</v>
      </c>
      <c r="C345" s="228" t="s">
        <v>531</v>
      </c>
      <c r="D345" s="229" t="s">
        <v>34</v>
      </c>
      <c r="E345" s="230"/>
      <c r="F345" s="229" t="s">
        <v>34</v>
      </c>
      <c r="G345" s="231">
        <v>9296</v>
      </c>
      <c r="H345" s="232">
        <v>10363</v>
      </c>
      <c r="I345" s="232">
        <v>7200</v>
      </c>
      <c r="J345" s="233">
        <v>8000</v>
      </c>
      <c r="K345" s="233">
        <v>555</v>
      </c>
      <c r="L345" s="234">
        <f t="shared" si="101"/>
        <v>7445</v>
      </c>
      <c r="M345" s="235">
        <v>110.21</v>
      </c>
      <c r="N345" s="236">
        <f t="shared" si="100"/>
        <v>820513.45</v>
      </c>
      <c r="O345" s="402">
        <f t="shared" si="102"/>
        <v>1861.25</v>
      </c>
      <c r="P345" s="402">
        <f t="shared" si="103"/>
        <v>1861.25</v>
      </c>
      <c r="Q345" s="402">
        <f t="shared" si="104"/>
        <v>1861.25</v>
      </c>
      <c r="R345" s="402">
        <f t="shared" si="105"/>
        <v>1861.25</v>
      </c>
      <c r="S345" s="237"/>
      <c r="T345" s="238"/>
      <c r="U345" s="239"/>
      <c r="V345" s="240"/>
      <c r="W345" s="240"/>
      <c r="X345" s="240"/>
      <c r="Y345" s="241"/>
      <c r="Z345" s="245"/>
      <c r="AA345" s="245"/>
      <c r="AB345" s="246"/>
      <c r="AC345" s="245"/>
    </row>
    <row r="346" spans="1:29" s="247" customFormat="1" ht="21" customHeight="1">
      <c r="A346" s="227">
        <v>244</v>
      </c>
      <c r="B346" s="228" t="s">
        <v>532</v>
      </c>
      <c r="C346" s="228" t="s">
        <v>533</v>
      </c>
      <c r="D346" s="229" t="s">
        <v>34</v>
      </c>
      <c r="E346" s="230"/>
      <c r="F346" s="229" t="s">
        <v>34</v>
      </c>
      <c r="G346" s="231">
        <v>6768</v>
      </c>
      <c r="H346" s="232">
        <v>7386</v>
      </c>
      <c r="I346" s="232">
        <v>6018</v>
      </c>
      <c r="J346" s="233">
        <v>6690</v>
      </c>
      <c r="K346" s="233">
        <v>334</v>
      </c>
      <c r="L346" s="234">
        <f t="shared" si="101"/>
        <v>6356</v>
      </c>
      <c r="M346" s="235">
        <v>123.05</v>
      </c>
      <c r="N346" s="236">
        <f t="shared" si="100"/>
        <v>782105.79999999993</v>
      </c>
      <c r="O346" s="402">
        <f t="shared" si="102"/>
        <v>1589</v>
      </c>
      <c r="P346" s="402">
        <f t="shared" si="103"/>
        <v>1589</v>
      </c>
      <c r="Q346" s="402">
        <f t="shared" si="104"/>
        <v>1589</v>
      </c>
      <c r="R346" s="402">
        <f t="shared" si="105"/>
        <v>1589</v>
      </c>
      <c r="S346" s="237"/>
      <c r="T346" s="238"/>
      <c r="U346" s="239"/>
      <c r="V346" s="240"/>
      <c r="W346" s="240"/>
      <c r="X346" s="240"/>
      <c r="Y346" s="241"/>
      <c r="Z346" s="245"/>
      <c r="AA346" s="245"/>
      <c r="AB346" s="246"/>
      <c r="AC346" s="245"/>
    </row>
    <row r="347" spans="1:29" s="247" customFormat="1" ht="21" customHeight="1">
      <c r="A347" s="227">
        <v>247</v>
      </c>
      <c r="B347" s="228" t="s">
        <v>538</v>
      </c>
      <c r="C347" s="228" t="s">
        <v>539</v>
      </c>
      <c r="D347" s="229" t="s">
        <v>34</v>
      </c>
      <c r="E347" s="230"/>
      <c r="F347" s="229" t="s">
        <v>34</v>
      </c>
      <c r="G347" s="231">
        <v>1514</v>
      </c>
      <c r="H347" s="232">
        <v>1684</v>
      </c>
      <c r="I347" s="232">
        <v>1435</v>
      </c>
      <c r="J347" s="233">
        <v>1594</v>
      </c>
      <c r="K347" s="233">
        <v>286</v>
      </c>
      <c r="L347" s="234">
        <f t="shared" si="101"/>
        <v>1308</v>
      </c>
      <c r="M347" s="235">
        <v>256.8</v>
      </c>
      <c r="N347" s="236">
        <f t="shared" si="100"/>
        <v>335894.4</v>
      </c>
      <c r="O347" s="402">
        <f t="shared" si="102"/>
        <v>327</v>
      </c>
      <c r="P347" s="402">
        <f t="shared" si="103"/>
        <v>327</v>
      </c>
      <c r="Q347" s="402">
        <f t="shared" si="104"/>
        <v>327</v>
      </c>
      <c r="R347" s="402">
        <f t="shared" si="105"/>
        <v>327</v>
      </c>
      <c r="S347" s="237"/>
      <c r="T347" s="238"/>
      <c r="U347" s="239"/>
      <c r="V347" s="240"/>
      <c r="W347" s="240"/>
      <c r="X347" s="240"/>
      <c r="Y347" s="241"/>
      <c r="Z347" s="245"/>
      <c r="AA347" s="245"/>
      <c r="AB347" s="246"/>
      <c r="AC347" s="245"/>
    </row>
    <row r="348" spans="1:29" s="247" customFormat="1" ht="21" customHeight="1">
      <c r="A348" s="227">
        <v>241</v>
      </c>
      <c r="B348" s="340" t="s">
        <v>526</v>
      </c>
      <c r="C348" s="339" t="s">
        <v>527</v>
      </c>
      <c r="D348" s="341" t="s">
        <v>34</v>
      </c>
      <c r="E348" s="342"/>
      <c r="F348" s="341" t="s">
        <v>34</v>
      </c>
      <c r="G348" s="343">
        <v>607</v>
      </c>
      <c r="H348" s="343">
        <v>735</v>
      </c>
      <c r="I348" s="343">
        <v>510</v>
      </c>
      <c r="J348" s="344">
        <v>560</v>
      </c>
      <c r="K348" s="344">
        <v>158</v>
      </c>
      <c r="L348" s="234">
        <f t="shared" si="101"/>
        <v>402</v>
      </c>
      <c r="M348" s="345">
        <v>211.86</v>
      </c>
      <c r="N348" s="346">
        <f t="shared" si="100"/>
        <v>85167.72</v>
      </c>
      <c r="O348" s="402">
        <f t="shared" si="102"/>
        <v>100.5</v>
      </c>
      <c r="P348" s="402">
        <f t="shared" si="103"/>
        <v>100.5</v>
      </c>
      <c r="Q348" s="402">
        <f t="shared" si="104"/>
        <v>100.5</v>
      </c>
      <c r="R348" s="402">
        <f t="shared" si="105"/>
        <v>100.5</v>
      </c>
      <c r="S348" s="237"/>
      <c r="T348" s="238"/>
      <c r="U348" s="239"/>
      <c r="V348" s="240"/>
      <c r="W348" s="240"/>
      <c r="X348" s="240"/>
      <c r="Y348" s="241"/>
      <c r="Z348" s="245"/>
      <c r="AA348" s="245"/>
      <c r="AB348" s="246"/>
      <c r="AC348" s="245"/>
    </row>
    <row r="349" spans="1:29" s="247" customFormat="1" ht="21" customHeight="1">
      <c r="A349" s="227">
        <v>227</v>
      </c>
      <c r="B349" s="228" t="s">
        <v>498</v>
      </c>
      <c r="C349" s="228" t="s">
        <v>499</v>
      </c>
      <c r="D349" s="229" t="s">
        <v>43</v>
      </c>
      <c r="E349" s="230"/>
      <c r="F349" s="229" t="s">
        <v>43</v>
      </c>
      <c r="G349" s="231">
        <v>87</v>
      </c>
      <c r="H349" s="232">
        <v>105</v>
      </c>
      <c r="I349" s="232">
        <v>96</v>
      </c>
      <c r="J349" s="233">
        <v>106</v>
      </c>
      <c r="K349" s="233">
        <v>24</v>
      </c>
      <c r="L349" s="234">
        <f t="shared" si="101"/>
        <v>82</v>
      </c>
      <c r="M349" s="235">
        <v>2200</v>
      </c>
      <c r="N349" s="236">
        <f t="shared" si="100"/>
        <v>180400</v>
      </c>
      <c r="O349" s="402">
        <f t="shared" si="102"/>
        <v>20.5</v>
      </c>
      <c r="P349" s="402">
        <f t="shared" si="103"/>
        <v>20.5</v>
      </c>
      <c r="Q349" s="402">
        <f t="shared" si="104"/>
        <v>20.5</v>
      </c>
      <c r="R349" s="402">
        <f t="shared" si="105"/>
        <v>20.5</v>
      </c>
      <c r="S349" s="237"/>
      <c r="T349" s="238"/>
      <c r="U349" s="239"/>
      <c r="V349" s="240"/>
      <c r="W349" s="240"/>
      <c r="X349" s="240"/>
      <c r="Y349" s="241"/>
      <c r="Z349" s="245"/>
      <c r="AA349" s="245"/>
      <c r="AB349" s="246"/>
      <c r="AC349" s="245"/>
    </row>
    <row r="350" spans="1:29" s="247" customFormat="1" ht="21" customHeight="1">
      <c r="A350" s="227">
        <v>325</v>
      </c>
      <c r="B350" s="228" t="s">
        <v>694</v>
      </c>
      <c r="C350" s="228" t="s">
        <v>695</v>
      </c>
      <c r="D350" s="229" t="s">
        <v>188</v>
      </c>
      <c r="E350" s="230"/>
      <c r="F350" s="229" t="s">
        <v>188</v>
      </c>
      <c r="G350" s="231">
        <v>21270</v>
      </c>
      <c r="H350" s="232">
        <v>24098</v>
      </c>
      <c r="I350" s="232">
        <v>8620</v>
      </c>
      <c r="J350" s="233">
        <v>9580</v>
      </c>
      <c r="K350" s="233">
        <v>7479</v>
      </c>
      <c r="L350" s="234">
        <f t="shared" si="101"/>
        <v>2101</v>
      </c>
      <c r="M350" s="235">
        <v>1.75</v>
      </c>
      <c r="N350" s="236">
        <f t="shared" si="100"/>
        <v>3676.75</v>
      </c>
      <c r="O350" s="402">
        <f t="shared" si="102"/>
        <v>525.25</v>
      </c>
      <c r="P350" s="402">
        <f t="shared" si="103"/>
        <v>525.25</v>
      </c>
      <c r="Q350" s="402">
        <f t="shared" si="104"/>
        <v>525.25</v>
      </c>
      <c r="R350" s="402">
        <f t="shared" si="105"/>
        <v>525.25</v>
      </c>
      <c r="S350" s="237"/>
      <c r="T350" s="238"/>
      <c r="U350" s="239"/>
      <c r="V350" s="240"/>
      <c r="W350" s="240"/>
      <c r="X350" s="240"/>
      <c r="Y350" s="241"/>
      <c r="Z350" s="245"/>
      <c r="AA350" s="245"/>
      <c r="AB350" s="246"/>
      <c r="AC350" s="245"/>
    </row>
    <row r="351" spans="1:29" s="247" customFormat="1" ht="21" customHeight="1">
      <c r="A351" s="227">
        <v>228</v>
      </c>
      <c r="B351" s="228" t="s">
        <v>500</v>
      </c>
      <c r="C351" s="228" t="s">
        <v>501</v>
      </c>
      <c r="D351" s="229" t="s">
        <v>43</v>
      </c>
      <c r="E351" s="230"/>
      <c r="F351" s="229" t="s">
        <v>43</v>
      </c>
      <c r="G351" s="231">
        <v>87</v>
      </c>
      <c r="H351" s="232">
        <v>133</v>
      </c>
      <c r="I351" s="232">
        <v>168</v>
      </c>
      <c r="J351" s="233">
        <v>186</v>
      </c>
      <c r="K351" s="233">
        <v>18</v>
      </c>
      <c r="L351" s="234">
        <f t="shared" si="101"/>
        <v>168</v>
      </c>
      <c r="M351" s="235">
        <v>600</v>
      </c>
      <c r="N351" s="236">
        <f t="shared" si="100"/>
        <v>100800</v>
      </c>
      <c r="O351" s="402">
        <f t="shared" si="102"/>
        <v>42</v>
      </c>
      <c r="P351" s="402">
        <f t="shared" si="103"/>
        <v>42</v>
      </c>
      <c r="Q351" s="402">
        <f t="shared" si="104"/>
        <v>42</v>
      </c>
      <c r="R351" s="402">
        <f t="shared" si="105"/>
        <v>42</v>
      </c>
      <c r="S351" s="237"/>
      <c r="T351" s="238"/>
      <c r="U351" s="239"/>
      <c r="V351" s="240"/>
      <c r="W351" s="240"/>
      <c r="X351" s="240"/>
      <c r="Y351" s="241"/>
      <c r="Z351" s="245"/>
      <c r="AA351" s="245"/>
      <c r="AB351" s="246"/>
      <c r="AC351" s="245"/>
    </row>
    <row r="352" spans="1:29" ht="21" customHeight="1">
      <c r="A352" s="109">
        <v>501</v>
      </c>
      <c r="B352" s="108"/>
      <c r="C352" s="108" t="s">
        <v>945</v>
      </c>
      <c r="D352" s="108" t="s">
        <v>34</v>
      </c>
      <c r="E352" s="108"/>
      <c r="F352" s="108" t="s">
        <v>34</v>
      </c>
      <c r="G352" s="161">
        <v>120</v>
      </c>
      <c r="H352" s="161">
        <v>150</v>
      </c>
      <c r="I352" s="161">
        <v>150</v>
      </c>
      <c r="J352" s="161">
        <v>150</v>
      </c>
      <c r="K352" s="161">
        <v>0</v>
      </c>
      <c r="L352" s="93">
        <v>150</v>
      </c>
      <c r="M352" s="151">
        <v>15</v>
      </c>
      <c r="N352" s="112">
        <f t="shared" si="100"/>
        <v>2250</v>
      </c>
      <c r="O352" s="409">
        <v>150</v>
      </c>
      <c r="P352" s="409"/>
      <c r="Q352" s="409"/>
      <c r="R352" s="409"/>
      <c r="S352" s="53"/>
      <c r="T352" s="54"/>
      <c r="U352" s="1"/>
      <c r="V352" s="2"/>
      <c r="W352" s="2"/>
      <c r="X352" s="2"/>
      <c r="Y352" s="3"/>
    </row>
    <row r="353" spans="1:29" s="1" customFormat="1" ht="21" customHeight="1">
      <c r="A353" s="109"/>
      <c r="B353" s="108"/>
      <c r="C353" s="123" t="s">
        <v>962</v>
      </c>
      <c r="D353" s="108"/>
      <c r="E353" s="108"/>
      <c r="F353" s="108"/>
      <c r="G353" s="161"/>
      <c r="H353" s="161"/>
      <c r="I353" s="161"/>
      <c r="J353" s="161"/>
      <c r="K353" s="161"/>
      <c r="L353" s="93"/>
      <c r="M353" s="151"/>
      <c r="N353" s="112"/>
      <c r="O353" s="409"/>
      <c r="P353" s="409"/>
      <c r="Q353" s="409"/>
      <c r="R353" s="409"/>
      <c r="S353" s="53"/>
      <c r="T353" s="54"/>
      <c r="V353" s="2"/>
      <c r="W353" s="2"/>
      <c r="X353" s="2"/>
      <c r="Y353" s="3"/>
      <c r="Z353" s="4"/>
      <c r="AA353" s="4"/>
      <c r="AB353" s="5"/>
      <c r="AC353" s="4"/>
    </row>
    <row r="354" spans="1:29" s="1" customFormat="1" ht="21" customHeight="1">
      <c r="A354" s="44"/>
      <c r="B354" s="62"/>
      <c r="C354" s="72" t="s">
        <v>791</v>
      </c>
      <c r="D354" s="63"/>
      <c r="E354" s="62"/>
      <c r="F354" s="63"/>
      <c r="G354" s="285"/>
      <c r="H354" s="64"/>
      <c r="I354" s="64"/>
      <c r="J354" s="52"/>
      <c r="K354" s="61"/>
      <c r="L354" s="64"/>
      <c r="M354" s="61"/>
      <c r="N354" s="73"/>
      <c r="O354" s="409"/>
      <c r="P354" s="409"/>
      <c r="Q354" s="409"/>
      <c r="R354" s="409"/>
      <c r="S354" s="53"/>
      <c r="T354" s="54"/>
      <c r="V354" s="2"/>
      <c r="W354" s="2"/>
      <c r="X354" s="2"/>
      <c r="Y354" s="3"/>
      <c r="Z354" s="4"/>
      <c r="AA354" s="4"/>
      <c r="AB354" s="5"/>
      <c r="AC354" s="4"/>
    </row>
    <row r="355" spans="1:29" s="1" customFormat="1" ht="21" customHeight="1">
      <c r="A355" s="109"/>
      <c r="B355" s="108"/>
      <c r="C355" s="123" t="s">
        <v>955</v>
      </c>
      <c r="D355" s="108"/>
      <c r="E355" s="108"/>
      <c r="F355" s="108"/>
      <c r="G355" s="161"/>
      <c r="H355" s="161"/>
      <c r="I355" s="161"/>
      <c r="J355" s="161"/>
      <c r="K355" s="161"/>
      <c r="L355" s="93"/>
      <c r="M355" s="151"/>
      <c r="N355" s="112"/>
      <c r="O355" s="409"/>
      <c r="P355" s="409"/>
      <c r="Q355" s="409"/>
      <c r="R355" s="409"/>
      <c r="S355" s="53"/>
      <c r="T355" s="54"/>
      <c r="V355" s="2"/>
      <c r="W355" s="2"/>
      <c r="X355" s="2"/>
      <c r="Y355" s="3"/>
      <c r="Z355" s="4"/>
      <c r="AA355" s="4"/>
      <c r="AB355" s="5"/>
      <c r="AC355" s="4"/>
    </row>
    <row r="356" spans="1:29" s="1" customFormat="1" ht="21" customHeight="1">
      <c r="A356" s="149"/>
      <c r="B356" s="148"/>
      <c r="C356" s="157" t="s">
        <v>905</v>
      </c>
      <c r="D356" s="148"/>
      <c r="E356" s="148"/>
      <c r="F356" s="148"/>
      <c r="G356" s="150"/>
      <c r="H356" s="150"/>
      <c r="I356" s="150"/>
      <c r="J356" s="150"/>
      <c r="K356" s="150"/>
      <c r="L356" s="80"/>
      <c r="M356" s="151"/>
      <c r="N356" s="112"/>
      <c r="O356" s="409"/>
      <c r="P356" s="409"/>
      <c r="Q356" s="409"/>
      <c r="R356" s="409"/>
      <c r="S356" s="53"/>
      <c r="T356" s="54"/>
      <c r="V356" s="2"/>
      <c r="W356" s="2"/>
      <c r="X356" s="2"/>
      <c r="Y356" s="3"/>
      <c r="Z356" s="4"/>
      <c r="AA356" s="4"/>
      <c r="AB356" s="5"/>
      <c r="AC356" s="4"/>
    </row>
    <row r="357" spans="1:29" s="1" customFormat="1" ht="21" customHeight="1">
      <c r="A357" s="162"/>
      <c r="B357" s="163"/>
      <c r="C357" s="162" t="s">
        <v>921</v>
      </c>
      <c r="D357" s="163"/>
      <c r="E357" s="163"/>
      <c r="F357" s="163"/>
      <c r="G357" s="164"/>
      <c r="H357" s="164"/>
      <c r="I357" s="164"/>
      <c r="J357" s="164"/>
      <c r="K357" s="164"/>
      <c r="L357" s="251"/>
      <c r="M357" s="165"/>
      <c r="N357" s="166"/>
      <c r="O357" s="409"/>
      <c r="P357" s="409"/>
      <c r="Q357" s="409"/>
      <c r="R357" s="409"/>
      <c r="S357" s="53"/>
      <c r="T357" s="54"/>
      <c r="V357" s="2"/>
      <c r="W357" s="2"/>
      <c r="X357" s="2"/>
      <c r="Y357" s="3"/>
      <c r="Z357" s="4"/>
      <c r="AA357" s="4"/>
      <c r="AB357" s="5"/>
      <c r="AC357" s="4"/>
    </row>
    <row r="358" spans="1:29" s="239" customFormat="1" ht="21" customHeight="1">
      <c r="A358" s="109"/>
      <c r="B358" s="108"/>
      <c r="C358" s="123" t="s">
        <v>914</v>
      </c>
      <c r="D358" s="109"/>
      <c r="E358" s="109"/>
      <c r="F358" s="109"/>
      <c r="G358" s="161"/>
      <c r="H358" s="161"/>
      <c r="I358" s="161"/>
      <c r="J358" s="161"/>
      <c r="K358" s="161"/>
      <c r="L358" s="93"/>
      <c r="M358" s="151"/>
      <c r="N358" s="112"/>
      <c r="O358" s="409"/>
      <c r="P358" s="409"/>
      <c r="Q358" s="409"/>
      <c r="R358" s="409"/>
      <c r="S358" s="53"/>
      <c r="T358" s="54"/>
      <c r="V358" s="240"/>
      <c r="W358" s="240"/>
      <c r="X358" s="240"/>
      <c r="Y358" s="241"/>
      <c r="Z358" s="242"/>
      <c r="AA358" s="242"/>
      <c r="AB358" s="243"/>
      <c r="AC358" s="242"/>
    </row>
    <row r="359" spans="1:29" s="239" customFormat="1" ht="21" customHeight="1">
      <c r="A359" s="109"/>
      <c r="B359" s="108"/>
      <c r="C359" s="123" t="s">
        <v>975</v>
      </c>
      <c r="D359" s="108"/>
      <c r="E359" s="108"/>
      <c r="F359" s="108"/>
      <c r="G359" s="161"/>
      <c r="H359" s="161"/>
      <c r="I359" s="161"/>
      <c r="J359" s="161"/>
      <c r="K359" s="161"/>
      <c r="L359" s="93"/>
      <c r="M359" s="151"/>
      <c r="N359" s="112"/>
      <c r="O359" s="409"/>
      <c r="P359" s="409"/>
      <c r="Q359" s="409"/>
      <c r="R359" s="409"/>
      <c r="S359" s="53"/>
      <c r="T359" s="54"/>
      <c r="V359" s="240"/>
      <c r="W359" s="240"/>
      <c r="X359" s="240"/>
      <c r="Y359" s="241"/>
      <c r="Z359" s="242"/>
      <c r="AA359" s="242"/>
      <c r="AB359" s="243"/>
      <c r="AC359" s="242"/>
    </row>
    <row r="360" spans="1:29" s="239" customFormat="1" ht="21" customHeight="1">
      <c r="A360" s="227">
        <v>313</v>
      </c>
      <c r="B360" s="228" t="s">
        <v>670</v>
      </c>
      <c r="C360" s="228" t="s">
        <v>671</v>
      </c>
      <c r="D360" s="229" t="s">
        <v>83</v>
      </c>
      <c r="E360" s="230"/>
      <c r="F360" s="229" t="s">
        <v>83</v>
      </c>
      <c r="G360" s="231">
        <v>481</v>
      </c>
      <c r="H360" s="232">
        <v>575</v>
      </c>
      <c r="I360" s="232">
        <v>624</v>
      </c>
      <c r="J360" s="233">
        <v>700</v>
      </c>
      <c r="K360" s="233">
        <v>105</v>
      </c>
      <c r="L360" s="234">
        <f>SUM(J360-K360)</f>
        <v>595</v>
      </c>
      <c r="M360" s="235">
        <v>7</v>
      </c>
      <c r="N360" s="236">
        <f>L360*M360</f>
        <v>4165</v>
      </c>
      <c r="O360" s="402">
        <f>L360/4</f>
        <v>148.75</v>
      </c>
      <c r="P360" s="402">
        <f>L360/4</f>
        <v>148.75</v>
      </c>
      <c r="Q360" s="402">
        <f>L360/4</f>
        <v>148.75</v>
      </c>
      <c r="R360" s="402">
        <f>L360/4</f>
        <v>148.75</v>
      </c>
      <c r="S360" s="237"/>
      <c r="T360" s="238"/>
      <c r="V360" s="240"/>
      <c r="W360" s="240"/>
      <c r="X360" s="240"/>
      <c r="Y360" s="241"/>
      <c r="Z360" s="242"/>
      <c r="AA360" s="242"/>
      <c r="AB360" s="243"/>
      <c r="AC360" s="242"/>
    </row>
    <row r="361" spans="1:29" s="239" customFormat="1" ht="21" customHeight="1">
      <c r="A361" s="129">
        <v>519</v>
      </c>
      <c r="B361" s="130"/>
      <c r="C361" s="130" t="s">
        <v>970</v>
      </c>
      <c r="D361" s="129" t="s">
        <v>971</v>
      </c>
      <c r="E361" s="129">
        <v>4</v>
      </c>
      <c r="F361" s="129" t="s">
        <v>214</v>
      </c>
      <c r="G361" s="145">
        <v>200</v>
      </c>
      <c r="H361" s="145">
        <v>200</v>
      </c>
      <c r="I361" s="145">
        <v>200</v>
      </c>
      <c r="J361" s="145">
        <v>240</v>
      </c>
      <c r="K361" s="145">
        <v>160</v>
      </c>
      <c r="L361" s="80">
        <f>J361-K361</f>
        <v>80</v>
      </c>
      <c r="M361" s="146">
        <v>120</v>
      </c>
      <c r="N361" s="135">
        <f>M361*L361</f>
        <v>9600</v>
      </c>
      <c r="O361" s="409">
        <f>L361/4</f>
        <v>20</v>
      </c>
      <c r="P361" s="409">
        <f>L361/4</f>
        <v>20</v>
      </c>
      <c r="Q361" s="409">
        <f>L361/4</f>
        <v>20</v>
      </c>
      <c r="R361" s="409">
        <f>L361/4</f>
        <v>20</v>
      </c>
      <c r="S361" s="53"/>
      <c r="T361" s="54"/>
      <c r="V361" s="240"/>
      <c r="W361" s="240"/>
      <c r="X361" s="240"/>
      <c r="Y361" s="241"/>
      <c r="Z361" s="242"/>
      <c r="AA361" s="242"/>
      <c r="AB361" s="243"/>
      <c r="AC361" s="242"/>
    </row>
    <row r="362" spans="1:29" s="239" customFormat="1" ht="21" customHeight="1">
      <c r="A362" s="227">
        <v>240</v>
      </c>
      <c r="B362" s="228" t="s">
        <v>524</v>
      </c>
      <c r="C362" s="228" t="s">
        <v>525</v>
      </c>
      <c r="D362" s="229" t="s">
        <v>188</v>
      </c>
      <c r="E362" s="230"/>
      <c r="F362" s="229" t="s">
        <v>188</v>
      </c>
      <c r="G362" s="231">
        <v>56466</v>
      </c>
      <c r="H362" s="232">
        <v>62000</v>
      </c>
      <c r="I362" s="232">
        <v>60552</v>
      </c>
      <c r="J362" s="233">
        <v>67280</v>
      </c>
      <c r="K362" s="233">
        <v>900</v>
      </c>
      <c r="L362" s="234">
        <f>SUM(J362-K362)</f>
        <v>66380</v>
      </c>
      <c r="M362" s="235">
        <v>8.0299999999999994</v>
      </c>
      <c r="N362" s="236">
        <f>L362*M362</f>
        <v>533031.39999999991</v>
      </c>
      <c r="O362" s="402">
        <f>L362/4</f>
        <v>16595</v>
      </c>
      <c r="P362" s="402">
        <f>L362/4</f>
        <v>16595</v>
      </c>
      <c r="Q362" s="402">
        <f>L362/4</f>
        <v>16595</v>
      </c>
      <c r="R362" s="402">
        <f>L362/4</f>
        <v>16595</v>
      </c>
      <c r="S362" s="237"/>
      <c r="T362" s="238"/>
      <c r="V362" s="240"/>
      <c r="W362" s="240"/>
      <c r="X362" s="240"/>
      <c r="Y362" s="241"/>
      <c r="Z362" s="242"/>
      <c r="AA362" s="242"/>
      <c r="AB362" s="243"/>
      <c r="AC362" s="242"/>
    </row>
    <row r="363" spans="1:29" s="239" customFormat="1" ht="21" customHeight="1">
      <c r="A363" s="109">
        <v>492</v>
      </c>
      <c r="B363" s="108"/>
      <c r="C363" s="173" t="s">
        <v>936</v>
      </c>
      <c r="D363" s="109" t="s">
        <v>199</v>
      </c>
      <c r="E363" s="109">
        <v>1</v>
      </c>
      <c r="F363" s="109" t="s">
        <v>199</v>
      </c>
      <c r="G363" s="161"/>
      <c r="H363" s="161"/>
      <c r="I363" s="161">
        <v>10</v>
      </c>
      <c r="J363" s="161">
        <v>20</v>
      </c>
      <c r="K363" s="161"/>
      <c r="L363" s="93">
        <v>20</v>
      </c>
      <c r="M363" s="151">
        <v>1200</v>
      </c>
      <c r="N363" s="112">
        <f>L363*M363</f>
        <v>24000</v>
      </c>
      <c r="O363" s="409">
        <f>L363/4</f>
        <v>5</v>
      </c>
      <c r="P363" s="409">
        <f>L363/4</f>
        <v>5</v>
      </c>
      <c r="Q363" s="409">
        <f>L363/4</f>
        <v>5</v>
      </c>
      <c r="R363" s="409">
        <f>L363/4</f>
        <v>5</v>
      </c>
      <c r="S363" s="53"/>
      <c r="T363" s="54"/>
      <c r="V363" s="240"/>
      <c r="W363" s="240"/>
      <c r="X363" s="240"/>
      <c r="Y363" s="241"/>
      <c r="Z363" s="242"/>
      <c r="AA363" s="242"/>
      <c r="AB363" s="243"/>
      <c r="AC363" s="242"/>
    </row>
    <row r="364" spans="1:29" s="239" customFormat="1" ht="21" customHeight="1">
      <c r="A364" s="109">
        <v>491</v>
      </c>
      <c r="B364" s="108"/>
      <c r="C364" s="173" t="s">
        <v>935</v>
      </c>
      <c r="D364" s="109" t="s">
        <v>199</v>
      </c>
      <c r="E364" s="109">
        <v>1</v>
      </c>
      <c r="F364" s="109" t="s">
        <v>199</v>
      </c>
      <c r="G364" s="161"/>
      <c r="H364" s="161">
        <v>5</v>
      </c>
      <c r="I364" s="161">
        <v>10</v>
      </c>
      <c r="J364" s="161">
        <v>34</v>
      </c>
      <c r="K364" s="161">
        <v>14</v>
      </c>
      <c r="L364" s="93">
        <v>20</v>
      </c>
      <c r="M364" s="151">
        <v>2000</v>
      </c>
      <c r="N364" s="112">
        <f>L364*M364</f>
        <v>40000</v>
      </c>
      <c r="O364" s="409">
        <f>L364/4</f>
        <v>5</v>
      </c>
      <c r="P364" s="409">
        <f>L364/4</f>
        <v>5</v>
      </c>
      <c r="Q364" s="409">
        <f>L364/4</f>
        <v>5</v>
      </c>
      <c r="R364" s="409">
        <f>L364/4</f>
        <v>5</v>
      </c>
      <c r="S364" s="53"/>
      <c r="T364" s="54"/>
      <c r="V364" s="240"/>
      <c r="W364" s="240"/>
      <c r="X364" s="240"/>
      <c r="Y364" s="241"/>
      <c r="Z364" s="242"/>
      <c r="AA364" s="242"/>
      <c r="AB364" s="243"/>
      <c r="AC364" s="242"/>
    </row>
    <row r="365" spans="1:29" s="1" customFormat="1" ht="21" customHeight="1">
      <c r="A365" s="129">
        <v>456</v>
      </c>
      <c r="B365" s="130"/>
      <c r="C365" s="131" t="s">
        <v>890</v>
      </c>
      <c r="D365" s="130" t="s">
        <v>34</v>
      </c>
      <c r="E365" s="130">
        <v>1</v>
      </c>
      <c r="F365" s="130" t="s">
        <v>188</v>
      </c>
      <c r="G365" s="132">
        <v>12</v>
      </c>
      <c r="H365" s="133">
        <v>24</v>
      </c>
      <c r="I365" s="133">
        <v>20</v>
      </c>
      <c r="J365" s="132">
        <v>100</v>
      </c>
      <c r="K365" s="133">
        <v>10</v>
      </c>
      <c r="L365" s="250">
        <v>90</v>
      </c>
      <c r="M365" s="134">
        <v>200</v>
      </c>
      <c r="N365" s="135">
        <f>M365*L365</f>
        <v>18000</v>
      </c>
      <c r="O365" s="409">
        <v>25</v>
      </c>
      <c r="P365" s="409">
        <v>25</v>
      </c>
      <c r="Q365" s="409">
        <v>25</v>
      </c>
      <c r="R365" s="409">
        <v>15</v>
      </c>
      <c r="S365" s="53"/>
      <c r="T365" s="54"/>
      <c r="V365" s="2"/>
      <c r="W365" s="2"/>
      <c r="X365" s="2"/>
      <c r="Y365" s="3"/>
      <c r="Z365" s="4"/>
      <c r="AA365" s="4"/>
      <c r="AB365" s="5"/>
      <c r="AC365" s="4"/>
    </row>
    <row r="366" spans="1:29" s="239" customFormat="1" ht="21" customHeight="1">
      <c r="A366" s="227">
        <v>192</v>
      </c>
      <c r="B366" s="228" t="s">
        <v>424</v>
      </c>
      <c r="C366" s="228" t="s">
        <v>425</v>
      </c>
      <c r="D366" s="229" t="s">
        <v>411</v>
      </c>
      <c r="E366" s="230"/>
      <c r="F366" s="229" t="s">
        <v>411</v>
      </c>
      <c r="G366" s="231">
        <v>36</v>
      </c>
      <c r="H366" s="232">
        <v>40</v>
      </c>
      <c r="I366" s="232">
        <v>92</v>
      </c>
      <c r="J366" s="233">
        <v>102</v>
      </c>
      <c r="K366" s="233">
        <v>57</v>
      </c>
      <c r="L366" s="234">
        <f>SUM(J366-K366)</f>
        <v>45</v>
      </c>
      <c r="M366" s="235">
        <v>450</v>
      </c>
      <c r="N366" s="236">
        <f>L366*M366</f>
        <v>20250</v>
      </c>
      <c r="O366" s="402">
        <f>L366/4</f>
        <v>11.25</v>
      </c>
      <c r="P366" s="402">
        <f>L366/4</f>
        <v>11.25</v>
      </c>
      <c r="Q366" s="402">
        <f>L366/4</f>
        <v>11.25</v>
      </c>
      <c r="R366" s="402">
        <f>L366/4</f>
        <v>11.25</v>
      </c>
      <c r="S366" s="237"/>
      <c r="T366" s="238"/>
      <c r="V366" s="240"/>
      <c r="W366" s="240"/>
      <c r="X366" s="240"/>
      <c r="Y366" s="241"/>
      <c r="Z366" s="242"/>
      <c r="AA366" s="242"/>
      <c r="AB366" s="243"/>
      <c r="AC366" s="242"/>
    </row>
    <row r="367" spans="1:29" s="1" customFormat="1" ht="21" customHeight="1">
      <c r="A367" s="100">
        <v>506</v>
      </c>
      <c r="B367" s="76"/>
      <c r="C367" s="194" t="s">
        <v>951</v>
      </c>
      <c r="D367" s="78" t="s">
        <v>199</v>
      </c>
      <c r="E367" s="78">
        <v>1</v>
      </c>
      <c r="F367" s="78" t="s">
        <v>199</v>
      </c>
      <c r="G367" s="79">
        <v>0</v>
      </c>
      <c r="H367" s="79">
        <v>0</v>
      </c>
      <c r="I367" s="79">
        <v>0</v>
      </c>
      <c r="J367" s="190">
        <v>1</v>
      </c>
      <c r="K367" s="105">
        <v>0</v>
      </c>
      <c r="L367" s="191">
        <f>J367-K367</f>
        <v>1</v>
      </c>
      <c r="M367" s="192">
        <v>3000</v>
      </c>
      <c r="N367" s="82">
        <f>L367*M367</f>
        <v>3000</v>
      </c>
      <c r="O367" s="409">
        <v>1</v>
      </c>
      <c r="P367" s="409"/>
      <c r="Q367" s="409"/>
      <c r="R367" s="409"/>
      <c r="S367" s="53"/>
      <c r="T367" s="54"/>
      <c r="V367" s="2"/>
      <c r="W367" s="2"/>
      <c r="X367" s="2"/>
      <c r="Y367" s="3"/>
      <c r="Z367" s="4"/>
      <c r="AA367" s="4"/>
      <c r="AB367" s="5"/>
      <c r="AC367" s="4"/>
    </row>
    <row r="368" spans="1:29" s="1" customFormat="1" ht="21" customHeight="1">
      <c r="A368" s="100">
        <v>505</v>
      </c>
      <c r="B368" s="76"/>
      <c r="C368" s="194" t="s">
        <v>950</v>
      </c>
      <c r="D368" s="78" t="s">
        <v>199</v>
      </c>
      <c r="E368" s="78">
        <v>1</v>
      </c>
      <c r="F368" s="78" t="s">
        <v>199</v>
      </c>
      <c r="G368" s="79">
        <v>0</v>
      </c>
      <c r="H368" s="79">
        <v>0</v>
      </c>
      <c r="I368" s="79">
        <v>0</v>
      </c>
      <c r="J368" s="190">
        <v>2</v>
      </c>
      <c r="K368" s="105">
        <v>0</v>
      </c>
      <c r="L368" s="191">
        <f>J368-K368</f>
        <v>2</v>
      </c>
      <c r="M368" s="192">
        <v>3000</v>
      </c>
      <c r="N368" s="82">
        <f>L368*M368</f>
        <v>6000</v>
      </c>
      <c r="O368" s="409">
        <v>2</v>
      </c>
      <c r="P368" s="409"/>
      <c r="Q368" s="409"/>
      <c r="R368" s="409"/>
      <c r="S368" s="53"/>
      <c r="T368" s="54"/>
      <c r="V368" s="2"/>
      <c r="W368" s="2"/>
      <c r="X368" s="2"/>
      <c r="Y368" s="3"/>
      <c r="Z368" s="4"/>
      <c r="AA368" s="4"/>
      <c r="AB368" s="5"/>
      <c r="AC368" s="4"/>
    </row>
    <row r="369" spans="1:29" s="1" customFormat="1" ht="21" customHeight="1">
      <c r="A369" s="100">
        <v>504</v>
      </c>
      <c r="B369" s="76"/>
      <c r="C369" s="194" t="s">
        <v>949</v>
      </c>
      <c r="D369" s="78" t="s">
        <v>199</v>
      </c>
      <c r="E369" s="78">
        <v>1</v>
      </c>
      <c r="F369" s="78" t="s">
        <v>199</v>
      </c>
      <c r="G369" s="79">
        <v>0</v>
      </c>
      <c r="H369" s="79">
        <v>0</v>
      </c>
      <c r="I369" s="79">
        <v>0</v>
      </c>
      <c r="J369" s="190">
        <v>2</v>
      </c>
      <c r="K369" s="105">
        <v>0</v>
      </c>
      <c r="L369" s="191">
        <f>J369-K369</f>
        <v>2</v>
      </c>
      <c r="M369" s="192">
        <v>3000</v>
      </c>
      <c r="N369" s="82">
        <f>L369*M369</f>
        <v>6000</v>
      </c>
      <c r="O369" s="409">
        <v>2</v>
      </c>
      <c r="P369" s="409"/>
      <c r="Q369" s="409"/>
      <c r="R369" s="409"/>
      <c r="S369" s="53"/>
      <c r="T369" s="54"/>
      <c r="V369" s="2"/>
      <c r="W369" s="2"/>
      <c r="X369" s="2"/>
      <c r="Y369" s="3"/>
      <c r="Z369" s="4"/>
      <c r="AA369" s="4"/>
      <c r="AB369" s="5"/>
      <c r="AC369" s="4"/>
    </row>
    <row r="370" spans="1:29" s="1" customFormat="1" ht="21" customHeight="1">
      <c r="A370" s="129">
        <v>522</v>
      </c>
      <c r="B370" s="130"/>
      <c r="C370" s="130" t="s">
        <v>974</v>
      </c>
      <c r="D370" s="129" t="s">
        <v>214</v>
      </c>
      <c r="E370" s="129">
        <v>2</v>
      </c>
      <c r="F370" s="129" t="s">
        <v>214</v>
      </c>
      <c r="G370" s="145">
        <v>60</v>
      </c>
      <c r="H370" s="145">
        <v>60</v>
      </c>
      <c r="I370" s="145">
        <v>60</v>
      </c>
      <c r="J370" s="145">
        <v>60</v>
      </c>
      <c r="K370" s="145">
        <v>0</v>
      </c>
      <c r="L370" s="80">
        <f>J370-K370</f>
        <v>60</v>
      </c>
      <c r="M370" s="146">
        <v>250</v>
      </c>
      <c r="N370" s="135">
        <f>M370*L370</f>
        <v>15000</v>
      </c>
      <c r="O370" s="409">
        <f>L370/4</f>
        <v>15</v>
      </c>
      <c r="P370" s="409">
        <f>L370/4</f>
        <v>15</v>
      </c>
      <c r="Q370" s="409">
        <f>L370/4</f>
        <v>15</v>
      </c>
      <c r="R370" s="409">
        <f>L370/4</f>
        <v>15</v>
      </c>
      <c r="S370" s="53"/>
      <c r="T370" s="54"/>
      <c r="V370" s="2"/>
      <c r="W370" s="2"/>
      <c r="X370" s="2"/>
      <c r="Y370" s="3"/>
      <c r="Z370" s="4"/>
      <c r="AA370" s="4"/>
      <c r="AB370" s="5"/>
      <c r="AC370" s="4"/>
    </row>
    <row r="371" spans="1:29" s="247" customFormat="1" ht="21" customHeight="1">
      <c r="A371" s="227">
        <v>372</v>
      </c>
      <c r="B371" s="371"/>
      <c r="C371" s="371" t="s">
        <v>984</v>
      </c>
      <c r="D371" s="372" t="s">
        <v>188</v>
      </c>
      <c r="E371" s="371"/>
      <c r="F371" s="372" t="s">
        <v>188</v>
      </c>
      <c r="G371" s="373" t="s">
        <v>773</v>
      </c>
      <c r="H371" s="373">
        <v>0</v>
      </c>
      <c r="I371" s="373">
        <v>84</v>
      </c>
      <c r="J371" s="235">
        <v>94</v>
      </c>
      <c r="K371" s="374">
        <v>0</v>
      </c>
      <c r="L371" s="234">
        <f>SUM(J371-K371)</f>
        <v>94</v>
      </c>
      <c r="M371" s="309">
        <v>260</v>
      </c>
      <c r="N371" s="236">
        <f>L371*M371</f>
        <v>24440</v>
      </c>
      <c r="O371" s="402">
        <f>L371/4</f>
        <v>23.5</v>
      </c>
      <c r="P371" s="402">
        <f>L371/4</f>
        <v>23.5</v>
      </c>
      <c r="Q371" s="402">
        <f>L371/4</f>
        <v>23.5</v>
      </c>
      <c r="R371" s="402">
        <f>L371/4</f>
        <v>23.5</v>
      </c>
      <c r="S371" s="237"/>
      <c r="T371" s="238"/>
      <c r="U371" s="239"/>
      <c r="V371" s="240"/>
      <c r="W371" s="240"/>
      <c r="X371" s="240"/>
      <c r="Y371" s="241"/>
      <c r="Z371" s="245"/>
      <c r="AA371" s="245"/>
      <c r="AB371" s="246"/>
      <c r="AC371" s="245"/>
    </row>
    <row r="372" spans="1:29" ht="21" customHeight="1">
      <c r="A372" s="129">
        <v>481</v>
      </c>
      <c r="B372" s="130"/>
      <c r="C372" s="130" t="s">
        <v>924</v>
      </c>
      <c r="D372" s="130" t="s">
        <v>903</v>
      </c>
      <c r="E372" s="130">
        <v>1</v>
      </c>
      <c r="F372" s="130" t="s">
        <v>903</v>
      </c>
      <c r="G372" s="145">
        <v>6000</v>
      </c>
      <c r="H372" s="145">
        <v>6000</v>
      </c>
      <c r="I372" s="145">
        <v>6000</v>
      </c>
      <c r="J372" s="145">
        <v>6000</v>
      </c>
      <c r="K372" s="145">
        <v>1000</v>
      </c>
      <c r="L372" s="80">
        <v>5000</v>
      </c>
      <c r="M372" s="146">
        <v>16</v>
      </c>
      <c r="N372" s="135">
        <v>80000</v>
      </c>
      <c r="O372" s="415">
        <f>L372/4</f>
        <v>1250</v>
      </c>
      <c r="P372" s="409">
        <f>L372/4</f>
        <v>1250</v>
      </c>
      <c r="Q372" s="409">
        <f>L372/4</f>
        <v>1250</v>
      </c>
      <c r="R372" s="409">
        <f>L372/4</f>
        <v>1250</v>
      </c>
      <c r="S372" s="53"/>
      <c r="T372" s="54"/>
      <c r="U372" s="1"/>
      <c r="V372" s="2"/>
      <c r="W372" s="2"/>
      <c r="X372" s="2"/>
      <c r="Y372" s="3"/>
    </row>
    <row r="373" spans="1:29" ht="21" customHeight="1">
      <c r="A373" s="78"/>
      <c r="B373" s="76"/>
      <c r="C373" s="142" t="s">
        <v>891</v>
      </c>
      <c r="D373" s="78"/>
      <c r="E373" s="78"/>
      <c r="F373" s="78"/>
      <c r="G373" s="78"/>
      <c r="H373" s="78"/>
      <c r="I373" s="78"/>
      <c r="J373" s="78"/>
      <c r="K373" s="78"/>
      <c r="L373" s="44"/>
      <c r="M373" s="143"/>
      <c r="N373" s="144"/>
      <c r="O373" s="409"/>
      <c r="P373" s="409"/>
      <c r="Q373" s="409"/>
      <c r="R373" s="409"/>
      <c r="S373" s="53"/>
      <c r="T373" s="54"/>
      <c r="U373" s="1"/>
      <c r="V373" s="2"/>
      <c r="W373" s="2"/>
      <c r="X373" s="2"/>
      <c r="Y373" s="3"/>
    </row>
    <row r="374" spans="1:29" ht="21" customHeight="1">
      <c r="A374" s="183"/>
      <c r="B374" s="184"/>
      <c r="C374" s="185" t="s">
        <v>946</v>
      </c>
      <c r="D374" s="184"/>
      <c r="E374" s="184"/>
      <c r="F374" s="184"/>
      <c r="G374" s="186"/>
      <c r="H374" s="186"/>
      <c r="I374" s="186"/>
      <c r="J374" s="186"/>
      <c r="K374" s="186"/>
      <c r="L374" s="249"/>
      <c r="M374" s="187"/>
      <c r="N374" s="188"/>
      <c r="O374" s="409"/>
      <c r="P374" s="409"/>
      <c r="Q374" s="409"/>
      <c r="R374" s="409"/>
      <c r="S374" s="53"/>
      <c r="T374" s="54"/>
      <c r="U374" s="1"/>
      <c r="V374" s="2"/>
      <c r="W374" s="2"/>
      <c r="X374" s="2"/>
      <c r="Y374" s="3"/>
    </row>
    <row r="375" spans="1:29" ht="21" customHeight="1">
      <c r="A375" s="129">
        <v>521</v>
      </c>
      <c r="B375" s="130"/>
      <c r="C375" s="130" t="s">
        <v>973</v>
      </c>
      <c r="D375" s="129" t="s">
        <v>971</v>
      </c>
      <c r="E375" s="129">
        <v>2</v>
      </c>
      <c r="F375" s="129" t="s">
        <v>214</v>
      </c>
      <c r="G375" s="145">
        <v>60</v>
      </c>
      <c r="H375" s="145">
        <v>60</v>
      </c>
      <c r="I375" s="145">
        <v>60</v>
      </c>
      <c r="J375" s="145">
        <v>60</v>
      </c>
      <c r="K375" s="145">
        <v>0</v>
      </c>
      <c r="L375" s="80">
        <f>J375-K375</f>
        <v>60</v>
      </c>
      <c r="M375" s="146">
        <v>80</v>
      </c>
      <c r="N375" s="135">
        <f>M375*L375</f>
        <v>4800</v>
      </c>
      <c r="O375" s="409">
        <v>30</v>
      </c>
      <c r="P375" s="409">
        <v>30</v>
      </c>
      <c r="Q375" s="409"/>
      <c r="R375" s="409"/>
      <c r="S375" s="53"/>
      <c r="T375" s="54"/>
      <c r="U375" s="1"/>
      <c r="V375" s="2"/>
      <c r="W375" s="2"/>
      <c r="X375" s="2"/>
      <c r="Y375" s="3"/>
    </row>
    <row r="376" spans="1:29" ht="21" customHeight="1">
      <c r="A376" s="202">
        <v>520</v>
      </c>
      <c r="B376" s="203"/>
      <c r="C376" s="203" t="s">
        <v>972</v>
      </c>
      <c r="D376" s="202" t="s">
        <v>971</v>
      </c>
      <c r="E376" s="202">
        <v>3</v>
      </c>
      <c r="F376" s="202" t="s">
        <v>188</v>
      </c>
      <c r="G376" s="204">
        <v>400</v>
      </c>
      <c r="H376" s="204">
        <v>400</v>
      </c>
      <c r="I376" s="204">
        <v>400</v>
      </c>
      <c r="J376" s="204">
        <v>480</v>
      </c>
      <c r="K376" s="204">
        <v>60</v>
      </c>
      <c r="L376" s="205">
        <f>J376-K376</f>
        <v>420</v>
      </c>
      <c r="M376" s="206">
        <v>60</v>
      </c>
      <c r="N376" s="135">
        <f>M376*L376</f>
        <v>25200</v>
      </c>
      <c r="O376" s="409">
        <f>L376/4</f>
        <v>105</v>
      </c>
      <c r="P376" s="409">
        <f>L376/4</f>
        <v>105</v>
      </c>
      <c r="Q376" s="409">
        <f>L376/4</f>
        <v>105</v>
      </c>
      <c r="R376" s="409">
        <f>L376/4</f>
        <v>105</v>
      </c>
      <c r="S376" s="53"/>
      <c r="T376" s="54"/>
      <c r="U376" s="66"/>
      <c r="V376" s="67"/>
      <c r="W376" s="67"/>
      <c r="X376" s="67"/>
      <c r="Y376" s="68"/>
    </row>
    <row r="377" spans="1:29" ht="21" customHeight="1">
      <c r="A377" s="202">
        <v>455</v>
      </c>
      <c r="B377" s="203"/>
      <c r="C377" s="277" t="s">
        <v>889</v>
      </c>
      <c r="D377" s="203" t="s">
        <v>34</v>
      </c>
      <c r="E377" s="203">
        <v>15</v>
      </c>
      <c r="F377" s="203" t="s">
        <v>188</v>
      </c>
      <c r="G377" s="290">
        <v>0</v>
      </c>
      <c r="H377" s="291">
        <v>0</v>
      </c>
      <c r="I377" s="291">
        <v>50</v>
      </c>
      <c r="J377" s="296">
        <v>600</v>
      </c>
      <c r="K377" s="297">
        <v>20</v>
      </c>
      <c r="L377" s="300">
        <v>580</v>
      </c>
      <c r="M377" s="304">
        <v>120</v>
      </c>
      <c r="N377" s="135">
        <f>M377*L377</f>
        <v>69600</v>
      </c>
      <c r="O377" s="409">
        <f>L377/4</f>
        <v>145</v>
      </c>
      <c r="P377" s="409">
        <f>L377/4</f>
        <v>145</v>
      </c>
      <c r="Q377" s="409">
        <f>L377/4</f>
        <v>145</v>
      </c>
      <c r="R377" s="409">
        <f>L377/4</f>
        <v>145</v>
      </c>
      <c r="S377" s="53"/>
      <c r="T377" s="54"/>
      <c r="AB377" s="56">
        <v>58000000</v>
      </c>
    </row>
    <row r="378" spans="1:29" s="247" customFormat="1" ht="21" customHeight="1">
      <c r="A378" s="348">
        <v>339</v>
      </c>
      <c r="B378" s="347" t="s">
        <v>723</v>
      </c>
      <c r="C378" s="347" t="s">
        <v>724</v>
      </c>
      <c r="D378" s="349" t="s">
        <v>725</v>
      </c>
      <c r="E378" s="350"/>
      <c r="F378" s="349" t="s">
        <v>725</v>
      </c>
      <c r="G378" s="351">
        <v>17</v>
      </c>
      <c r="H378" s="352">
        <v>218</v>
      </c>
      <c r="I378" s="352">
        <v>96</v>
      </c>
      <c r="J378" s="353">
        <v>106</v>
      </c>
      <c r="K378" s="354">
        <v>8</v>
      </c>
      <c r="L378" s="299">
        <f>SUM(J378-K378)</f>
        <v>98</v>
      </c>
      <c r="M378" s="355">
        <v>320</v>
      </c>
      <c r="N378" s="236">
        <f>L378*M378</f>
        <v>31360</v>
      </c>
      <c r="O378" s="402">
        <f>L378/4</f>
        <v>24.5</v>
      </c>
      <c r="P378" s="402">
        <f>L378/4</f>
        <v>24.5</v>
      </c>
      <c r="Q378" s="402">
        <f>L378/4</f>
        <v>24.5</v>
      </c>
      <c r="R378" s="402">
        <f>L378/4</f>
        <v>24.5</v>
      </c>
      <c r="S378" s="237"/>
      <c r="T378" s="238"/>
      <c r="V378" s="356"/>
      <c r="W378" s="356"/>
      <c r="X378" s="356"/>
      <c r="Y378" s="357"/>
      <c r="Z378" s="245"/>
      <c r="AA378" s="245"/>
      <c r="AB378" s="246">
        <v>3686800</v>
      </c>
      <c r="AC378" s="245"/>
    </row>
    <row r="379" spans="1:29" ht="21" customHeight="1">
      <c r="A379" s="279">
        <v>449</v>
      </c>
      <c r="B379" s="281"/>
      <c r="C379" s="91" t="s">
        <v>882</v>
      </c>
      <c r="D379" s="282" t="s">
        <v>227</v>
      </c>
      <c r="E379" s="283">
        <v>1</v>
      </c>
      <c r="F379" s="284" t="s">
        <v>199</v>
      </c>
      <c r="G379" s="289">
        <v>0</v>
      </c>
      <c r="H379" s="289">
        <v>0</v>
      </c>
      <c r="I379" s="289">
        <v>0</v>
      </c>
      <c r="J379" s="294">
        <v>10</v>
      </c>
      <c r="K379" s="294">
        <v>0</v>
      </c>
      <c r="L379" s="298">
        <v>10</v>
      </c>
      <c r="M379" s="303">
        <v>900</v>
      </c>
      <c r="N379" s="82">
        <f>L379*M379</f>
        <v>9000</v>
      </c>
      <c r="O379" s="409">
        <v>4</v>
      </c>
      <c r="P379" s="409">
        <v>3</v>
      </c>
      <c r="Q379" s="409">
        <v>3</v>
      </c>
      <c r="R379" s="409"/>
      <c r="S379" s="53"/>
      <c r="T379" s="54"/>
      <c r="AB379" s="56">
        <v>87600</v>
      </c>
    </row>
    <row r="380" spans="1:29" ht="21" customHeight="1">
      <c r="A380" s="74">
        <v>445</v>
      </c>
      <c r="B380" s="91"/>
      <c r="C380" s="91" t="s">
        <v>877</v>
      </c>
      <c r="D380" s="77" t="s">
        <v>227</v>
      </c>
      <c r="E380" s="78">
        <v>1</v>
      </c>
      <c r="F380" s="78" t="s">
        <v>100</v>
      </c>
      <c r="G380" s="79">
        <v>0</v>
      </c>
      <c r="H380" s="79">
        <v>3</v>
      </c>
      <c r="I380" s="79">
        <v>0</v>
      </c>
      <c r="J380" s="92">
        <v>10</v>
      </c>
      <c r="K380" s="92">
        <v>0</v>
      </c>
      <c r="L380" s="93">
        <v>10</v>
      </c>
      <c r="M380" s="81">
        <v>2500</v>
      </c>
      <c r="N380" s="82">
        <f>L380*M380</f>
        <v>25000</v>
      </c>
      <c r="O380" s="409">
        <v>4</v>
      </c>
      <c r="P380" s="409">
        <v>3</v>
      </c>
      <c r="Q380" s="409">
        <v>3</v>
      </c>
      <c r="R380" s="409"/>
      <c r="S380" s="53"/>
      <c r="T380" s="54"/>
      <c r="U380" s="83"/>
      <c r="V380" s="84"/>
      <c r="W380" s="84"/>
      <c r="X380" s="84"/>
      <c r="AB380" s="56">
        <v>470490</v>
      </c>
    </row>
    <row r="381" spans="1:29" ht="21" customHeight="1">
      <c r="A381" s="74">
        <v>444</v>
      </c>
      <c r="B381" s="76"/>
      <c r="C381" s="76" t="s">
        <v>876</v>
      </c>
      <c r="D381" s="77" t="s">
        <v>227</v>
      </c>
      <c r="E381" s="78">
        <v>1</v>
      </c>
      <c r="F381" s="78" t="s">
        <v>100</v>
      </c>
      <c r="G381" s="79">
        <v>0</v>
      </c>
      <c r="H381" s="79">
        <v>2</v>
      </c>
      <c r="I381" s="79">
        <v>0</v>
      </c>
      <c r="J381" s="92">
        <v>10</v>
      </c>
      <c r="K381" s="92">
        <v>0</v>
      </c>
      <c r="L381" s="93">
        <v>10</v>
      </c>
      <c r="M381" s="81">
        <v>2500</v>
      </c>
      <c r="N381" s="82">
        <f>L381*M381</f>
        <v>25000</v>
      </c>
      <c r="O381" s="409">
        <v>4</v>
      </c>
      <c r="P381" s="409">
        <v>3</v>
      </c>
      <c r="Q381" s="409">
        <v>3</v>
      </c>
      <c r="R381" s="409"/>
      <c r="S381" s="53"/>
      <c r="T381" s="54"/>
      <c r="U381" s="83"/>
      <c r="V381" s="84"/>
      <c r="W381" s="84"/>
      <c r="X381" s="84"/>
      <c r="AB381" s="56">
        <v>320000</v>
      </c>
    </row>
    <row r="382" spans="1:29" ht="21" customHeight="1">
      <c r="A382" s="74">
        <v>413</v>
      </c>
      <c r="B382" s="91"/>
      <c r="C382" s="76" t="s">
        <v>844</v>
      </c>
      <c r="D382" s="77" t="s">
        <v>227</v>
      </c>
      <c r="E382" s="86">
        <v>1</v>
      </c>
      <c r="F382" s="86" t="s">
        <v>43</v>
      </c>
      <c r="G382" s="87">
        <v>0</v>
      </c>
      <c r="H382" s="87">
        <v>0</v>
      </c>
      <c r="I382" s="87">
        <v>10</v>
      </c>
      <c r="J382" s="92">
        <v>104</v>
      </c>
      <c r="K382" s="92">
        <v>4</v>
      </c>
      <c r="L382" s="93">
        <v>100</v>
      </c>
      <c r="M382" s="81">
        <v>1000</v>
      </c>
      <c r="N382" s="82">
        <f>L382*M382</f>
        <v>100000</v>
      </c>
      <c r="O382" s="409">
        <f>L382/4</f>
        <v>25</v>
      </c>
      <c r="P382" s="409">
        <f>L382/4</f>
        <v>25</v>
      </c>
      <c r="Q382" s="409">
        <f>L382/4</f>
        <v>25</v>
      </c>
      <c r="R382" s="409">
        <f>L382/4</f>
        <v>25</v>
      </c>
      <c r="S382" s="53"/>
      <c r="T382" s="54"/>
      <c r="U382" s="83"/>
      <c r="V382" s="84"/>
      <c r="W382" s="84"/>
      <c r="X382" s="84"/>
      <c r="AB382" s="56">
        <v>221000</v>
      </c>
    </row>
    <row r="383" spans="1:29" ht="21" customHeight="1">
      <c r="A383" s="129">
        <v>517</v>
      </c>
      <c r="B383" s="130"/>
      <c r="C383" s="130" t="s">
        <v>968</v>
      </c>
      <c r="D383" s="129" t="s">
        <v>43</v>
      </c>
      <c r="E383" s="129">
        <v>1</v>
      </c>
      <c r="F383" s="129" t="s">
        <v>43</v>
      </c>
      <c r="G383" s="145">
        <v>0</v>
      </c>
      <c r="H383" s="145">
        <v>0</v>
      </c>
      <c r="I383" s="145">
        <v>6</v>
      </c>
      <c r="J383" s="145">
        <v>10</v>
      </c>
      <c r="K383" s="145">
        <v>1</v>
      </c>
      <c r="L383" s="80">
        <f>J383-K383</f>
        <v>9</v>
      </c>
      <c r="M383" s="146">
        <v>2800</v>
      </c>
      <c r="N383" s="135">
        <f>M383*L383</f>
        <v>25200</v>
      </c>
      <c r="O383" s="409">
        <v>3</v>
      </c>
      <c r="P383" s="409">
        <v>3</v>
      </c>
      <c r="Q383" s="409">
        <v>3</v>
      </c>
      <c r="R383" s="409"/>
      <c r="S383" s="53"/>
      <c r="T383" s="54"/>
      <c r="U383" s="83"/>
      <c r="V383" s="84"/>
      <c r="W383" s="84"/>
      <c r="X383" s="84"/>
      <c r="AB383" s="56">
        <v>86500</v>
      </c>
    </row>
    <row r="384" spans="1:29" ht="21" customHeight="1">
      <c r="A384" s="74">
        <v>411</v>
      </c>
      <c r="B384" s="91"/>
      <c r="C384" s="94" t="s">
        <v>842</v>
      </c>
      <c r="D384" s="77" t="s">
        <v>227</v>
      </c>
      <c r="E384" s="86">
        <v>1</v>
      </c>
      <c r="F384" s="86" t="s">
        <v>43</v>
      </c>
      <c r="G384" s="87">
        <v>4</v>
      </c>
      <c r="H384" s="87">
        <v>8</v>
      </c>
      <c r="I384" s="87">
        <v>22</v>
      </c>
      <c r="J384" s="92">
        <v>25</v>
      </c>
      <c r="K384" s="92">
        <v>0</v>
      </c>
      <c r="L384" s="93">
        <v>25</v>
      </c>
      <c r="M384" s="81">
        <v>2400</v>
      </c>
      <c r="N384" s="82">
        <f>L384*M384</f>
        <v>60000</v>
      </c>
      <c r="O384" s="409">
        <v>7</v>
      </c>
      <c r="P384" s="409">
        <v>6</v>
      </c>
      <c r="Q384" s="409">
        <v>6</v>
      </c>
      <c r="R384" s="409">
        <v>6</v>
      </c>
      <c r="S384" s="53"/>
      <c r="T384" s="54"/>
      <c r="U384" s="83"/>
      <c r="V384" s="84"/>
      <c r="W384" s="84"/>
      <c r="X384" s="84"/>
      <c r="AB384" s="56">
        <v>344270</v>
      </c>
    </row>
    <row r="385" spans="1:29" ht="21" customHeight="1">
      <c r="A385" s="74">
        <v>412</v>
      </c>
      <c r="B385" s="91"/>
      <c r="C385" s="94" t="s">
        <v>843</v>
      </c>
      <c r="D385" s="77" t="s">
        <v>227</v>
      </c>
      <c r="E385" s="86">
        <v>1</v>
      </c>
      <c r="F385" s="86" t="s">
        <v>43</v>
      </c>
      <c r="G385" s="87">
        <v>1</v>
      </c>
      <c r="H385" s="87">
        <v>1</v>
      </c>
      <c r="I385" s="87">
        <v>3</v>
      </c>
      <c r="J385" s="92">
        <v>10</v>
      </c>
      <c r="K385" s="92">
        <v>0</v>
      </c>
      <c r="L385" s="93">
        <v>25</v>
      </c>
      <c r="M385" s="81">
        <v>2400</v>
      </c>
      <c r="N385" s="82">
        <f>L385*M385</f>
        <v>60000</v>
      </c>
      <c r="O385" s="409">
        <v>7</v>
      </c>
      <c r="P385" s="409">
        <v>6</v>
      </c>
      <c r="Q385" s="409">
        <v>6</v>
      </c>
      <c r="R385" s="409">
        <v>6</v>
      </c>
      <c r="S385" s="53"/>
      <c r="T385" s="54"/>
      <c r="U385" s="83"/>
      <c r="V385" s="84"/>
      <c r="W385" s="84"/>
      <c r="X385" s="84"/>
      <c r="AB385" s="56">
        <v>287000</v>
      </c>
    </row>
    <row r="386" spans="1:29" s="247" customFormat="1" ht="21" customHeight="1">
      <c r="A386" s="227">
        <v>146</v>
      </c>
      <c r="B386" s="228" t="s">
        <v>332</v>
      </c>
      <c r="C386" s="228" t="s">
        <v>333</v>
      </c>
      <c r="D386" s="229" t="s">
        <v>43</v>
      </c>
      <c r="E386" s="230"/>
      <c r="F386" s="229" t="s">
        <v>43</v>
      </c>
      <c r="G386" s="231">
        <v>63</v>
      </c>
      <c r="H386" s="232">
        <v>119</v>
      </c>
      <c r="I386" s="232">
        <v>180</v>
      </c>
      <c r="J386" s="233">
        <v>200</v>
      </c>
      <c r="K386" s="233">
        <v>11</v>
      </c>
      <c r="L386" s="234">
        <f>SUM(J386-K386)</f>
        <v>189</v>
      </c>
      <c r="M386" s="235">
        <v>192.6</v>
      </c>
      <c r="N386" s="236">
        <f>L386*M386</f>
        <v>36401.4</v>
      </c>
      <c r="O386" s="402">
        <f>L386/4</f>
        <v>47.25</v>
      </c>
      <c r="P386" s="402">
        <f>L386/4</f>
        <v>47.25</v>
      </c>
      <c r="Q386" s="402">
        <f>L386/4</f>
        <v>47.25</v>
      </c>
      <c r="R386" s="402">
        <f>L386/4</f>
        <v>47.25</v>
      </c>
      <c r="S386" s="237"/>
      <c r="T386" s="238"/>
      <c r="U386" s="358"/>
      <c r="V386" s="359"/>
      <c r="W386" s="359"/>
      <c r="X386" s="359"/>
      <c r="Y386" s="357"/>
      <c r="Z386" s="245"/>
      <c r="AA386" s="245"/>
      <c r="AB386" s="246">
        <v>52000</v>
      </c>
      <c r="AC386" s="245"/>
    </row>
    <row r="387" spans="1:29" ht="21" customHeight="1">
      <c r="A387" s="227">
        <v>72</v>
      </c>
      <c r="B387" s="228" t="s">
        <v>181</v>
      </c>
      <c r="C387" s="228" t="s">
        <v>182</v>
      </c>
      <c r="D387" s="229" t="s">
        <v>43</v>
      </c>
      <c r="E387" s="230"/>
      <c r="F387" s="229" t="s">
        <v>43</v>
      </c>
      <c r="G387" s="231">
        <v>6456</v>
      </c>
      <c r="H387" s="232">
        <v>8487</v>
      </c>
      <c r="I387" s="232">
        <v>11100</v>
      </c>
      <c r="J387" s="233">
        <v>12300</v>
      </c>
      <c r="K387" s="233">
        <v>3220</v>
      </c>
      <c r="L387" s="234">
        <f>SUM(J387-K387)</f>
        <v>9080</v>
      </c>
      <c r="M387" s="235">
        <v>8.48</v>
      </c>
      <c r="N387" s="236">
        <f>L387*M387</f>
        <v>76998.400000000009</v>
      </c>
      <c r="O387" s="402">
        <f>L387/4</f>
        <v>2270</v>
      </c>
      <c r="P387" s="402">
        <f>L387/4</f>
        <v>2270</v>
      </c>
      <c r="Q387" s="402">
        <f>L387/4</f>
        <v>2270</v>
      </c>
      <c r="R387" s="402">
        <f>L387/4</f>
        <v>2270</v>
      </c>
      <c r="S387" s="237"/>
      <c r="T387" s="238"/>
      <c r="U387" s="83"/>
      <c r="V387" s="84"/>
      <c r="W387" s="84"/>
      <c r="X387" s="84"/>
      <c r="AB387" s="56">
        <v>113100</v>
      </c>
    </row>
    <row r="388" spans="1:29" ht="21" customHeight="1">
      <c r="A388" s="227">
        <v>73</v>
      </c>
      <c r="B388" s="228" t="s">
        <v>183</v>
      </c>
      <c r="C388" s="228" t="s">
        <v>184</v>
      </c>
      <c r="D388" s="229" t="s">
        <v>185</v>
      </c>
      <c r="E388" s="230"/>
      <c r="F388" s="229" t="s">
        <v>185</v>
      </c>
      <c r="G388" s="231">
        <v>22000</v>
      </c>
      <c r="H388" s="232">
        <v>25000</v>
      </c>
      <c r="I388" s="232">
        <v>23500</v>
      </c>
      <c r="J388" s="233">
        <v>26000</v>
      </c>
      <c r="K388" s="233">
        <v>2990</v>
      </c>
      <c r="L388" s="234">
        <f>SUM(J388-K388)</f>
        <v>23010</v>
      </c>
      <c r="M388" s="235">
        <v>5.5</v>
      </c>
      <c r="N388" s="236">
        <f>L388*M388</f>
        <v>126555</v>
      </c>
      <c r="O388" s="402">
        <f>L388/4</f>
        <v>5752.5</v>
      </c>
      <c r="P388" s="402">
        <f>L388/4</f>
        <v>5752.5</v>
      </c>
      <c r="Q388" s="402">
        <f>L388/4</f>
        <v>5752.5</v>
      </c>
      <c r="R388" s="402">
        <f>L388/4</f>
        <v>5752.5</v>
      </c>
      <c r="S388" s="237"/>
      <c r="T388" s="238"/>
      <c r="U388" s="83"/>
      <c r="V388" s="84"/>
      <c r="W388" s="84"/>
      <c r="X388" s="84"/>
      <c r="AB388" s="56">
        <v>2058000</v>
      </c>
    </row>
    <row r="389" spans="1:29" ht="21" customHeight="1">
      <c r="A389" s="109">
        <v>525</v>
      </c>
      <c r="B389" s="108"/>
      <c r="C389" s="275" t="s">
        <v>978</v>
      </c>
      <c r="D389" s="129"/>
      <c r="E389" s="130">
        <v>1</v>
      </c>
      <c r="F389" s="130" t="s">
        <v>979</v>
      </c>
      <c r="G389" s="145"/>
      <c r="H389" s="145"/>
      <c r="I389" s="145">
        <v>2630</v>
      </c>
      <c r="J389" s="145">
        <v>10500</v>
      </c>
      <c r="K389" s="145"/>
      <c r="L389" s="80">
        <f>N389/M389</f>
        <v>10526.315789473685</v>
      </c>
      <c r="M389" s="146">
        <v>190</v>
      </c>
      <c r="N389" s="135">
        <v>2000000</v>
      </c>
      <c r="O389" s="409"/>
      <c r="P389" s="409"/>
      <c r="Q389" s="409"/>
      <c r="R389" s="409"/>
      <c r="S389" s="53"/>
      <c r="T389" s="54"/>
      <c r="U389" s="83"/>
      <c r="V389" s="84"/>
      <c r="W389" s="84"/>
      <c r="X389" s="84"/>
      <c r="AB389" s="56">
        <f>SUM(AB376:AB388)</f>
        <v>65726760</v>
      </c>
    </row>
    <row r="390" spans="1:29" ht="21" customHeight="1">
      <c r="A390" s="100">
        <v>507</v>
      </c>
      <c r="B390" s="76"/>
      <c r="C390" s="194" t="s">
        <v>952</v>
      </c>
      <c r="D390" s="78" t="s">
        <v>199</v>
      </c>
      <c r="E390" s="78">
        <v>1</v>
      </c>
      <c r="F390" s="78" t="s">
        <v>199</v>
      </c>
      <c r="G390" s="79">
        <v>0</v>
      </c>
      <c r="H390" s="79">
        <v>0</v>
      </c>
      <c r="I390" s="79">
        <v>0</v>
      </c>
      <c r="J390" s="190">
        <v>1</v>
      </c>
      <c r="K390" s="105">
        <v>0</v>
      </c>
      <c r="L390" s="191">
        <f>J390-K390</f>
        <v>1</v>
      </c>
      <c r="M390" s="192">
        <v>2500</v>
      </c>
      <c r="N390" s="82">
        <f t="shared" ref="N390:N421" si="106">L390*M390</f>
        <v>2500</v>
      </c>
      <c r="O390" s="409">
        <v>1</v>
      </c>
      <c r="P390" s="409"/>
      <c r="Q390" s="409"/>
      <c r="R390" s="409"/>
      <c r="S390" s="53"/>
      <c r="T390" s="54"/>
      <c r="U390" s="83"/>
      <c r="V390" s="84"/>
      <c r="W390" s="84"/>
      <c r="X390" s="84"/>
    </row>
    <row r="391" spans="1:29" ht="21" customHeight="1">
      <c r="A391" s="74">
        <v>448</v>
      </c>
      <c r="B391" s="91"/>
      <c r="C391" s="91" t="s">
        <v>881</v>
      </c>
      <c r="D391" s="78" t="s">
        <v>227</v>
      </c>
      <c r="E391" s="78">
        <v>1</v>
      </c>
      <c r="F391" s="98" t="s">
        <v>199</v>
      </c>
      <c r="G391" s="99">
        <v>0</v>
      </c>
      <c r="H391" s="99">
        <v>0</v>
      </c>
      <c r="I391" s="99">
        <v>5</v>
      </c>
      <c r="J391" s="92">
        <v>25</v>
      </c>
      <c r="K391" s="92">
        <v>0</v>
      </c>
      <c r="L391" s="93">
        <v>25</v>
      </c>
      <c r="M391" s="81">
        <v>3700</v>
      </c>
      <c r="N391" s="82">
        <f t="shared" si="106"/>
        <v>92500</v>
      </c>
      <c r="O391" s="409">
        <v>7</v>
      </c>
      <c r="P391" s="409">
        <v>6</v>
      </c>
      <c r="Q391" s="409">
        <v>6</v>
      </c>
      <c r="R391" s="409">
        <v>6</v>
      </c>
      <c r="S391" s="53"/>
      <c r="T391" s="54"/>
      <c r="U391" s="83"/>
      <c r="V391" s="84"/>
      <c r="W391" s="84"/>
      <c r="X391" s="84"/>
    </row>
    <row r="392" spans="1:29" ht="21" customHeight="1">
      <c r="A392" s="74">
        <v>403</v>
      </c>
      <c r="B392" s="91"/>
      <c r="C392" s="76" t="s">
        <v>834</v>
      </c>
      <c r="D392" s="77" t="s">
        <v>227</v>
      </c>
      <c r="E392" s="78">
        <v>1</v>
      </c>
      <c r="F392" s="78" t="s">
        <v>43</v>
      </c>
      <c r="G392" s="79">
        <v>2</v>
      </c>
      <c r="H392" s="79">
        <v>7</v>
      </c>
      <c r="I392" s="79">
        <v>16</v>
      </c>
      <c r="J392" s="79">
        <v>20</v>
      </c>
      <c r="K392" s="79">
        <v>1</v>
      </c>
      <c r="L392" s="80">
        <v>45</v>
      </c>
      <c r="M392" s="81">
        <v>4500</v>
      </c>
      <c r="N392" s="82">
        <f t="shared" si="106"/>
        <v>202500</v>
      </c>
      <c r="O392" s="409">
        <v>15</v>
      </c>
      <c r="P392" s="409">
        <v>10</v>
      </c>
      <c r="Q392" s="409">
        <v>10</v>
      </c>
      <c r="R392" s="409">
        <v>10</v>
      </c>
      <c r="S392" s="53"/>
      <c r="T392" s="54"/>
      <c r="U392" s="83"/>
      <c r="V392" s="84"/>
      <c r="W392" s="84"/>
      <c r="X392" s="84"/>
    </row>
    <row r="393" spans="1:29" ht="21" customHeight="1">
      <c r="A393" s="74">
        <v>454</v>
      </c>
      <c r="B393" s="108"/>
      <c r="C393" s="108" t="s">
        <v>887</v>
      </c>
      <c r="D393" s="108" t="s">
        <v>43</v>
      </c>
      <c r="E393" s="109">
        <v>1</v>
      </c>
      <c r="F393" s="108" t="s">
        <v>43</v>
      </c>
      <c r="G393" s="110">
        <v>0</v>
      </c>
      <c r="H393" s="110">
        <v>0</v>
      </c>
      <c r="I393" s="110">
        <v>3</v>
      </c>
      <c r="J393" s="110">
        <v>4</v>
      </c>
      <c r="K393" s="110">
        <v>0</v>
      </c>
      <c r="L393" s="248">
        <v>4</v>
      </c>
      <c r="M393" s="111">
        <v>55000</v>
      </c>
      <c r="N393" s="112">
        <f t="shared" si="106"/>
        <v>220000</v>
      </c>
      <c r="O393" s="409">
        <f t="shared" ref="O393:O411" si="107">L393/4</f>
        <v>1</v>
      </c>
      <c r="P393" s="409">
        <f t="shared" ref="P393:P411" si="108">L393/4</f>
        <v>1</v>
      </c>
      <c r="Q393" s="409">
        <f t="shared" ref="Q393:Q411" si="109">L393/4</f>
        <v>1</v>
      </c>
      <c r="R393" s="409">
        <f t="shared" ref="R393:R411" si="110">L393/4</f>
        <v>1</v>
      </c>
      <c r="S393" s="53"/>
      <c r="T393" s="54"/>
      <c r="U393" s="83"/>
      <c r="V393" s="84"/>
      <c r="W393" s="84"/>
      <c r="X393" s="84"/>
    </row>
    <row r="394" spans="1:29" s="247" customFormat="1" ht="21" customHeight="1">
      <c r="A394" s="227">
        <v>314</v>
      </c>
      <c r="B394" s="228" t="s">
        <v>672</v>
      </c>
      <c r="C394" s="228" t="s">
        <v>673</v>
      </c>
      <c r="D394" s="229" t="s">
        <v>46</v>
      </c>
      <c r="E394" s="230"/>
      <c r="F394" s="229" t="s">
        <v>46</v>
      </c>
      <c r="G394" s="231">
        <v>1</v>
      </c>
      <c r="H394" s="232">
        <v>27</v>
      </c>
      <c r="I394" s="232">
        <v>24</v>
      </c>
      <c r="J394" s="233">
        <v>28</v>
      </c>
      <c r="K394" s="233">
        <v>5</v>
      </c>
      <c r="L394" s="234">
        <f t="shared" ref="L394:L415" si="111">SUM(J394-K394)</f>
        <v>23</v>
      </c>
      <c r="M394" s="235">
        <v>740</v>
      </c>
      <c r="N394" s="236">
        <f t="shared" si="106"/>
        <v>17020</v>
      </c>
      <c r="O394" s="402">
        <f t="shared" si="107"/>
        <v>5.75</v>
      </c>
      <c r="P394" s="402">
        <f t="shared" si="108"/>
        <v>5.75</v>
      </c>
      <c r="Q394" s="402">
        <f t="shared" si="109"/>
        <v>5.75</v>
      </c>
      <c r="R394" s="402">
        <f t="shared" si="110"/>
        <v>5.75</v>
      </c>
      <c r="S394" s="237"/>
      <c r="T394" s="238"/>
      <c r="U394" s="358"/>
      <c r="V394" s="359"/>
      <c r="W394" s="359"/>
      <c r="X394" s="359"/>
      <c r="Y394" s="357"/>
      <c r="Z394" s="245"/>
      <c r="AA394" s="245"/>
      <c r="AB394" s="246"/>
      <c r="AC394" s="245"/>
    </row>
    <row r="395" spans="1:29" s="247" customFormat="1" ht="21" customHeight="1">
      <c r="A395" s="227">
        <v>315</v>
      </c>
      <c r="B395" s="228" t="s">
        <v>674</v>
      </c>
      <c r="C395" s="228" t="s">
        <v>675</v>
      </c>
      <c r="D395" s="229" t="s">
        <v>46</v>
      </c>
      <c r="E395" s="230"/>
      <c r="F395" s="229" t="s">
        <v>46</v>
      </c>
      <c r="G395" s="231">
        <v>14</v>
      </c>
      <c r="H395" s="232">
        <v>18</v>
      </c>
      <c r="I395" s="232">
        <v>24</v>
      </c>
      <c r="J395" s="233">
        <v>28</v>
      </c>
      <c r="K395" s="233">
        <v>9</v>
      </c>
      <c r="L395" s="234">
        <f t="shared" si="111"/>
        <v>19</v>
      </c>
      <c r="M395" s="235">
        <v>620</v>
      </c>
      <c r="N395" s="236">
        <f t="shared" si="106"/>
        <v>11780</v>
      </c>
      <c r="O395" s="402">
        <f t="shared" si="107"/>
        <v>4.75</v>
      </c>
      <c r="P395" s="402">
        <f t="shared" si="108"/>
        <v>4.75</v>
      </c>
      <c r="Q395" s="402">
        <f t="shared" si="109"/>
        <v>4.75</v>
      </c>
      <c r="R395" s="402">
        <f t="shared" si="110"/>
        <v>4.75</v>
      </c>
      <c r="S395" s="237"/>
      <c r="T395" s="238"/>
      <c r="U395" s="358"/>
      <c r="V395" s="359"/>
      <c r="W395" s="359"/>
      <c r="X395" s="359"/>
      <c r="Y395" s="357"/>
      <c r="Z395" s="245"/>
      <c r="AA395" s="245"/>
      <c r="AB395" s="246"/>
      <c r="AC395" s="245"/>
    </row>
    <row r="396" spans="1:29" s="247" customFormat="1" ht="21" customHeight="1">
      <c r="A396" s="227">
        <v>316</v>
      </c>
      <c r="B396" s="228" t="s">
        <v>676</v>
      </c>
      <c r="C396" s="228" t="s">
        <v>677</v>
      </c>
      <c r="D396" s="229" t="s">
        <v>46</v>
      </c>
      <c r="E396" s="230"/>
      <c r="F396" s="229" t="s">
        <v>46</v>
      </c>
      <c r="G396" s="231">
        <v>10</v>
      </c>
      <c r="H396" s="232">
        <v>22</v>
      </c>
      <c r="I396" s="232">
        <v>24</v>
      </c>
      <c r="J396" s="233">
        <v>28</v>
      </c>
      <c r="K396" s="233">
        <v>11</v>
      </c>
      <c r="L396" s="234">
        <f t="shared" si="111"/>
        <v>17</v>
      </c>
      <c r="M396" s="235">
        <v>720</v>
      </c>
      <c r="N396" s="236">
        <f t="shared" si="106"/>
        <v>12240</v>
      </c>
      <c r="O396" s="402">
        <f t="shared" si="107"/>
        <v>4.25</v>
      </c>
      <c r="P396" s="402">
        <f t="shared" si="108"/>
        <v>4.25</v>
      </c>
      <c r="Q396" s="402">
        <f t="shared" si="109"/>
        <v>4.25</v>
      </c>
      <c r="R396" s="402">
        <f t="shared" si="110"/>
        <v>4.25</v>
      </c>
      <c r="S396" s="237"/>
      <c r="T396" s="238"/>
      <c r="U396" s="358"/>
      <c r="V396" s="359"/>
      <c r="W396" s="359"/>
      <c r="X396" s="359"/>
      <c r="Y396" s="357"/>
      <c r="Z396" s="245"/>
      <c r="AA396" s="245"/>
      <c r="AB396" s="246"/>
      <c r="AC396" s="245"/>
    </row>
    <row r="397" spans="1:29" s="247" customFormat="1" ht="21" customHeight="1">
      <c r="A397" s="227">
        <v>317</v>
      </c>
      <c r="B397" s="228" t="s">
        <v>678</v>
      </c>
      <c r="C397" s="228" t="s">
        <v>679</v>
      </c>
      <c r="D397" s="229" t="s">
        <v>46</v>
      </c>
      <c r="E397" s="230"/>
      <c r="F397" s="229" t="s">
        <v>46</v>
      </c>
      <c r="G397" s="231">
        <v>3</v>
      </c>
      <c r="H397" s="232">
        <v>16</v>
      </c>
      <c r="I397" s="232">
        <v>12</v>
      </c>
      <c r="J397" s="233">
        <v>18</v>
      </c>
      <c r="K397" s="233">
        <v>13</v>
      </c>
      <c r="L397" s="234">
        <f t="shared" si="111"/>
        <v>5</v>
      </c>
      <c r="M397" s="235">
        <v>1400</v>
      </c>
      <c r="N397" s="236">
        <f t="shared" si="106"/>
        <v>7000</v>
      </c>
      <c r="O397" s="402">
        <f t="shared" si="107"/>
        <v>1.25</v>
      </c>
      <c r="P397" s="402">
        <f t="shared" si="108"/>
        <v>1.25</v>
      </c>
      <c r="Q397" s="402">
        <f t="shared" si="109"/>
        <v>1.25</v>
      </c>
      <c r="R397" s="402">
        <f t="shared" si="110"/>
        <v>1.25</v>
      </c>
      <c r="S397" s="237"/>
      <c r="T397" s="238"/>
      <c r="U397" s="358"/>
      <c r="V397" s="359"/>
      <c r="W397" s="359"/>
      <c r="X397" s="359"/>
      <c r="Y397" s="357"/>
      <c r="Z397" s="245"/>
      <c r="AA397" s="245"/>
      <c r="AB397" s="246"/>
      <c r="AC397" s="245"/>
    </row>
    <row r="398" spans="1:29" s="247" customFormat="1" ht="21" customHeight="1">
      <c r="A398" s="227">
        <v>323</v>
      </c>
      <c r="B398" s="228" t="s">
        <v>690</v>
      </c>
      <c r="C398" s="228" t="s">
        <v>691</v>
      </c>
      <c r="D398" s="229" t="s">
        <v>46</v>
      </c>
      <c r="E398" s="230"/>
      <c r="F398" s="229" t="s">
        <v>46</v>
      </c>
      <c r="G398" s="231">
        <v>6</v>
      </c>
      <c r="H398" s="232">
        <v>24</v>
      </c>
      <c r="I398" s="232">
        <v>24</v>
      </c>
      <c r="J398" s="233">
        <v>28</v>
      </c>
      <c r="K398" s="233">
        <v>5</v>
      </c>
      <c r="L398" s="234">
        <f t="shared" si="111"/>
        <v>23</v>
      </c>
      <c r="M398" s="235">
        <v>1541.87</v>
      </c>
      <c r="N398" s="236">
        <f t="shared" si="106"/>
        <v>35463.009999999995</v>
      </c>
      <c r="O398" s="402">
        <f t="shared" si="107"/>
        <v>5.75</v>
      </c>
      <c r="P398" s="402">
        <f t="shared" si="108"/>
        <v>5.75</v>
      </c>
      <c r="Q398" s="402">
        <f t="shared" si="109"/>
        <v>5.75</v>
      </c>
      <c r="R398" s="402">
        <f t="shared" si="110"/>
        <v>5.75</v>
      </c>
      <c r="S398" s="237"/>
      <c r="T398" s="238"/>
      <c r="U398" s="358"/>
      <c r="V398" s="359"/>
      <c r="W398" s="359"/>
      <c r="X398" s="359"/>
      <c r="Y398" s="357"/>
      <c r="Z398" s="245"/>
      <c r="AA398" s="245"/>
      <c r="AB398" s="246"/>
      <c r="AC398" s="245"/>
    </row>
    <row r="399" spans="1:29" s="247" customFormat="1" ht="21" customHeight="1">
      <c r="A399" s="227">
        <v>319</v>
      </c>
      <c r="B399" s="228" t="s">
        <v>682</v>
      </c>
      <c r="C399" s="228" t="s">
        <v>683</v>
      </c>
      <c r="D399" s="229" t="s">
        <v>46</v>
      </c>
      <c r="E399" s="230"/>
      <c r="F399" s="229" t="s">
        <v>46</v>
      </c>
      <c r="G399" s="231">
        <v>28</v>
      </c>
      <c r="H399" s="232">
        <v>43</v>
      </c>
      <c r="I399" s="232">
        <v>48</v>
      </c>
      <c r="J399" s="233">
        <v>54</v>
      </c>
      <c r="K399" s="233">
        <v>22</v>
      </c>
      <c r="L399" s="234">
        <f t="shared" si="111"/>
        <v>32</v>
      </c>
      <c r="M399" s="235">
        <v>330</v>
      </c>
      <c r="N399" s="236">
        <f t="shared" si="106"/>
        <v>10560</v>
      </c>
      <c r="O399" s="402">
        <f t="shared" si="107"/>
        <v>8</v>
      </c>
      <c r="P399" s="402">
        <f t="shared" si="108"/>
        <v>8</v>
      </c>
      <c r="Q399" s="402">
        <f t="shared" si="109"/>
        <v>8</v>
      </c>
      <c r="R399" s="402">
        <f t="shared" si="110"/>
        <v>8</v>
      </c>
      <c r="S399" s="237"/>
      <c r="T399" s="238"/>
      <c r="U399" s="358"/>
      <c r="V399" s="359"/>
      <c r="W399" s="359"/>
      <c r="X399" s="359"/>
      <c r="Y399" s="357"/>
      <c r="Z399" s="245"/>
      <c r="AA399" s="245"/>
      <c r="AB399" s="246"/>
      <c r="AC399" s="245"/>
    </row>
    <row r="400" spans="1:29" s="247" customFormat="1" ht="21" customHeight="1">
      <c r="A400" s="227">
        <v>320</v>
      </c>
      <c r="B400" s="228" t="s">
        <v>684</v>
      </c>
      <c r="C400" s="228" t="s">
        <v>685</v>
      </c>
      <c r="D400" s="229" t="s">
        <v>46</v>
      </c>
      <c r="E400" s="230"/>
      <c r="F400" s="229" t="s">
        <v>46</v>
      </c>
      <c r="G400" s="231">
        <v>100</v>
      </c>
      <c r="H400" s="232">
        <v>120</v>
      </c>
      <c r="I400" s="232">
        <v>72</v>
      </c>
      <c r="J400" s="233">
        <v>80</v>
      </c>
      <c r="K400" s="233">
        <v>28</v>
      </c>
      <c r="L400" s="234">
        <f t="shared" si="111"/>
        <v>52</v>
      </c>
      <c r="M400" s="235">
        <v>428</v>
      </c>
      <c r="N400" s="236">
        <f t="shared" si="106"/>
        <v>22256</v>
      </c>
      <c r="O400" s="402">
        <f t="shared" si="107"/>
        <v>13</v>
      </c>
      <c r="P400" s="402">
        <f t="shared" si="108"/>
        <v>13</v>
      </c>
      <c r="Q400" s="402">
        <f t="shared" si="109"/>
        <v>13</v>
      </c>
      <c r="R400" s="402">
        <f t="shared" si="110"/>
        <v>13</v>
      </c>
      <c r="S400" s="237"/>
      <c r="T400" s="238"/>
      <c r="U400" s="358"/>
      <c r="V400" s="359"/>
      <c r="W400" s="359"/>
      <c r="X400" s="359"/>
      <c r="Y400" s="357"/>
      <c r="Z400" s="245"/>
      <c r="AA400" s="245"/>
      <c r="AB400" s="246"/>
      <c r="AC400" s="245"/>
    </row>
    <row r="401" spans="1:29" s="247" customFormat="1" ht="21" customHeight="1">
      <c r="A401" s="227">
        <v>321</v>
      </c>
      <c r="B401" s="228" t="s">
        <v>686</v>
      </c>
      <c r="C401" s="228" t="s">
        <v>687</v>
      </c>
      <c r="D401" s="229" t="s">
        <v>46</v>
      </c>
      <c r="E401" s="230"/>
      <c r="F401" s="229" t="s">
        <v>46</v>
      </c>
      <c r="G401" s="231">
        <v>39</v>
      </c>
      <c r="H401" s="232">
        <v>57</v>
      </c>
      <c r="I401" s="232">
        <v>60</v>
      </c>
      <c r="J401" s="233">
        <v>68</v>
      </c>
      <c r="K401" s="233">
        <v>5</v>
      </c>
      <c r="L401" s="234">
        <f t="shared" si="111"/>
        <v>63</v>
      </c>
      <c r="M401" s="235">
        <v>618.46</v>
      </c>
      <c r="N401" s="236">
        <f t="shared" si="106"/>
        <v>38962.980000000003</v>
      </c>
      <c r="O401" s="402">
        <f t="shared" si="107"/>
        <v>15.75</v>
      </c>
      <c r="P401" s="402">
        <f t="shared" si="108"/>
        <v>15.75</v>
      </c>
      <c r="Q401" s="402">
        <f t="shared" si="109"/>
        <v>15.75</v>
      </c>
      <c r="R401" s="402">
        <f t="shared" si="110"/>
        <v>15.75</v>
      </c>
      <c r="S401" s="237"/>
      <c r="T401" s="238"/>
      <c r="U401" s="358"/>
      <c r="V401" s="359"/>
      <c r="W401" s="359"/>
      <c r="X401" s="359"/>
      <c r="Y401" s="357"/>
      <c r="Z401" s="245"/>
      <c r="AA401" s="245"/>
      <c r="AB401" s="246"/>
      <c r="AC401" s="245"/>
    </row>
    <row r="402" spans="1:29" s="247" customFormat="1" ht="21" customHeight="1">
      <c r="A402" s="227">
        <v>322</v>
      </c>
      <c r="B402" s="228" t="s">
        <v>688</v>
      </c>
      <c r="C402" s="228" t="s">
        <v>689</v>
      </c>
      <c r="D402" s="229" t="s">
        <v>46</v>
      </c>
      <c r="E402" s="230"/>
      <c r="F402" s="229" t="s">
        <v>46</v>
      </c>
      <c r="G402" s="231">
        <v>25</v>
      </c>
      <c r="H402" s="232">
        <v>52</v>
      </c>
      <c r="I402" s="232">
        <v>48</v>
      </c>
      <c r="J402" s="233">
        <v>54</v>
      </c>
      <c r="K402" s="233">
        <v>28</v>
      </c>
      <c r="L402" s="234">
        <f t="shared" si="111"/>
        <v>26</v>
      </c>
      <c r="M402" s="235">
        <v>720</v>
      </c>
      <c r="N402" s="236">
        <f t="shared" si="106"/>
        <v>18720</v>
      </c>
      <c r="O402" s="402">
        <f t="shared" si="107"/>
        <v>6.5</v>
      </c>
      <c r="P402" s="402">
        <f t="shared" si="108"/>
        <v>6.5</v>
      </c>
      <c r="Q402" s="402">
        <f t="shared" si="109"/>
        <v>6.5</v>
      </c>
      <c r="R402" s="402">
        <f t="shared" si="110"/>
        <v>6.5</v>
      </c>
      <c r="S402" s="237"/>
      <c r="T402" s="238"/>
      <c r="U402" s="358"/>
      <c r="V402" s="359"/>
      <c r="W402" s="359"/>
      <c r="X402" s="359"/>
      <c r="Y402" s="357"/>
      <c r="Z402" s="245"/>
      <c r="AA402" s="245"/>
      <c r="AB402" s="246"/>
      <c r="AC402" s="245"/>
    </row>
    <row r="403" spans="1:29" s="247" customFormat="1" ht="21" customHeight="1">
      <c r="A403" s="227">
        <v>324</v>
      </c>
      <c r="B403" s="228" t="s">
        <v>692</v>
      </c>
      <c r="C403" s="228" t="s">
        <v>693</v>
      </c>
      <c r="D403" s="229" t="s">
        <v>46</v>
      </c>
      <c r="E403" s="230"/>
      <c r="F403" s="229" t="s">
        <v>46</v>
      </c>
      <c r="G403" s="231">
        <v>21</v>
      </c>
      <c r="H403" s="232">
        <v>37</v>
      </c>
      <c r="I403" s="232">
        <v>48</v>
      </c>
      <c r="J403" s="233">
        <v>54</v>
      </c>
      <c r="K403" s="233">
        <v>45</v>
      </c>
      <c r="L403" s="234">
        <f t="shared" si="111"/>
        <v>9</v>
      </c>
      <c r="M403" s="235">
        <v>1280</v>
      </c>
      <c r="N403" s="236">
        <f t="shared" si="106"/>
        <v>11520</v>
      </c>
      <c r="O403" s="402">
        <f t="shared" si="107"/>
        <v>2.25</v>
      </c>
      <c r="P403" s="402">
        <f t="shared" si="108"/>
        <v>2.25</v>
      </c>
      <c r="Q403" s="402">
        <f t="shared" si="109"/>
        <v>2.25</v>
      </c>
      <c r="R403" s="402">
        <f t="shared" si="110"/>
        <v>2.25</v>
      </c>
      <c r="S403" s="237"/>
      <c r="T403" s="238"/>
      <c r="U403" s="358"/>
      <c r="V403" s="359"/>
      <c r="W403" s="359"/>
      <c r="X403" s="359"/>
      <c r="Y403" s="357"/>
      <c r="Z403" s="245"/>
      <c r="AA403" s="245"/>
      <c r="AB403" s="246"/>
      <c r="AC403" s="245"/>
    </row>
    <row r="404" spans="1:29" s="247" customFormat="1" ht="21" customHeight="1">
      <c r="A404" s="227">
        <v>332</v>
      </c>
      <c r="B404" s="228" t="s">
        <v>709</v>
      </c>
      <c r="C404" s="339" t="s">
        <v>710</v>
      </c>
      <c r="D404" s="229" t="s">
        <v>46</v>
      </c>
      <c r="E404" s="360"/>
      <c r="F404" s="229" t="s">
        <v>46</v>
      </c>
      <c r="G404" s="231">
        <v>2455</v>
      </c>
      <c r="H404" s="231">
        <v>2756</v>
      </c>
      <c r="I404" s="231">
        <v>96</v>
      </c>
      <c r="J404" s="233">
        <v>110</v>
      </c>
      <c r="K404" s="233">
        <v>0</v>
      </c>
      <c r="L404" s="234">
        <f t="shared" si="111"/>
        <v>110</v>
      </c>
      <c r="M404" s="235">
        <v>110</v>
      </c>
      <c r="N404" s="361">
        <f t="shared" si="106"/>
        <v>12100</v>
      </c>
      <c r="O404" s="402">
        <f t="shared" si="107"/>
        <v>27.5</v>
      </c>
      <c r="P404" s="402">
        <f t="shared" si="108"/>
        <v>27.5</v>
      </c>
      <c r="Q404" s="402">
        <f t="shared" si="109"/>
        <v>27.5</v>
      </c>
      <c r="R404" s="402">
        <f t="shared" si="110"/>
        <v>27.5</v>
      </c>
      <c r="S404" s="237"/>
      <c r="T404" s="238"/>
      <c r="U404" s="358"/>
      <c r="V404" s="359"/>
      <c r="W404" s="359"/>
      <c r="X404" s="359"/>
      <c r="Y404" s="357"/>
      <c r="Z404" s="245"/>
      <c r="AA404" s="245"/>
      <c r="AB404" s="246"/>
      <c r="AC404" s="245"/>
    </row>
    <row r="405" spans="1:29" s="247" customFormat="1" ht="21" customHeight="1">
      <c r="A405" s="227">
        <v>335</v>
      </c>
      <c r="B405" s="228" t="s">
        <v>715</v>
      </c>
      <c r="C405" s="339" t="s">
        <v>716</v>
      </c>
      <c r="D405" s="229" t="s">
        <v>46</v>
      </c>
      <c r="E405" s="362"/>
      <c r="F405" s="229" t="s">
        <v>46</v>
      </c>
      <c r="G405" s="231">
        <v>35</v>
      </c>
      <c r="H405" s="231">
        <v>50</v>
      </c>
      <c r="I405" s="231">
        <v>10</v>
      </c>
      <c r="J405" s="233">
        <v>68</v>
      </c>
      <c r="K405" s="233">
        <v>12</v>
      </c>
      <c r="L405" s="234">
        <f t="shared" si="111"/>
        <v>56</v>
      </c>
      <c r="M405" s="235">
        <v>4654.99</v>
      </c>
      <c r="N405" s="361">
        <f t="shared" si="106"/>
        <v>260679.44</v>
      </c>
      <c r="O405" s="402">
        <f t="shared" si="107"/>
        <v>14</v>
      </c>
      <c r="P405" s="402">
        <f t="shared" si="108"/>
        <v>14</v>
      </c>
      <c r="Q405" s="402">
        <f t="shared" si="109"/>
        <v>14</v>
      </c>
      <c r="R405" s="402">
        <f t="shared" si="110"/>
        <v>14</v>
      </c>
      <c r="S405" s="237"/>
      <c r="T405" s="238"/>
      <c r="U405" s="358"/>
      <c r="V405" s="359"/>
      <c r="W405" s="359"/>
      <c r="X405" s="359"/>
      <c r="Y405" s="357"/>
      <c r="Z405" s="245"/>
      <c r="AA405" s="245"/>
      <c r="AB405" s="246"/>
      <c r="AC405" s="245"/>
    </row>
    <row r="406" spans="1:29" s="247" customFormat="1" ht="21" customHeight="1">
      <c r="A406" s="227">
        <v>336</v>
      </c>
      <c r="B406" s="228" t="s">
        <v>717</v>
      </c>
      <c r="C406" s="339" t="s">
        <v>718</v>
      </c>
      <c r="D406" s="229" t="s">
        <v>46</v>
      </c>
      <c r="E406" s="362"/>
      <c r="F406" s="229" t="s">
        <v>46</v>
      </c>
      <c r="G406" s="231">
        <v>67</v>
      </c>
      <c r="H406" s="231">
        <v>78</v>
      </c>
      <c r="I406" s="231">
        <v>60</v>
      </c>
      <c r="J406" s="233">
        <v>68</v>
      </c>
      <c r="K406" s="233">
        <v>22</v>
      </c>
      <c r="L406" s="234">
        <f t="shared" si="111"/>
        <v>46</v>
      </c>
      <c r="M406" s="235">
        <v>5145</v>
      </c>
      <c r="N406" s="361">
        <f t="shared" si="106"/>
        <v>236670</v>
      </c>
      <c r="O406" s="402">
        <f t="shared" si="107"/>
        <v>11.5</v>
      </c>
      <c r="P406" s="402">
        <f t="shared" si="108"/>
        <v>11.5</v>
      </c>
      <c r="Q406" s="402">
        <f t="shared" si="109"/>
        <v>11.5</v>
      </c>
      <c r="R406" s="402">
        <f t="shared" si="110"/>
        <v>11.5</v>
      </c>
      <c r="S406" s="237"/>
      <c r="T406" s="238"/>
      <c r="U406" s="358"/>
      <c r="V406" s="359"/>
      <c r="W406" s="359"/>
      <c r="X406" s="359"/>
      <c r="Y406" s="357"/>
      <c r="Z406" s="245"/>
      <c r="AA406" s="245"/>
      <c r="AB406" s="246"/>
      <c r="AC406" s="245"/>
    </row>
    <row r="407" spans="1:29" s="247" customFormat="1" ht="21" customHeight="1">
      <c r="A407" s="227">
        <v>337</v>
      </c>
      <c r="B407" s="228" t="s">
        <v>719</v>
      </c>
      <c r="C407" s="339" t="s">
        <v>720</v>
      </c>
      <c r="D407" s="229" t="s">
        <v>46</v>
      </c>
      <c r="E407" s="362"/>
      <c r="F407" s="229" t="s">
        <v>46</v>
      </c>
      <c r="G407" s="231">
        <v>23</v>
      </c>
      <c r="H407" s="231">
        <v>28</v>
      </c>
      <c r="I407" s="231">
        <v>48</v>
      </c>
      <c r="J407" s="233">
        <v>54</v>
      </c>
      <c r="K407" s="233">
        <v>15</v>
      </c>
      <c r="L407" s="234">
        <f t="shared" si="111"/>
        <v>39</v>
      </c>
      <c r="M407" s="235">
        <v>7350</v>
      </c>
      <c r="N407" s="361">
        <f t="shared" si="106"/>
        <v>286650</v>
      </c>
      <c r="O407" s="402">
        <f t="shared" si="107"/>
        <v>9.75</v>
      </c>
      <c r="P407" s="402">
        <f t="shared" si="108"/>
        <v>9.75</v>
      </c>
      <c r="Q407" s="402">
        <f t="shared" si="109"/>
        <v>9.75</v>
      </c>
      <c r="R407" s="402">
        <f t="shared" si="110"/>
        <v>9.75</v>
      </c>
      <c r="S407" s="237"/>
      <c r="T407" s="238"/>
      <c r="U407" s="358"/>
      <c r="V407" s="359"/>
      <c r="W407" s="359"/>
      <c r="X407" s="359"/>
      <c r="Y407" s="357"/>
      <c r="Z407" s="245"/>
      <c r="AA407" s="245"/>
      <c r="AB407" s="246"/>
      <c r="AC407" s="245"/>
    </row>
    <row r="408" spans="1:29" s="247" customFormat="1" ht="21" customHeight="1">
      <c r="A408" s="227">
        <v>333</v>
      </c>
      <c r="B408" s="228" t="s">
        <v>711</v>
      </c>
      <c r="C408" s="339" t="s">
        <v>712</v>
      </c>
      <c r="D408" s="229" t="s">
        <v>46</v>
      </c>
      <c r="E408" s="362"/>
      <c r="F408" s="229" t="s">
        <v>46</v>
      </c>
      <c r="G408" s="231">
        <v>151</v>
      </c>
      <c r="H408" s="231">
        <v>173</v>
      </c>
      <c r="I408" s="231">
        <v>144</v>
      </c>
      <c r="J408" s="233">
        <v>160</v>
      </c>
      <c r="K408" s="233">
        <v>0</v>
      </c>
      <c r="L408" s="234">
        <f t="shared" si="111"/>
        <v>160</v>
      </c>
      <c r="M408" s="235">
        <v>1764</v>
      </c>
      <c r="N408" s="361">
        <f t="shared" si="106"/>
        <v>282240</v>
      </c>
      <c r="O408" s="402">
        <f t="shared" si="107"/>
        <v>40</v>
      </c>
      <c r="P408" s="402">
        <f t="shared" si="108"/>
        <v>40</v>
      </c>
      <c r="Q408" s="402">
        <f t="shared" si="109"/>
        <v>40</v>
      </c>
      <c r="R408" s="402">
        <f t="shared" si="110"/>
        <v>40</v>
      </c>
      <c r="S408" s="237"/>
      <c r="T408" s="238"/>
      <c r="U408" s="358"/>
      <c r="V408" s="359"/>
      <c r="W408" s="359"/>
      <c r="X408" s="359"/>
      <c r="Y408" s="357"/>
      <c r="Z408" s="245"/>
      <c r="AA408" s="245"/>
      <c r="AB408" s="246"/>
      <c r="AC408" s="245"/>
    </row>
    <row r="409" spans="1:29" s="247" customFormat="1" ht="21" customHeight="1">
      <c r="A409" s="227">
        <v>334</v>
      </c>
      <c r="B409" s="228" t="s">
        <v>713</v>
      </c>
      <c r="C409" s="339" t="s">
        <v>714</v>
      </c>
      <c r="D409" s="229" t="s">
        <v>46</v>
      </c>
      <c r="E409" s="362"/>
      <c r="F409" s="229" t="s">
        <v>46</v>
      </c>
      <c r="G409" s="231">
        <v>109</v>
      </c>
      <c r="H409" s="231">
        <v>120</v>
      </c>
      <c r="I409" s="231">
        <v>132</v>
      </c>
      <c r="J409" s="233">
        <v>146</v>
      </c>
      <c r="K409" s="233">
        <v>4</v>
      </c>
      <c r="L409" s="234">
        <f t="shared" si="111"/>
        <v>142</v>
      </c>
      <c r="M409" s="235">
        <v>3800</v>
      </c>
      <c r="N409" s="361">
        <f t="shared" si="106"/>
        <v>539600</v>
      </c>
      <c r="O409" s="402">
        <f t="shared" si="107"/>
        <v>35.5</v>
      </c>
      <c r="P409" s="402">
        <f t="shared" si="108"/>
        <v>35.5</v>
      </c>
      <c r="Q409" s="402">
        <f t="shared" si="109"/>
        <v>35.5</v>
      </c>
      <c r="R409" s="402">
        <f t="shared" si="110"/>
        <v>35.5</v>
      </c>
      <c r="S409" s="237"/>
      <c r="T409" s="238"/>
      <c r="U409" s="358"/>
      <c r="V409" s="359"/>
      <c r="W409" s="359"/>
      <c r="X409" s="359"/>
      <c r="Y409" s="357"/>
      <c r="Z409" s="245"/>
      <c r="AA409" s="245"/>
      <c r="AB409" s="246"/>
      <c r="AC409" s="245"/>
    </row>
    <row r="410" spans="1:29" s="247" customFormat="1" ht="21" customHeight="1">
      <c r="A410" s="227">
        <v>331</v>
      </c>
      <c r="B410" s="228" t="s">
        <v>707</v>
      </c>
      <c r="C410" s="228" t="s">
        <v>708</v>
      </c>
      <c r="D410" s="229" t="s">
        <v>46</v>
      </c>
      <c r="E410" s="230"/>
      <c r="F410" s="229" t="s">
        <v>46</v>
      </c>
      <c r="G410" s="231">
        <v>140</v>
      </c>
      <c r="H410" s="232">
        <v>168</v>
      </c>
      <c r="I410" s="232">
        <v>96</v>
      </c>
      <c r="J410" s="233">
        <v>106</v>
      </c>
      <c r="K410" s="233">
        <v>2</v>
      </c>
      <c r="L410" s="234">
        <f t="shared" si="111"/>
        <v>104</v>
      </c>
      <c r="M410" s="235">
        <v>2841.99</v>
      </c>
      <c r="N410" s="236">
        <f t="shared" si="106"/>
        <v>295566.95999999996</v>
      </c>
      <c r="O410" s="402">
        <f t="shared" si="107"/>
        <v>26</v>
      </c>
      <c r="P410" s="402">
        <f t="shared" si="108"/>
        <v>26</v>
      </c>
      <c r="Q410" s="402">
        <f t="shared" si="109"/>
        <v>26</v>
      </c>
      <c r="R410" s="402">
        <f t="shared" si="110"/>
        <v>26</v>
      </c>
      <c r="S410" s="237"/>
      <c r="T410" s="238"/>
      <c r="U410" s="358"/>
      <c r="V410" s="359"/>
      <c r="W410" s="359"/>
      <c r="X410" s="359"/>
      <c r="Y410" s="357"/>
      <c r="Z410" s="245"/>
      <c r="AA410" s="245"/>
      <c r="AB410" s="246"/>
      <c r="AC410" s="245"/>
    </row>
    <row r="411" spans="1:29" s="247" customFormat="1" ht="21" customHeight="1">
      <c r="A411" s="227">
        <v>143</v>
      </c>
      <c r="B411" s="228" t="s">
        <v>326</v>
      </c>
      <c r="C411" s="228" t="s">
        <v>327</v>
      </c>
      <c r="D411" s="229" t="s">
        <v>43</v>
      </c>
      <c r="E411" s="230"/>
      <c r="F411" s="229" t="s">
        <v>43</v>
      </c>
      <c r="G411" s="231">
        <v>212014</v>
      </c>
      <c r="H411" s="232">
        <v>246945</v>
      </c>
      <c r="I411" s="232">
        <v>200840</v>
      </c>
      <c r="J411" s="233">
        <v>21480</v>
      </c>
      <c r="K411" s="233">
        <v>333</v>
      </c>
      <c r="L411" s="234">
        <f t="shared" si="111"/>
        <v>21147</v>
      </c>
      <c r="M411" s="235">
        <v>8.5</v>
      </c>
      <c r="N411" s="236">
        <f t="shared" si="106"/>
        <v>179749.5</v>
      </c>
      <c r="O411" s="402">
        <f t="shared" si="107"/>
        <v>5286.75</v>
      </c>
      <c r="P411" s="402">
        <f t="shared" si="108"/>
        <v>5286.75</v>
      </c>
      <c r="Q411" s="402">
        <f t="shared" si="109"/>
        <v>5286.75</v>
      </c>
      <c r="R411" s="402">
        <f t="shared" si="110"/>
        <v>5286.75</v>
      </c>
      <c r="S411" s="237"/>
      <c r="T411" s="238"/>
      <c r="U411" s="358"/>
      <c r="V411" s="359"/>
      <c r="W411" s="359"/>
      <c r="X411" s="359"/>
      <c r="Y411" s="357"/>
      <c r="Z411" s="245"/>
      <c r="AA411" s="245"/>
      <c r="AB411" s="246"/>
      <c r="AC411" s="245"/>
    </row>
    <row r="412" spans="1:29" s="239" customFormat="1" ht="21" customHeight="1">
      <c r="A412" s="227">
        <v>142</v>
      </c>
      <c r="B412" s="228" t="s">
        <v>325</v>
      </c>
      <c r="C412" s="228" t="s">
        <v>985</v>
      </c>
      <c r="D412" s="229" t="s">
        <v>43</v>
      </c>
      <c r="E412" s="230"/>
      <c r="F412" s="229" t="s">
        <v>43</v>
      </c>
      <c r="G412" s="231">
        <v>30220</v>
      </c>
      <c r="H412" s="232">
        <v>33970</v>
      </c>
      <c r="I412" s="232">
        <v>32916</v>
      </c>
      <c r="J412" s="233">
        <v>36570</v>
      </c>
      <c r="K412" s="233">
        <v>2523</v>
      </c>
      <c r="L412" s="234">
        <f t="shared" si="111"/>
        <v>34047</v>
      </c>
      <c r="M412" s="235">
        <v>9</v>
      </c>
      <c r="N412" s="236">
        <f t="shared" si="106"/>
        <v>306423</v>
      </c>
      <c r="O412" s="402">
        <f t="shared" ref="O412" si="112">L412/4</f>
        <v>8511.75</v>
      </c>
      <c r="P412" s="402">
        <f t="shared" ref="P412" si="113">L412/4</f>
        <v>8511.75</v>
      </c>
      <c r="Q412" s="402">
        <f t="shared" ref="Q412" si="114">L412/4</f>
        <v>8511.75</v>
      </c>
      <c r="R412" s="402">
        <f t="shared" ref="R412" si="115">L412/4</f>
        <v>8511.75</v>
      </c>
      <c r="S412" s="237"/>
      <c r="T412" s="238"/>
      <c r="V412" s="240"/>
      <c r="W412" s="240"/>
      <c r="X412" s="240"/>
      <c r="Y412" s="241"/>
      <c r="Z412" s="242"/>
      <c r="AA412" s="242"/>
      <c r="AB412" s="243"/>
      <c r="AC412" s="242"/>
    </row>
    <row r="413" spans="1:29" s="247" customFormat="1" ht="21" customHeight="1">
      <c r="A413" s="227">
        <v>144</v>
      </c>
      <c r="B413" s="228" t="s">
        <v>328</v>
      </c>
      <c r="C413" s="228" t="s">
        <v>329</v>
      </c>
      <c r="D413" s="229" t="s">
        <v>43</v>
      </c>
      <c r="E413" s="230"/>
      <c r="F413" s="229" t="s">
        <v>43</v>
      </c>
      <c r="G413" s="231">
        <v>18568</v>
      </c>
      <c r="H413" s="232">
        <v>20640</v>
      </c>
      <c r="I413" s="232">
        <v>20612</v>
      </c>
      <c r="J413" s="233">
        <v>29010</v>
      </c>
      <c r="K413" s="233">
        <v>0</v>
      </c>
      <c r="L413" s="234">
        <f t="shared" si="111"/>
        <v>29010</v>
      </c>
      <c r="M413" s="235">
        <v>74.900000000000006</v>
      </c>
      <c r="N413" s="236">
        <f t="shared" si="106"/>
        <v>2172849</v>
      </c>
      <c r="O413" s="402">
        <f>L413/4</f>
        <v>7252.5</v>
      </c>
      <c r="P413" s="402">
        <f>L413/4</f>
        <v>7252.5</v>
      </c>
      <c r="Q413" s="402">
        <f>L413/4</f>
        <v>7252.5</v>
      </c>
      <c r="R413" s="402">
        <f>L413/4</f>
        <v>7252.5</v>
      </c>
      <c r="S413" s="237"/>
      <c r="T413" s="238"/>
      <c r="U413" s="358"/>
      <c r="V413" s="359"/>
      <c r="W413" s="359"/>
      <c r="X413" s="359"/>
      <c r="Y413" s="357"/>
      <c r="Z413" s="245"/>
      <c r="AA413" s="245"/>
      <c r="AB413" s="246"/>
      <c r="AC413" s="245"/>
    </row>
    <row r="414" spans="1:29" s="247" customFormat="1" ht="21" customHeight="1">
      <c r="A414" s="227">
        <v>145</v>
      </c>
      <c r="B414" s="228" t="s">
        <v>330</v>
      </c>
      <c r="C414" s="228" t="s">
        <v>331</v>
      </c>
      <c r="D414" s="229" t="s">
        <v>43</v>
      </c>
      <c r="E414" s="230"/>
      <c r="F414" s="229" t="s">
        <v>43</v>
      </c>
      <c r="G414" s="231">
        <v>6944</v>
      </c>
      <c r="H414" s="232">
        <v>7770</v>
      </c>
      <c r="I414" s="232">
        <v>7000</v>
      </c>
      <c r="J414" s="233">
        <v>7780</v>
      </c>
      <c r="K414" s="233">
        <v>780</v>
      </c>
      <c r="L414" s="234">
        <f t="shared" si="111"/>
        <v>7000</v>
      </c>
      <c r="M414" s="235">
        <v>74.900000000000006</v>
      </c>
      <c r="N414" s="236">
        <f t="shared" si="106"/>
        <v>524300</v>
      </c>
      <c r="O414" s="402">
        <f>L414/4</f>
        <v>1750</v>
      </c>
      <c r="P414" s="402">
        <f>L414/4</f>
        <v>1750</v>
      </c>
      <c r="Q414" s="402">
        <f>L414/4</f>
        <v>1750</v>
      </c>
      <c r="R414" s="402">
        <f>L414/4</f>
        <v>1750</v>
      </c>
      <c r="S414" s="237"/>
      <c r="T414" s="238"/>
      <c r="U414" s="358"/>
      <c r="V414" s="359"/>
      <c r="W414" s="359"/>
      <c r="X414" s="359"/>
      <c r="Y414" s="357"/>
      <c r="Z414" s="245"/>
      <c r="AA414" s="245"/>
      <c r="AB414" s="246"/>
      <c r="AC414" s="245"/>
    </row>
    <row r="415" spans="1:29" s="247" customFormat="1" ht="21" customHeight="1">
      <c r="A415" s="227">
        <v>354</v>
      </c>
      <c r="B415" s="228" t="s">
        <v>755</v>
      </c>
      <c r="C415" s="228" t="s">
        <v>756</v>
      </c>
      <c r="D415" s="229" t="s">
        <v>188</v>
      </c>
      <c r="E415" s="230"/>
      <c r="F415" s="229" t="s">
        <v>188</v>
      </c>
      <c r="G415" s="231">
        <v>53395</v>
      </c>
      <c r="H415" s="232">
        <v>67112</v>
      </c>
      <c r="I415" s="232">
        <v>37780</v>
      </c>
      <c r="J415" s="233">
        <v>38000</v>
      </c>
      <c r="K415" s="233">
        <v>1438</v>
      </c>
      <c r="L415" s="234">
        <f t="shared" si="111"/>
        <v>36562</v>
      </c>
      <c r="M415" s="235">
        <v>1.35</v>
      </c>
      <c r="N415" s="236">
        <f t="shared" si="106"/>
        <v>49358.700000000004</v>
      </c>
      <c r="O415" s="402">
        <f>L415/4</f>
        <v>9140.5</v>
      </c>
      <c r="P415" s="402">
        <f>L415/4</f>
        <v>9140.5</v>
      </c>
      <c r="Q415" s="402">
        <f>L415/4</f>
        <v>9140.5</v>
      </c>
      <c r="R415" s="402">
        <f>L415/4</f>
        <v>9140.5</v>
      </c>
      <c r="S415" s="237"/>
      <c r="T415" s="238"/>
      <c r="U415" s="358"/>
      <c r="V415" s="359"/>
      <c r="W415" s="359"/>
      <c r="X415" s="359"/>
      <c r="Y415" s="357"/>
      <c r="Z415" s="245"/>
      <c r="AA415" s="245"/>
      <c r="AB415" s="246"/>
      <c r="AC415" s="245"/>
    </row>
    <row r="416" spans="1:29" ht="21" customHeight="1">
      <c r="A416" s="74">
        <v>450</v>
      </c>
      <c r="B416" s="91"/>
      <c r="C416" s="91" t="s">
        <v>883</v>
      </c>
      <c r="D416" s="77" t="s">
        <v>199</v>
      </c>
      <c r="E416" s="77">
        <v>1</v>
      </c>
      <c r="F416" s="98" t="s">
        <v>199</v>
      </c>
      <c r="G416" s="99">
        <v>0</v>
      </c>
      <c r="H416" s="99">
        <v>0</v>
      </c>
      <c r="I416" s="99">
        <v>5</v>
      </c>
      <c r="J416" s="92">
        <v>25</v>
      </c>
      <c r="K416" s="92">
        <v>0</v>
      </c>
      <c r="L416" s="93">
        <v>25</v>
      </c>
      <c r="M416" s="81">
        <v>2500</v>
      </c>
      <c r="N416" s="82">
        <f t="shared" si="106"/>
        <v>62500</v>
      </c>
      <c r="O416" s="409">
        <v>7</v>
      </c>
      <c r="P416" s="409">
        <v>6</v>
      </c>
      <c r="Q416" s="409">
        <v>6</v>
      </c>
      <c r="R416" s="409">
        <v>6</v>
      </c>
      <c r="S416" s="53"/>
      <c r="T416" s="54"/>
      <c r="U416" s="83"/>
      <c r="V416" s="84"/>
      <c r="W416" s="84"/>
      <c r="X416" s="84"/>
    </row>
    <row r="417" spans="1:29" ht="21" customHeight="1">
      <c r="A417" s="109">
        <v>497</v>
      </c>
      <c r="B417" s="108"/>
      <c r="C417" s="108" t="s">
        <v>941</v>
      </c>
      <c r="D417" s="109" t="s">
        <v>83</v>
      </c>
      <c r="E417" s="109"/>
      <c r="F417" s="109" t="s">
        <v>83</v>
      </c>
      <c r="G417" s="161">
        <v>3000</v>
      </c>
      <c r="H417" s="161">
        <v>3000</v>
      </c>
      <c r="I417" s="161">
        <v>2400</v>
      </c>
      <c r="J417" s="161">
        <v>2400</v>
      </c>
      <c r="K417" s="161">
        <v>800</v>
      </c>
      <c r="L417" s="93">
        <v>1600</v>
      </c>
      <c r="M417" s="151">
        <v>64.2</v>
      </c>
      <c r="N417" s="112">
        <f t="shared" si="106"/>
        <v>102720</v>
      </c>
      <c r="O417" s="409">
        <f>L417/4</f>
        <v>400</v>
      </c>
      <c r="P417" s="409">
        <f>L417/4</f>
        <v>400</v>
      </c>
      <c r="Q417" s="409">
        <f>L417/4</f>
        <v>400</v>
      </c>
      <c r="R417" s="409">
        <f>L417/4</f>
        <v>400</v>
      </c>
      <c r="S417" s="53"/>
      <c r="T417" s="54"/>
      <c r="U417" s="83"/>
      <c r="V417" s="84"/>
      <c r="W417" s="84"/>
      <c r="X417" s="84"/>
    </row>
    <row r="418" spans="1:29" s="247" customFormat="1" ht="21" customHeight="1">
      <c r="A418" s="227">
        <v>136</v>
      </c>
      <c r="B418" s="228" t="s">
        <v>312</v>
      </c>
      <c r="C418" s="228" t="s">
        <v>313</v>
      </c>
      <c r="D418" s="229" t="s">
        <v>34</v>
      </c>
      <c r="E418" s="230"/>
      <c r="F418" s="229" t="s">
        <v>34</v>
      </c>
      <c r="G418" s="231">
        <v>361</v>
      </c>
      <c r="H418" s="232">
        <v>400</v>
      </c>
      <c r="I418" s="232">
        <v>550</v>
      </c>
      <c r="J418" s="233">
        <v>610</v>
      </c>
      <c r="K418" s="233">
        <v>62</v>
      </c>
      <c r="L418" s="234">
        <f>SUM(J418-K418)</f>
        <v>548</v>
      </c>
      <c r="M418" s="235">
        <v>165</v>
      </c>
      <c r="N418" s="236">
        <f t="shared" si="106"/>
        <v>90420</v>
      </c>
      <c r="O418" s="402">
        <f>L418/4</f>
        <v>137</v>
      </c>
      <c r="P418" s="402">
        <f>L418/4</f>
        <v>137</v>
      </c>
      <c r="Q418" s="402">
        <f>L418/4</f>
        <v>137</v>
      </c>
      <c r="R418" s="402">
        <f>L418/4</f>
        <v>137</v>
      </c>
      <c r="S418" s="237"/>
      <c r="T418" s="238"/>
      <c r="U418" s="358"/>
      <c r="V418" s="359"/>
      <c r="W418" s="359"/>
      <c r="X418" s="359"/>
      <c r="Y418" s="357"/>
      <c r="Z418" s="245"/>
      <c r="AA418" s="245"/>
      <c r="AB418" s="246"/>
      <c r="AC418" s="245"/>
    </row>
    <row r="419" spans="1:29" s="247" customFormat="1" ht="21" customHeight="1">
      <c r="A419" s="227">
        <v>135</v>
      </c>
      <c r="B419" s="228" t="s">
        <v>310</v>
      </c>
      <c r="C419" s="228" t="s">
        <v>311</v>
      </c>
      <c r="D419" s="229" t="s">
        <v>34</v>
      </c>
      <c r="E419" s="230"/>
      <c r="F419" s="229" t="s">
        <v>34</v>
      </c>
      <c r="G419" s="231">
        <v>172</v>
      </c>
      <c r="H419" s="232">
        <v>200</v>
      </c>
      <c r="I419" s="232">
        <v>198</v>
      </c>
      <c r="J419" s="233">
        <v>220</v>
      </c>
      <c r="K419" s="233">
        <v>99</v>
      </c>
      <c r="L419" s="234">
        <f>SUM(J419-K419)</f>
        <v>121</v>
      </c>
      <c r="M419" s="235">
        <v>165</v>
      </c>
      <c r="N419" s="236">
        <f t="shared" si="106"/>
        <v>19965</v>
      </c>
      <c r="O419" s="402">
        <f>L419/4</f>
        <v>30.25</v>
      </c>
      <c r="P419" s="402">
        <f>L419/4</f>
        <v>30.25</v>
      </c>
      <c r="Q419" s="402">
        <f>L419/4</f>
        <v>30.25</v>
      </c>
      <c r="R419" s="402">
        <f>L419/4</f>
        <v>30.25</v>
      </c>
      <c r="S419" s="237"/>
      <c r="T419" s="238"/>
      <c r="U419" s="358"/>
      <c r="V419" s="359"/>
      <c r="W419" s="359"/>
      <c r="X419" s="359"/>
      <c r="Y419" s="357"/>
      <c r="Z419" s="245"/>
      <c r="AA419" s="245"/>
      <c r="AB419" s="246"/>
      <c r="AC419" s="245"/>
    </row>
    <row r="420" spans="1:29" s="247" customFormat="1" ht="21" customHeight="1">
      <c r="A420" s="227">
        <v>124</v>
      </c>
      <c r="B420" s="228" t="s">
        <v>292</v>
      </c>
      <c r="C420" s="228" t="s">
        <v>293</v>
      </c>
      <c r="D420" s="229" t="s">
        <v>34</v>
      </c>
      <c r="E420" s="230"/>
      <c r="F420" s="229" t="s">
        <v>34</v>
      </c>
      <c r="G420" s="231">
        <v>16121</v>
      </c>
      <c r="H420" s="232">
        <v>18024</v>
      </c>
      <c r="I420" s="232">
        <v>16900</v>
      </c>
      <c r="J420" s="233">
        <v>18800</v>
      </c>
      <c r="K420" s="233">
        <v>274</v>
      </c>
      <c r="L420" s="234">
        <f>SUM(J420-K420)</f>
        <v>18526</v>
      </c>
      <c r="M420" s="235">
        <v>72</v>
      </c>
      <c r="N420" s="236">
        <f t="shared" si="106"/>
        <v>1333872</v>
      </c>
      <c r="O420" s="402">
        <f>L420/4</f>
        <v>4631.5</v>
      </c>
      <c r="P420" s="402">
        <f>L420/4</f>
        <v>4631.5</v>
      </c>
      <c r="Q420" s="402">
        <f>L420/4</f>
        <v>4631.5</v>
      </c>
      <c r="R420" s="402">
        <f>L420/4</f>
        <v>4631.5</v>
      </c>
      <c r="S420" s="237"/>
      <c r="T420" s="238"/>
      <c r="U420" s="358"/>
      <c r="V420" s="359"/>
      <c r="W420" s="359"/>
      <c r="X420" s="359"/>
      <c r="Y420" s="357"/>
      <c r="Z420" s="245"/>
      <c r="AA420" s="245"/>
      <c r="AB420" s="246"/>
      <c r="AC420" s="245"/>
    </row>
    <row r="421" spans="1:29" s="247" customFormat="1" ht="21" customHeight="1">
      <c r="A421" s="227">
        <v>123</v>
      </c>
      <c r="B421" s="228" t="s">
        <v>290</v>
      </c>
      <c r="C421" s="228" t="s">
        <v>291</v>
      </c>
      <c r="D421" s="229" t="s">
        <v>34</v>
      </c>
      <c r="E421" s="230"/>
      <c r="F421" s="229" t="s">
        <v>34</v>
      </c>
      <c r="G421" s="231">
        <v>21310</v>
      </c>
      <c r="H421" s="232">
        <v>24000</v>
      </c>
      <c r="I421" s="232">
        <v>23250</v>
      </c>
      <c r="J421" s="233">
        <v>25900</v>
      </c>
      <c r="K421" s="233">
        <v>100</v>
      </c>
      <c r="L421" s="234">
        <f>SUM(J421-K421)</f>
        <v>25800</v>
      </c>
      <c r="M421" s="235">
        <v>72</v>
      </c>
      <c r="N421" s="236">
        <f t="shared" si="106"/>
        <v>1857600</v>
      </c>
      <c r="O421" s="402">
        <f>L421/4</f>
        <v>6450</v>
      </c>
      <c r="P421" s="402">
        <f>L421/4</f>
        <v>6450</v>
      </c>
      <c r="Q421" s="402">
        <f>L421/4</f>
        <v>6450</v>
      </c>
      <c r="R421" s="402">
        <f>L421/4</f>
        <v>6450</v>
      </c>
      <c r="S421" s="237"/>
      <c r="T421" s="238"/>
      <c r="U421" s="358"/>
      <c r="V421" s="359"/>
      <c r="W421" s="359"/>
      <c r="X421" s="359"/>
      <c r="Y421" s="357"/>
      <c r="Z421" s="245"/>
      <c r="AA421" s="245"/>
      <c r="AB421" s="246"/>
      <c r="AC421" s="245"/>
    </row>
    <row r="422" spans="1:29" ht="21" customHeight="1">
      <c r="A422" s="109">
        <v>498</v>
      </c>
      <c r="B422" s="108"/>
      <c r="C422" s="108" t="s">
        <v>942</v>
      </c>
      <c r="D422" s="109" t="s">
        <v>305</v>
      </c>
      <c r="E422" s="109"/>
      <c r="F422" s="109" t="s">
        <v>305</v>
      </c>
      <c r="G422" s="161">
        <v>15</v>
      </c>
      <c r="H422" s="161">
        <v>15</v>
      </c>
      <c r="I422" s="161">
        <v>15</v>
      </c>
      <c r="J422" s="161">
        <v>15</v>
      </c>
      <c r="K422" s="161">
        <v>0</v>
      </c>
      <c r="L422" s="93">
        <v>15</v>
      </c>
      <c r="M422" s="151">
        <v>190</v>
      </c>
      <c r="N422" s="112">
        <f t="shared" ref="N422:N453" si="116">L422*M422</f>
        <v>2850</v>
      </c>
      <c r="O422" s="409">
        <v>15</v>
      </c>
      <c r="P422" s="409"/>
      <c r="Q422" s="409"/>
      <c r="R422" s="409"/>
      <c r="S422" s="53"/>
      <c r="T422" s="54"/>
      <c r="U422" s="83"/>
      <c r="V422" s="84"/>
      <c r="W422" s="84"/>
      <c r="X422" s="84"/>
    </row>
    <row r="423" spans="1:29" s="247" customFormat="1" ht="21" customHeight="1">
      <c r="A423" s="227">
        <v>126</v>
      </c>
      <c r="B423" s="228" t="s">
        <v>296</v>
      </c>
      <c r="C423" s="228" t="s">
        <v>297</v>
      </c>
      <c r="D423" s="229" t="s">
        <v>34</v>
      </c>
      <c r="E423" s="230"/>
      <c r="F423" s="229" t="s">
        <v>34</v>
      </c>
      <c r="G423" s="231">
        <v>393</v>
      </c>
      <c r="H423" s="232">
        <v>550</v>
      </c>
      <c r="I423" s="232">
        <v>364</v>
      </c>
      <c r="J423" s="233">
        <v>400</v>
      </c>
      <c r="K423" s="233">
        <v>1</v>
      </c>
      <c r="L423" s="234">
        <f t="shared" ref="L423:L432" si="117">SUM(J423-K423)</f>
        <v>399</v>
      </c>
      <c r="M423" s="235">
        <v>850</v>
      </c>
      <c r="N423" s="236">
        <f t="shared" si="116"/>
        <v>339150</v>
      </c>
      <c r="O423" s="402">
        <f t="shared" ref="O423:O435" si="118">L423/4</f>
        <v>99.75</v>
      </c>
      <c r="P423" s="402">
        <f t="shared" ref="P423:P435" si="119">L423/4</f>
        <v>99.75</v>
      </c>
      <c r="Q423" s="402">
        <f t="shared" ref="Q423:Q435" si="120">L423/4</f>
        <v>99.75</v>
      </c>
      <c r="R423" s="402">
        <f t="shared" ref="R423:R435" si="121">L423/4</f>
        <v>99.75</v>
      </c>
      <c r="S423" s="237"/>
      <c r="T423" s="238"/>
      <c r="U423" s="358"/>
      <c r="V423" s="359"/>
      <c r="W423" s="359"/>
      <c r="X423" s="359"/>
      <c r="Y423" s="357"/>
      <c r="Z423" s="245"/>
      <c r="AA423" s="245"/>
      <c r="AB423" s="246"/>
      <c r="AC423" s="245"/>
    </row>
    <row r="424" spans="1:29" s="247" customFormat="1" ht="21" customHeight="1">
      <c r="A424" s="227">
        <v>125</v>
      </c>
      <c r="B424" s="228" t="s">
        <v>294</v>
      </c>
      <c r="C424" s="228" t="s">
        <v>295</v>
      </c>
      <c r="D424" s="229" t="s">
        <v>34</v>
      </c>
      <c r="E424" s="230"/>
      <c r="F424" s="229" t="s">
        <v>34</v>
      </c>
      <c r="G424" s="231">
        <v>1977</v>
      </c>
      <c r="H424" s="232">
        <v>2272</v>
      </c>
      <c r="I424" s="232">
        <v>1460</v>
      </c>
      <c r="J424" s="233">
        <v>1620</v>
      </c>
      <c r="K424" s="233">
        <v>0</v>
      </c>
      <c r="L424" s="234">
        <f t="shared" si="117"/>
        <v>1620</v>
      </c>
      <c r="M424" s="235">
        <v>684</v>
      </c>
      <c r="N424" s="236">
        <f t="shared" si="116"/>
        <v>1108080</v>
      </c>
      <c r="O424" s="402">
        <f t="shared" si="118"/>
        <v>405</v>
      </c>
      <c r="P424" s="402">
        <f t="shared" si="119"/>
        <v>405</v>
      </c>
      <c r="Q424" s="402">
        <f t="shared" si="120"/>
        <v>405</v>
      </c>
      <c r="R424" s="402">
        <f t="shared" si="121"/>
        <v>405</v>
      </c>
      <c r="S424" s="237"/>
      <c r="T424" s="238"/>
      <c r="U424" s="358"/>
      <c r="V424" s="359"/>
      <c r="W424" s="359"/>
      <c r="X424" s="359"/>
      <c r="Y424" s="357"/>
      <c r="Z424" s="245"/>
      <c r="AA424" s="245"/>
      <c r="AB424" s="246"/>
      <c r="AC424" s="245"/>
    </row>
    <row r="425" spans="1:29" s="247" customFormat="1" ht="21" customHeight="1">
      <c r="A425" s="227">
        <v>127</v>
      </c>
      <c r="B425" s="228" t="s">
        <v>298</v>
      </c>
      <c r="C425" s="228" t="s">
        <v>299</v>
      </c>
      <c r="D425" s="229" t="s">
        <v>34</v>
      </c>
      <c r="E425" s="230"/>
      <c r="F425" s="229" t="s">
        <v>34</v>
      </c>
      <c r="G425" s="231">
        <v>1154</v>
      </c>
      <c r="H425" s="232">
        <v>1233</v>
      </c>
      <c r="I425" s="232">
        <v>1005</v>
      </c>
      <c r="J425" s="233">
        <v>1115</v>
      </c>
      <c r="K425" s="233">
        <v>116</v>
      </c>
      <c r="L425" s="234">
        <f t="shared" si="117"/>
        <v>999</v>
      </c>
      <c r="M425" s="235">
        <v>684</v>
      </c>
      <c r="N425" s="236">
        <f t="shared" si="116"/>
        <v>683316</v>
      </c>
      <c r="O425" s="402">
        <f t="shared" si="118"/>
        <v>249.75</v>
      </c>
      <c r="P425" s="402">
        <f t="shared" si="119"/>
        <v>249.75</v>
      </c>
      <c r="Q425" s="402">
        <f t="shared" si="120"/>
        <v>249.75</v>
      </c>
      <c r="R425" s="402">
        <f t="shared" si="121"/>
        <v>249.75</v>
      </c>
      <c r="S425" s="237"/>
      <c r="T425" s="238"/>
      <c r="U425" s="358"/>
      <c r="V425" s="359"/>
      <c r="W425" s="359"/>
      <c r="X425" s="359"/>
      <c r="Y425" s="357"/>
      <c r="Z425" s="245"/>
      <c r="AA425" s="245"/>
      <c r="AB425" s="246"/>
      <c r="AC425" s="245"/>
    </row>
    <row r="426" spans="1:29" s="247" customFormat="1" ht="21" customHeight="1">
      <c r="A426" s="227">
        <v>128</v>
      </c>
      <c r="B426" s="228" t="s">
        <v>300</v>
      </c>
      <c r="C426" s="228" t="s">
        <v>301</v>
      </c>
      <c r="D426" s="229" t="s">
        <v>34</v>
      </c>
      <c r="E426" s="230"/>
      <c r="F426" s="229" t="s">
        <v>34</v>
      </c>
      <c r="G426" s="231">
        <v>641</v>
      </c>
      <c r="H426" s="232">
        <v>790</v>
      </c>
      <c r="I426" s="232">
        <v>575</v>
      </c>
      <c r="J426" s="233">
        <v>638</v>
      </c>
      <c r="K426" s="233">
        <v>119</v>
      </c>
      <c r="L426" s="234">
        <f t="shared" si="117"/>
        <v>519</v>
      </c>
      <c r="M426" s="235">
        <v>684</v>
      </c>
      <c r="N426" s="236">
        <f t="shared" si="116"/>
        <v>354996</v>
      </c>
      <c r="O426" s="402">
        <f t="shared" si="118"/>
        <v>129.75</v>
      </c>
      <c r="P426" s="402">
        <f t="shared" si="119"/>
        <v>129.75</v>
      </c>
      <c r="Q426" s="402">
        <f t="shared" si="120"/>
        <v>129.75</v>
      </c>
      <c r="R426" s="402">
        <f t="shared" si="121"/>
        <v>129.75</v>
      </c>
      <c r="S426" s="237"/>
      <c r="T426" s="238"/>
      <c r="U426" s="358"/>
      <c r="V426" s="359"/>
      <c r="W426" s="359"/>
      <c r="X426" s="359"/>
      <c r="Y426" s="357"/>
      <c r="Z426" s="245"/>
      <c r="AA426" s="245"/>
      <c r="AB426" s="246"/>
      <c r="AC426" s="245"/>
    </row>
    <row r="427" spans="1:29" ht="21" customHeight="1">
      <c r="A427" s="44">
        <v>133</v>
      </c>
      <c r="B427" s="45"/>
      <c r="C427" s="45" t="s">
        <v>301</v>
      </c>
      <c r="D427" s="46" t="s">
        <v>305</v>
      </c>
      <c r="E427" s="47"/>
      <c r="F427" s="46" t="s">
        <v>305</v>
      </c>
      <c r="G427" s="287"/>
      <c r="H427" s="287"/>
      <c r="I427" s="287"/>
      <c r="J427" s="51"/>
      <c r="K427" s="51"/>
      <c r="L427" s="399">
        <f t="shared" si="117"/>
        <v>0</v>
      </c>
      <c r="M427" s="400">
        <v>9.84</v>
      </c>
      <c r="N427" s="401">
        <f t="shared" si="116"/>
        <v>0</v>
      </c>
      <c r="O427" s="416">
        <f t="shared" si="118"/>
        <v>0</v>
      </c>
      <c r="P427" s="416">
        <f t="shared" si="119"/>
        <v>0</v>
      </c>
      <c r="Q427" s="416">
        <f t="shared" si="120"/>
        <v>0</v>
      </c>
      <c r="R427" s="416">
        <f t="shared" si="121"/>
        <v>0</v>
      </c>
      <c r="S427" s="53"/>
      <c r="T427" s="54"/>
      <c r="U427" s="83"/>
      <c r="V427" s="84"/>
      <c r="W427" s="84"/>
      <c r="X427" s="84"/>
    </row>
    <row r="428" spans="1:29" s="247" customFormat="1" ht="21" customHeight="1">
      <c r="A428" s="227">
        <v>129</v>
      </c>
      <c r="B428" s="228" t="s">
        <v>302</v>
      </c>
      <c r="C428" s="228" t="s">
        <v>303</v>
      </c>
      <c r="D428" s="229" t="s">
        <v>34</v>
      </c>
      <c r="E428" s="230"/>
      <c r="F428" s="229" t="s">
        <v>34</v>
      </c>
      <c r="G428" s="231">
        <v>18</v>
      </c>
      <c r="H428" s="232">
        <v>151</v>
      </c>
      <c r="I428" s="232">
        <v>76</v>
      </c>
      <c r="J428" s="233">
        <v>84</v>
      </c>
      <c r="K428" s="233">
        <v>51</v>
      </c>
      <c r="L428" s="234">
        <f t="shared" si="117"/>
        <v>33</v>
      </c>
      <c r="M428" s="235">
        <v>684</v>
      </c>
      <c r="N428" s="236">
        <f t="shared" si="116"/>
        <v>22572</v>
      </c>
      <c r="O428" s="402">
        <f t="shared" si="118"/>
        <v>8.25</v>
      </c>
      <c r="P428" s="402">
        <f t="shared" si="119"/>
        <v>8.25</v>
      </c>
      <c r="Q428" s="402">
        <f t="shared" si="120"/>
        <v>8.25</v>
      </c>
      <c r="R428" s="402">
        <f t="shared" si="121"/>
        <v>8.25</v>
      </c>
      <c r="S428" s="237"/>
      <c r="T428" s="238"/>
      <c r="U428" s="358"/>
      <c r="V428" s="359"/>
      <c r="W428" s="359"/>
      <c r="X428" s="359"/>
      <c r="Y428" s="357"/>
      <c r="Z428" s="245"/>
      <c r="AA428" s="245"/>
      <c r="AB428" s="246"/>
      <c r="AC428" s="245"/>
    </row>
    <row r="429" spans="1:29" ht="21" customHeight="1">
      <c r="A429" s="44">
        <v>134</v>
      </c>
      <c r="B429" s="45"/>
      <c r="C429" s="45" t="s">
        <v>303</v>
      </c>
      <c r="D429" s="46" t="s">
        <v>305</v>
      </c>
      <c r="E429" s="47"/>
      <c r="F429" s="46" t="s">
        <v>305</v>
      </c>
      <c r="G429" s="48"/>
      <c r="H429" s="48"/>
      <c r="I429" s="48"/>
      <c r="J429" s="51"/>
      <c r="K429" s="51"/>
      <c r="L429" s="381">
        <f t="shared" si="117"/>
        <v>0</v>
      </c>
      <c r="M429" s="391">
        <v>9.84</v>
      </c>
      <c r="N429" s="383">
        <f t="shared" si="116"/>
        <v>0</v>
      </c>
      <c r="O429" s="411">
        <f t="shared" si="118"/>
        <v>0</v>
      </c>
      <c r="P429" s="411">
        <f t="shared" si="119"/>
        <v>0</v>
      </c>
      <c r="Q429" s="411">
        <f t="shared" si="120"/>
        <v>0</v>
      </c>
      <c r="R429" s="411">
        <f t="shared" si="121"/>
        <v>0</v>
      </c>
      <c r="S429" s="53"/>
      <c r="T429" s="54"/>
      <c r="U429" s="83"/>
      <c r="V429" s="84"/>
      <c r="W429" s="84"/>
      <c r="X429" s="84"/>
    </row>
    <row r="430" spans="1:29" ht="21" customHeight="1">
      <c r="A430" s="44">
        <v>131</v>
      </c>
      <c r="B430" s="45"/>
      <c r="C430" s="45" t="s">
        <v>307</v>
      </c>
      <c r="D430" s="46" t="s">
        <v>305</v>
      </c>
      <c r="E430" s="47"/>
      <c r="F430" s="46" t="s">
        <v>305</v>
      </c>
      <c r="G430" s="288" t="s">
        <v>308</v>
      </c>
      <c r="H430" s="288"/>
      <c r="I430" s="288"/>
      <c r="J430" s="51"/>
      <c r="K430" s="51"/>
      <c r="L430" s="381">
        <f t="shared" si="117"/>
        <v>0</v>
      </c>
      <c r="M430" s="391">
        <v>9.84</v>
      </c>
      <c r="N430" s="383">
        <f t="shared" si="116"/>
        <v>0</v>
      </c>
      <c r="O430" s="411">
        <f t="shared" si="118"/>
        <v>0</v>
      </c>
      <c r="P430" s="411">
        <f t="shared" si="119"/>
        <v>0</v>
      </c>
      <c r="Q430" s="411">
        <f t="shared" si="120"/>
        <v>0</v>
      </c>
      <c r="R430" s="411">
        <f t="shared" si="121"/>
        <v>0</v>
      </c>
      <c r="S430" s="53"/>
      <c r="T430" s="54"/>
      <c r="U430" s="83"/>
      <c r="V430" s="84"/>
      <c r="W430" s="84"/>
      <c r="X430" s="84"/>
    </row>
    <row r="431" spans="1:29" ht="21" customHeight="1">
      <c r="A431" s="44">
        <v>130</v>
      </c>
      <c r="B431" s="45"/>
      <c r="C431" s="45" t="s">
        <v>304</v>
      </c>
      <c r="D431" s="46" t="s">
        <v>305</v>
      </c>
      <c r="E431" s="47"/>
      <c r="F431" s="46" t="s">
        <v>305</v>
      </c>
      <c r="G431" s="288" t="s">
        <v>306</v>
      </c>
      <c r="H431" s="288"/>
      <c r="I431" s="288"/>
      <c r="J431" s="51"/>
      <c r="K431" s="51"/>
      <c r="L431" s="381">
        <f t="shared" si="117"/>
        <v>0</v>
      </c>
      <c r="M431" s="391">
        <v>9.84</v>
      </c>
      <c r="N431" s="383">
        <f t="shared" si="116"/>
        <v>0</v>
      </c>
      <c r="O431" s="411">
        <f t="shared" si="118"/>
        <v>0</v>
      </c>
      <c r="P431" s="411">
        <f t="shared" si="119"/>
        <v>0</v>
      </c>
      <c r="Q431" s="411">
        <f t="shared" si="120"/>
        <v>0</v>
      </c>
      <c r="R431" s="411">
        <f t="shared" si="121"/>
        <v>0</v>
      </c>
      <c r="S431" s="53"/>
      <c r="T431" s="54"/>
      <c r="U431" s="83"/>
      <c r="V431" s="84"/>
      <c r="W431" s="84"/>
      <c r="X431" s="84"/>
    </row>
    <row r="432" spans="1:29" ht="21" customHeight="1">
      <c r="A432" s="44">
        <v>132</v>
      </c>
      <c r="B432" s="45"/>
      <c r="C432" s="45" t="s">
        <v>309</v>
      </c>
      <c r="D432" s="46" t="s">
        <v>305</v>
      </c>
      <c r="E432" s="47"/>
      <c r="F432" s="46" t="s">
        <v>305</v>
      </c>
      <c r="G432" s="287"/>
      <c r="H432" s="287"/>
      <c r="I432" s="287"/>
      <c r="J432" s="51"/>
      <c r="K432" s="51"/>
      <c r="L432" s="381">
        <f t="shared" si="117"/>
        <v>0</v>
      </c>
      <c r="M432" s="391">
        <v>9.84</v>
      </c>
      <c r="N432" s="383">
        <f t="shared" si="116"/>
        <v>0</v>
      </c>
      <c r="O432" s="411">
        <f t="shared" si="118"/>
        <v>0</v>
      </c>
      <c r="P432" s="411">
        <f t="shared" si="119"/>
        <v>0</v>
      </c>
      <c r="Q432" s="411">
        <f t="shared" si="120"/>
        <v>0</v>
      </c>
      <c r="R432" s="411">
        <f t="shared" si="121"/>
        <v>0</v>
      </c>
      <c r="S432" s="53"/>
      <c r="T432" s="54"/>
      <c r="U432" s="83"/>
      <c r="V432" s="84"/>
      <c r="W432" s="84"/>
      <c r="X432" s="84"/>
    </row>
    <row r="433" spans="1:29" ht="21" customHeight="1">
      <c r="A433" s="149">
        <v>475</v>
      </c>
      <c r="B433" s="148"/>
      <c r="C433" s="148" t="s">
        <v>913</v>
      </c>
      <c r="D433" s="148"/>
      <c r="E433" s="148"/>
      <c r="F433" s="148" t="s">
        <v>199</v>
      </c>
      <c r="G433" s="150"/>
      <c r="H433" s="150"/>
      <c r="I433" s="150">
        <v>1500</v>
      </c>
      <c r="J433" s="150">
        <v>1500</v>
      </c>
      <c r="K433" s="150">
        <v>0</v>
      </c>
      <c r="L433" s="80">
        <v>1500</v>
      </c>
      <c r="M433" s="151">
        <v>180</v>
      </c>
      <c r="N433" s="112">
        <f t="shared" si="116"/>
        <v>270000</v>
      </c>
      <c r="O433" s="409">
        <f t="shared" si="118"/>
        <v>375</v>
      </c>
      <c r="P433" s="409">
        <f t="shared" si="119"/>
        <v>375</v>
      </c>
      <c r="Q433" s="409">
        <f t="shared" si="120"/>
        <v>375</v>
      </c>
      <c r="R433" s="409">
        <f t="shared" si="121"/>
        <v>375</v>
      </c>
      <c r="S433" s="53"/>
      <c r="T433" s="54"/>
      <c r="U433" s="83"/>
      <c r="V433" s="84"/>
      <c r="W433" s="84"/>
      <c r="X433" s="84"/>
    </row>
    <row r="434" spans="1:29" ht="21" customHeight="1">
      <c r="A434" s="129">
        <v>478</v>
      </c>
      <c r="B434" s="130" t="s">
        <v>919</v>
      </c>
      <c r="C434" s="130" t="s">
        <v>920</v>
      </c>
      <c r="D434" s="129">
        <v>1</v>
      </c>
      <c r="E434" s="129">
        <v>1</v>
      </c>
      <c r="F434" s="129">
        <v>1</v>
      </c>
      <c r="G434" s="145">
        <v>20</v>
      </c>
      <c r="H434" s="145">
        <v>10</v>
      </c>
      <c r="I434" s="145">
        <v>20</v>
      </c>
      <c r="J434" s="145">
        <v>40</v>
      </c>
      <c r="K434" s="145">
        <v>0</v>
      </c>
      <c r="L434" s="80">
        <f>J434-K434</f>
        <v>40</v>
      </c>
      <c r="M434" s="146">
        <v>1300</v>
      </c>
      <c r="N434" s="135">
        <f t="shared" si="116"/>
        <v>52000</v>
      </c>
      <c r="O434" s="409">
        <f t="shared" si="118"/>
        <v>10</v>
      </c>
      <c r="P434" s="409">
        <f t="shared" si="119"/>
        <v>10</v>
      </c>
      <c r="Q434" s="409">
        <f t="shared" si="120"/>
        <v>10</v>
      </c>
      <c r="R434" s="409">
        <f t="shared" si="121"/>
        <v>10</v>
      </c>
      <c r="S434" s="53"/>
      <c r="T434" s="54"/>
      <c r="U434" s="83"/>
      <c r="V434" s="84"/>
      <c r="W434" s="84"/>
      <c r="X434" s="84"/>
    </row>
    <row r="435" spans="1:29" ht="21" customHeight="1">
      <c r="A435" s="129">
        <v>477</v>
      </c>
      <c r="B435" s="130" t="s">
        <v>917</v>
      </c>
      <c r="C435" s="130" t="s">
        <v>918</v>
      </c>
      <c r="D435" s="129">
        <v>1</v>
      </c>
      <c r="E435" s="129">
        <v>1</v>
      </c>
      <c r="F435" s="129">
        <v>1</v>
      </c>
      <c r="G435" s="145">
        <v>20</v>
      </c>
      <c r="H435" s="145">
        <v>20</v>
      </c>
      <c r="I435" s="145">
        <v>40</v>
      </c>
      <c r="J435" s="145">
        <v>60</v>
      </c>
      <c r="K435" s="145">
        <v>0</v>
      </c>
      <c r="L435" s="80">
        <f>J435-K435</f>
        <v>60</v>
      </c>
      <c r="M435" s="146">
        <v>1300</v>
      </c>
      <c r="N435" s="135">
        <f t="shared" si="116"/>
        <v>78000</v>
      </c>
      <c r="O435" s="409">
        <f t="shared" si="118"/>
        <v>15</v>
      </c>
      <c r="P435" s="409">
        <f t="shared" si="119"/>
        <v>15</v>
      </c>
      <c r="Q435" s="409">
        <f t="shared" si="120"/>
        <v>15</v>
      </c>
      <c r="R435" s="409">
        <f t="shared" si="121"/>
        <v>15</v>
      </c>
      <c r="S435" s="53"/>
      <c r="T435" s="54"/>
      <c r="U435" s="83"/>
      <c r="V435" s="84"/>
      <c r="W435" s="84"/>
      <c r="X435" s="84"/>
    </row>
    <row r="436" spans="1:29" ht="21" customHeight="1">
      <c r="A436" s="129">
        <v>476</v>
      </c>
      <c r="B436" s="130" t="s">
        <v>915</v>
      </c>
      <c r="C436" s="130" t="s">
        <v>916</v>
      </c>
      <c r="D436" s="129">
        <v>1</v>
      </c>
      <c r="E436" s="129">
        <v>1</v>
      </c>
      <c r="F436" s="129">
        <v>1</v>
      </c>
      <c r="G436" s="145">
        <v>20</v>
      </c>
      <c r="H436" s="145">
        <v>15</v>
      </c>
      <c r="I436" s="145">
        <v>30</v>
      </c>
      <c r="J436" s="145">
        <v>70</v>
      </c>
      <c r="K436" s="145">
        <v>0</v>
      </c>
      <c r="L436" s="80">
        <f>J436-K436</f>
        <v>70</v>
      </c>
      <c r="M436" s="146">
        <v>1300</v>
      </c>
      <c r="N436" s="135">
        <f t="shared" si="116"/>
        <v>91000</v>
      </c>
      <c r="O436" s="409">
        <v>18</v>
      </c>
      <c r="P436" s="409">
        <v>18</v>
      </c>
      <c r="Q436" s="409">
        <v>17</v>
      </c>
      <c r="R436" s="409">
        <v>17</v>
      </c>
      <c r="S436" s="53"/>
      <c r="T436" s="54"/>
      <c r="U436" s="83"/>
      <c r="V436" s="84"/>
      <c r="W436" s="84"/>
      <c r="X436" s="84"/>
    </row>
    <row r="437" spans="1:29" s="247" customFormat="1" ht="21" customHeight="1">
      <c r="A437" s="227">
        <v>264</v>
      </c>
      <c r="B437" s="228" t="s">
        <v>572</v>
      </c>
      <c r="C437" s="228" t="s">
        <v>573</v>
      </c>
      <c r="D437" s="229" t="s">
        <v>100</v>
      </c>
      <c r="E437" s="230"/>
      <c r="F437" s="229" t="s">
        <v>100</v>
      </c>
      <c r="G437" s="231">
        <v>7215</v>
      </c>
      <c r="H437" s="232">
        <v>8223</v>
      </c>
      <c r="I437" s="232">
        <v>5175</v>
      </c>
      <c r="J437" s="233">
        <v>5750</v>
      </c>
      <c r="K437" s="233">
        <v>950</v>
      </c>
      <c r="L437" s="234">
        <f t="shared" ref="L437:L442" si="122">SUM(J437-K437)</f>
        <v>4800</v>
      </c>
      <c r="M437" s="235">
        <v>48.15</v>
      </c>
      <c r="N437" s="236">
        <f t="shared" si="116"/>
        <v>231120</v>
      </c>
      <c r="O437" s="402">
        <f t="shared" ref="O437:O442" si="123">L437/4</f>
        <v>1200</v>
      </c>
      <c r="P437" s="402">
        <f t="shared" ref="P437:P442" si="124">L437/4</f>
        <v>1200</v>
      </c>
      <c r="Q437" s="402">
        <f t="shared" ref="Q437:Q442" si="125">L437/4</f>
        <v>1200</v>
      </c>
      <c r="R437" s="402">
        <f t="shared" ref="R437:R442" si="126">L437/4</f>
        <v>1200</v>
      </c>
      <c r="S437" s="237"/>
      <c r="T437" s="238"/>
      <c r="U437" s="358"/>
      <c r="V437" s="359"/>
      <c r="W437" s="359"/>
      <c r="X437" s="359"/>
      <c r="Y437" s="357"/>
      <c r="Z437" s="245"/>
      <c r="AA437" s="245"/>
      <c r="AB437" s="246"/>
      <c r="AC437" s="245"/>
    </row>
    <row r="438" spans="1:29" s="247" customFormat="1" ht="21" customHeight="1">
      <c r="A438" s="227">
        <v>265</v>
      </c>
      <c r="B438" s="228" t="s">
        <v>574</v>
      </c>
      <c r="C438" s="228" t="s">
        <v>575</v>
      </c>
      <c r="D438" s="229" t="s">
        <v>100</v>
      </c>
      <c r="E438" s="230"/>
      <c r="F438" s="229" t="s">
        <v>100</v>
      </c>
      <c r="G438" s="231">
        <v>1076</v>
      </c>
      <c r="H438" s="232">
        <v>2876</v>
      </c>
      <c r="I438" s="232">
        <v>5148</v>
      </c>
      <c r="J438" s="233">
        <v>5720</v>
      </c>
      <c r="K438" s="233">
        <v>731</v>
      </c>
      <c r="L438" s="234">
        <f t="shared" si="122"/>
        <v>4989</v>
      </c>
      <c r="M438" s="235">
        <v>37.799999999999997</v>
      </c>
      <c r="N438" s="236">
        <f t="shared" si="116"/>
        <v>188584.19999999998</v>
      </c>
      <c r="O438" s="402">
        <f t="shared" si="123"/>
        <v>1247.25</v>
      </c>
      <c r="P438" s="402">
        <f t="shared" si="124"/>
        <v>1247.25</v>
      </c>
      <c r="Q438" s="402">
        <f t="shared" si="125"/>
        <v>1247.25</v>
      </c>
      <c r="R438" s="402">
        <f t="shared" si="126"/>
        <v>1247.25</v>
      </c>
      <c r="S438" s="237"/>
      <c r="T438" s="238"/>
      <c r="U438" s="358"/>
      <c r="V438" s="359"/>
      <c r="W438" s="359"/>
      <c r="X438" s="359"/>
      <c r="Y438" s="357"/>
      <c r="Z438" s="245"/>
      <c r="AA438" s="245"/>
      <c r="AB438" s="246"/>
      <c r="AC438" s="245"/>
    </row>
    <row r="439" spans="1:29" s="247" customFormat="1" ht="21" customHeight="1">
      <c r="A439" s="227">
        <v>266</v>
      </c>
      <c r="B439" s="228" t="s">
        <v>576</v>
      </c>
      <c r="C439" s="228" t="s">
        <v>577</v>
      </c>
      <c r="D439" s="229" t="s">
        <v>100</v>
      </c>
      <c r="E439" s="230"/>
      <c r="F439" s="229" t="s">
        <v>100</v>
      </c>
      <c r="G439" s="231">
        <v>2526</v>
      </c>
      <c r="H439" s="232">
        <v>3063</v>
      </c>
      <c r="I439" s="232">
        <v>1668</v>
      </c>
      <c r="J439" s="233">
        <v>1854</v>
      </c>
      <c r="K439" s="233">
        <v>553</v>
      </c>
      <c r="L439" s="234">
        <f t="shared" si="122"/>
        <v>1301</v>
      </c>
      <c r="M439" s="235">
        <v>48.15</v>
      </c>
      <c r="N439" s="236">
        <f t="shared" si="116"/>
        <v>62643.15</v>
      </c>
      <c r="O439" s="402">
        <f t="shared" si="123"/>
        <v>325.25</v>
      </c>
      <c r="P439" s="402">
        <f t="shared" si="124"/>
        <v>325.25</v>
      </c>
      <c r="Q439" s="402">
        <f t="shared" si="125"/>
        <v>325.25</v>
      </c>
      <c r="R439" s="402">
        <f t="shared" si="126"/>
        <v>325.25</v>
      </c>
      <c r="S439" s="237"/>
      <c r="T439" s="238"/>
      <c r="U439" s="358"/>
      <c r="V439" s="359"/>
      <c r="W439" s="359"/>
      <c r="X439" s="359"/>
      <c r="Y439" s="357"/>
      <c r="Z439" s="245"/>
      <c r="AA439" s="245"/>
      <c r="AB439" s="246"/>
      <c r="AC439" s="245"/>
    </row>
    <row r="440" spans="1:29" ht="21" customHeight="1">
      <c r="A440" s="227">
        <v>77</v>
      </c>
      <c r="B440" s="228" t="s">
        <v>193</v>
      </c>
      <c r="C440" s="228" t="s">
        <v>194</v>
      </c>
      <c r="D440" s="229" t="s">
        <v>185</v>
      </c>
      <c r="E440" s="230"/>
      <c r="F440" s="229" t="s">
        <v>185</v>
      </c>
      <c r="G440" s="231">
        <v>124</v>
      </c>
      <c r="H440" s="232">
        <v>135</v>
      </c>
      <c r="I440" s="232">
        <v>92</v>
      </c>
      <c r="J440" s="233">
        <v>102</v>
      </c>
      <c r="K440" s="233">
        <v>59</v>
      </c>
      <c r="L440" s="234">
        <f t="shared" si="122"/>
        <v>43</v>
      </c>
      <c r="M440" s="235">
        <v>120</v>
      </c>
      <c r="N440" s="236">
        <f t="shared" si="116"/>
        <v>5160</v>
      </c>
      <c r="O440" s="402">
        <f t="shared" si="123"/>
        <v>10.75</v>
      </c>
      <c r="P440" s="402">
        <f t="shared" si="124"/>
        <v>10.75</v>
      </c>
      <c r="Q440" s="402">
        <f t="shared" si="125"/>
        <v>10.75</v>
      </c>
      <c r="R440" s="402">
        <f t="shared" si="126"/>
        <v>10.75</v>
      </c>
      <c r="S440" s="237"/>
      <c r="T440" s="238"/>
      <c r="U440" s="83"/>
      <c r="V440" s="84"/>
      <c r="W440" s="84"/>
      <c r="X440" s="84"/>
    </row>
    <row r="441" spans="1:29" ht="21" customHeight="1">
      <c r="A441" s="227">
        <v>76</v>
      </c>
      <c r="B441" s="228" t="s">
        <v>191</v>
      </c>
      <c r="C441" s="228" t="s">
        <v>192</v>
      </c>
      <c r="D441" s="229" t="s">
        <v>185</v>
      </c>
      <c r="E441" s="230"/>
      <c r="F441" s="229" t="s">
        <v>185</v>
      </c>
      <c r="G441" s="231">
        <v>19</v>
      </c>
      <c r="H441" s="232">
        <v>59</v>
      </c>
      <c r="I441" s="232">
        <v>78</v>
      </c>
      <c r="J441" s="233">
        <v>86</v>
      </c>
      <c r="K441" s="233">
        <v>64</v>
      </c>
      <c r="L441" s="234">
        <f t="shared" si="122"/>
        <v>22</v>
      </c>
      <c r="M441" s="235">
        <v>120</v>
      </c>
      <c r="N441" s="236">
        <f t="shared" si="116"/>
        <v>2640</v>
      </c>
      <c r="O441" s="402">
        <f t="shared" si="123"/>
        <v>5.5</v>
      </c>
      <c r="P441" s="402">
        <f t="shared" si="124"/>
        <v>5.5</v>
      </c>
      <c r="Q441" s="402">
        <f t="shared" si="125"/>
        <v>5.5</v>
      </c>
      <c r="R441" s="402">
        <f t="shared" si="126"/>
        <v>5.5</v>
      </c>
      <c r="S441" s="237"/>
      <c r="T441" s="238"/>
      <c r="U441" s="83"/>
      <c r="V441" s="84"/>
      <c r="W441" s="84"/>
      <c r="X441" s="84"/>
    </row>
    <row r="442" spans="1:29" s="247" customFormat="1" ht="21" customHeight="1">
      <c r="A442" s="227">
        <v>353</v>
      </c>
      <c r="B442" s="228" t="s">
        <v>752</v>
      </c>
      <c r="C442" s="228" t="s">
        <v>753</v>
      </c>
      <c r="D442" s="229" t="s">
        <v>754</v>
      </c>
      <c r="E442" s="230"/>
      <c r="F442" s="229" t="s">
        <v>754</v>
      </c>
      <c r="G442" s="231">
        <v>190</v>
      </c>
      <c r="H442" s="232">
        <v>205</v>
      </c>
      <c r="I442" s="232">
        <v>228</v>
      </c>
      <c r="J442" s="233">
        <v>254</v>
      </c>
      <c r="K442" s="233">
        <v>62</v>
      </c>
      <c r="L442" s="234">
        <f t="shared" si="122"/>
        <v>192</v>
      </c>
      <c r="M442" s="235">
        <v>1200</v>
      </c>
      <c r="N442" s="236">
        <f t="shared" si="116"/>
        <v>230400</v>
      </c>
      <c r="O442" s="402">
        <f t="shared" si="123"/>
        <v>48</v>
      </c>
      <c r="P442" s="402">
        <f t="shared" si="124"/>
        <v>48</v>
      </c>
      <c r="Q442" s="402">
        <f t="shared" si="125"/>
        <v>48</v>
      </c>
      <c r="R442" s="402">
        <f t="shared" si="126"/>
        <v>48</v>
      </c>
      <c r="S442" s="237"/>
      <c r="T442" s="238"/>
      <c r="U442" s="358"/>
      <c r="V442" s="359"/>
      <c r="W442" s="359"/>
      <c r="X442" s="359"/>
      <c r="Y442" s="357"/>
      <c r="Z442" s="245"/>
      <c r="AA442" s="245"/>
      <c r="AB442" s="246"/>
      <c r="AC442" s="245"/>
    </row>
    <row r="443" spans="1:29" ht="21" customHeight="1">
      <c r="A443" s="74">
        <v>451</v>
      </c>
      <c r="B443" s="91"/>
      <c r="C443" s="91" t="s">
        <v>884</v>
      </c>
      <c r="D443" s="77" t="s">
        <v>34</v>
      </c>
      <c r="E443" s="77">
        <v>1</v>
      </c>
      <c r="F443" s="77" t="s">
        <v>34</v>
      </c>
      <c r="G443" s="92">
        <v>0</v>
      </c>
      <c r="H443" s="92">
        <v>0</v>
      </c>
      <c r="I443" s="92">
        <v>25</v>
      </c>
      <c r="J443" s="92">
        <v>375</v>
      </c>
      <c r="K443" s="92">
        <v>0</v>
      </c>
      <c r="L443" s="93">
        <v>375</v>
      </c>
      <c r="M443" s="81">
        <v>2500</v>
      </c>
      <c r="N443" s="82">
        <f t="shared" si="116"/>
        <v>937500</v>
      </c>
      <c r="O443" s="409">
        <v>95</v>
      </c>
      <c r="P443" s="409">
        <v>95</v>
      </c>
      <c r="Q443" s="409">
        <v>95</v>
      </c>
      <c r="R443" s="409">
        <v>90</v>
      </c>
      <c r="S443" s="53"/>
      <c r="T443" s="54"/>
      <c r="U443" s="83"/>
      <c r="V443" s="84"/>
      <c r="W443" s="84"/>
      <c r="X443" s="84"/>
    </row>
    <row r="444" spans="1:29" s="247" customFormat="1" ht="21" customHeight="1">
      <c r="A444" s="227">
        <v>350</v>
      </c>
      <c r="B444" s="228" t="s">
        <v>746</v>
      </c>
      <c r="C444" s="228" t="s">
        <v>747</v>
      </c>
      <c r="D444" s="229" t="s">
        <v>283</v>
      </c>
      <c r="E444" s="230"/>
      <c r="F444" s="229" t="s">
        <v>283</v>
      </c>
      <c r="G444" s="231">
        <v>274</v>
      </c>
      <c r="H444" s="232">
        <v>212</v>
      </c>
      <c r="I444" s="232">
        <v>216</v>
      </c>
      <c r="J444" s="233">
        <v>240</v>
      </c>
      <c r="K444" s="233">
        <v>10</v>
      </c>
      <c r="L444" s="234">
        <f t="shared" ref="L444:L466" si="127">SUM(J444-K444)</f>
        <v>230</v>
      </c>
      <c r="M444" s="235">
        <v>3100</v>
      </c>
      <c r="N444" s="236">
        <f t="shared" si="116"/>
        <v>713000</v>
      </c>
      <c r="O444" s="402">
        <f t="shared" ref="O444:O466" si="128">L444/4</f>
        <v>57.5</v>
      </c>
      <c r="P444" s="402">
        <f t="shared" ref="P444:P466" si="129">L444/4</f>
        <v>57.5</v>
      </c>
      <c r="Q444" s="402">
        <f t="shared" ref="Q444:Q466" si="130">L444/4</f>
        <v>57.5</v>
      </c>
      <c r="R444" s="402">
        <f t="shared" ref="R444:R466" si="131">L444/4</f>
        <v>57.5</v>
      </c>
      <c r="S444" s="237"/>
      <c r="T444" s="238"/>
      <c r="U444" s="358"/>
      <c r="V444" s="359"/>
      <c r="W444" s="359"/>
      <c r="X444" s="359"/>
      <c r="Y444" s="357"/>
      <c r="Z444" s="245"/>
      <c r="AA444" s="245"/>
      <c r="AB444" s="246"/>
      <c r="AC444" s="245"/>
    </row>
    <row r="445" spans="1:29" s="247" customFormat="1" ht="21" customHeight="1">
      <c r="A445" s="227">
        <v>352</v>
      </c>
      <c r="B445" s="228" t="s">
        <v>750</v>
      </c>
      <c r="C445" s="228" t="s">
        <v>751</v>
      </c>
      <c r="D445" s="229" t="s">
        <v>283</v>
      </c>
      <c r="E445" s="230"/>
      <c r="F445" s="229" t="s">
        <v>283</v>
      </c>
      <c r="G445" s="231">
        <v>50</v>
      </c>
      <c r="H445" s="232">
        <v>63</v>
      </c>
      <c r="I445" s="232">
        <v>72</v>
      </c>
      <c r="J445" s="233">
        <v>80</v>
      </c>
      <c r="K445" s="233">
        <v>28</v>
      </c>
      <c r="L445" s="234">
        <f t="shared" si="127"/>
        <v>52</v>
      </c>
      <c r="M445" s="235">
        <v>2336.4499999999998</v>
      </c>
      <c r="N445" s="236">
        <f t="shared" si="116"/>
        <v>121495.4</v>
      </c>
      <c r="O445" s="331">
        <f t="shared" si="128"/>
        <v>13</v>
      </c>
      <c r="P445" s="331">
        <f t="shared" si="129"/>
        <v>13</v>
      </c>
      <c r="Q445" s="331">
        <f t="shared" si="130"/>
        <v>13</v>
      </c>
      <c r="R445" s="331">
        <f t="shared" si="131"/>
        <v>13</v>
      </c>
      <c r="S445" s="237"/>
      <c r="T445" s="238"/>
      <c r="U445" s="358"/>
      <c r="V445" s="359"/>
      <c r="W445" s="359"/>
      <c r="X445" s="359"/>
      <c r="Y445" s="357"/>
      <c r="Z445" s="245"/>
      <c r="AA445" s="245"/>
      <c r="AB445" s="246"/>
      <c r="AC445" s="245"/>
    </row>
    <row r="446" spans="1:29" s="247" customFormat="1" ht="21" customHeight="1">
      <c r="A446" s="227">
        <v>318</v>
      </c>
      <c r="B446" s="228" t="s">
        <v>680</v>
      </c>
      <c r="C446" s="228" t="s">
        <v>681</v>
      </c>
      <c r="D446" s="229" t="s">
        <v>283</v>
      </c>
      <c r="E446" s="230"/>
      <c r="F446" s="229" t="s">
        <v>283</v>
      </c>
      <c r="G446" s="231">
        <v>114</v>
      </c>
      <c r="H446" s="232">
        <v>119</v>
      </c>
      <c r="I446" s="232">
        <v>72</v>
      </c>
      <c r="J446" s="233">
        <v>80</v>
      </c>
      <c r="K446" s="233">
        <v>35</v>
      </c>
      <c r="L446" s="234">
        <f t="shared" si="127"/>
        <v>45</v>
      </c>
      <c r="M446" s="235">
        <v>1600</v>
      </c>
      <c r="N446" s="236">
        <f t="shared" si="116"/>
        <v>72000</v>
      </c>
      <c r="O446" s="331">
        <f t="shared" si="128"/>
        <v>11.25</v>
      </c>
      <c r="P446" s="331">
        <f t="shared" si="129"/>
        <v>11.25</v>
      </c>
      <c r="Q446" s="331">
        <f t="shared" si="130"/>
        <v>11.25</v>
      </c>
      <c r="R446" s="331">
        <f t="shared" si="131"/>
        <v>11.25</v>
      </c>
      <c r="S446" s="237"/>
      <c r="T446" s="238"/>
      <c r="U446" s="358"/>
      <c r="V446" s="359"/>
      <c r="W446" s="359"/>
      <c r="X446" s="359"/>
      <c r="Y446" s="357"/>
      <c r="Z446" s="245"/>
      <c r="AA446" s="245"/>
      <c r="AB446" s="246"/>
      <c r="AC446" s="245"/>
    </row>
    <row r="447" spans="1:29" s="247" customFormat="1" ht="21" customHeight="1">
      <c r="A447" s="227">
        <v>351</v>
      </c>
      <c r="B447" s="228" t="s">
        <v>748</v>
      </c>
      <c r="C447" s="228" t="s">
        <v>749</v>
      </c>
      <c r="D447" s="229" t="s">
        <v>214</v>
      </c>
      <c r="E447" s="230"/>
      <c r="F447" s="229" t="s">
        <v>214</v>
      </c>
      <c r="G447" s="231">
        <v>89</v>
      </c>
      <c r="H447" s="232">
        <v>137</v>
      </c>
      <c r="I447" s="232">
        <v>96</v>
      </c>
      <c r="J447" s="233">
        <v>106</v>
      </c>
      <c r="K447" s="233">
        <v>76</v>
      </c>
      <c r="L447" s="234">
        <f t="shared" si="127"/>
        <v>30</v>
      </c>
      <c r="M447" s="235">
        <v>749</v>
      </c>
      <c r="N447" s="236">
        <f t="shared" si="116"/>
        <v>22470</v>
      </c>
      <c r="O447" s="331">
        <f t="shared" si="128"/>
        <v>7.5</v>
      </c>
      <c r="P447" s="331">
        <f t="shared" si="129"/>
        <v>7.5</v>
      </c>
      <c r="Q447" s="331">
        <f t="shared" si="130"/>
        <v>7.5</v>
      </c>
      <c r="R447" s="331">
        <f t="shared" si="131"/>
        <v>7.5</v>
      </c>
      <c r="S447" s="237"/>
      <c r="T447" s="238"/>
      <c r="U447" s="358"/>
      <c r="V447" s="359"/>
      <c r="W447" s="359"/>
      <c r="X447" s="359"/>
      <c r="Y447" s="357"/>
      <c r="Z447" s="245"/>
      <c r="AA447" s="245"/>
      <c r="AB447" s="246"/>
      <c r="AC447" s="245"/>
    </row>
    <row r="448" spans="1:29" s="247" customFormat="1" ht="21" customHeight="1">
      <c r="A448" s="227">
        <v>251</v>
      </c>
      <c r="B448" s="228" t="s">
        <v>546</v>
      </c>
      <c r="C448" s="228" t="s">
        <v>547</v>
      </c>
      <c r="D448" s="229" t="s">
        <v>188</v>
      </c>
      <c r="E448" s="230"/>
      <c r="F448" s="229" t="s">
        <v>188</v>
      </c>
      <c r="G448" s="231">
        <v>5</v>
      </c>
      <c r="H448" s="232">
        <v>17</v>
      </c>
      <c r="I448" s="232">
        <v>12</v>
      </c>
      <c r="J448" s="233">
        <v>14</v>
      </c>
      <c r="K448" s="233">
        <v>3</v>
      </c>
      <c r="L448" s="234">
        <f t="shared" si="127"/>
        <v>11</v>
      </c>
      <c r="M448" s="235">
        <v>120</v>
      </c>
      <c r="N448" s="236">
        <f t="shared" si="116"/>
        <v>1320</v>
      </c>
      <c r="O448" s="331">
        <f t="shared" si="128"/>
        <v>2.75</v>
      </c>
      <c r="P448" s="331">
        <f t="shared" si="129"/>
        <v>2.75</v>
      </c>
      <c r="Q448" s="331">
        <f t="shared" si="130"/>
        <v>2.75</v>
      </c>
      <c r="R448" s="331">
        <f t="shared" si="131"/>
        <v>2.75</v>
      </c>
      <c r="S448" s="237"/>
      <c r="T448" s="238"/>
      <c r="U448" s="358"/>
      <c r="V448" s="359"/>
      <c r="W448" s="359"/>
      <c r="X448" s="359"/>
      <c r="Y448" s="357"/>
      <c r="Z448" s="245"/>
      <c r="AA448" s="245"/>
      <c r="AB448" s="246"/>
      <c r="AC448" s="245"/>
    </row>
    <row r="449" spans="1:29" s="247" customFormat="1" ht="21" customHeight="1">
      <c r="A449" s="227">
        <v>307</v>
      </c>
      <c r="B449" s="228" t="s">
        <v>658</v>
      </c>
      <c r="C449" s="228" t="s">
        <v>659</v>
      </c>
      <c r="D449" s="229" t="s">
        <v>185</v>
      </c>
      <c r="E449" s="230"/>
      <c r="F449" s="229" t="s">
        <v>185</v>
      </c>
      <c r="G449" s="231">
        <v>189</v>
      </c>
      <c r="H449" s="232">
        <v>620</v>
      </c>
      <c r="I449" s="232">
        <v>408</v>
      </c>
      <c r="J449" s="233">
        <v>454</v>
      </c>
      <c r="K449" s="233">
        <v>0</v>
      </c>
      <c r="L449" s="234">
        <f t="shared" si="127"/>
        <v>454</v>
      </c>
      <c r="M449" s="235">
        <v>115</v>
      </c>
      <c r="N449" s="236">
        <f t="shared" si="116"/>
        <v>52210</v>
      </c>
      <c r="O449" s="331">
        <f t="shared" si="128"/>
        <v>113.5</v>
      </c>
      <c r="P449" s="331">
        <f t="shared" si="129"/>
        <v>113.5</v>
      </c>
      <c r="Q449" s="331">
        <f t="shared" si="130"/>
        <v>113.5</v>
      </c>
      <c r="R449" s="331">
        <f t="shared" si="131"/>
        <v>113.5</v>
      </c>
      <c r="S449" s="237"/>
      <c r="T449" s="238"/>
      <c r="U449" s="358"/>
      <c r="V449" s="359"/>
      <c r="W449" s="359"/>
      <c r="X449" s="359"/>
      <c r="Y449" s="357"/>
      <c r="Z449" s="245"/>
      <c r="AA449" s="245"/>
      <c r="AB449" s="246"/>
      <c r="AC449" s="245"/>
    </row>
    <row r="450" spans="1:29" s="247" customFormat="1" ht="21" customHeight="1">
      <c r="A450" s="227">
        <v>301</v>
      </c>
      <c r="B450" s="228" t="s">
        <v>646</v>
      </c>
      <c r="C450" s="228" t="s">
        <v>647</v>
      </c>
      <c r="D450" s="229" t="s">
        <v>185</v>
      </c>
      <c r="E450" s="230"/>
      <c r="F450" s="229" t="s">
        <v>185</v>
      </c>
      <c r="G450" s="231">
        <v>8496</v>
      </c>
      <c r="H450" s="232">
        <v>10650</v>
      </c>
      <c r="I450" s="232">
        <v>5388</v>
      </c>
      <c r="J450" s="233">
        <v>5986</v>
      </c>
      <c r="K450" s="233">
        <v>220</v>
      </c>
      <c r="L450" s="234">
        <f t="shared" si="127"/>
        <v>5766</v>
      </c>
      <c r="M450" s="235">
        <v>36</v>
      </c>
      <c r="N450" s="236">
        <f t="shared" si="116"/>
        <v>207576</v>
      </c>
      <c r="O450" s="331">
        <f t="shared" si="128"/>
        <v>1441.5</v>
      </c>
      <c r="P450" s="331">
        <f t="shared" si="129"/>
        <v>1441.5</v>
      </c>
      <c r="Q450" s="331">
        <f t="shared" si="130"/>
        <v>1441.5</v>
      </c>
      <c r="R450" s="331">
        <f t="shared" si="131"/>
        <v>1441.5</v>
      </c>
      <c r="S450" s="237"/>
      <c r="T450" s="238"/>
      <c r="U450" s="358"/>
      <c r="V450" s="359"/>
      <c r="W450" s="359"/>
      <c r="X450" s="359"/>
      <c r="Y450" s="357"/>
      <c r="Z450" s="245"/>
      <c r="AA450" s="245"/>
      <c r="AB450" s="246"/>
      <c r="AC450" s="245"/>
    </row>
    <row r="451" spans="1:29" s="247" customFormat="1" ht="21" customHeight="1">
      <c r="A451" s="227">
        <v>311</v>
      </c>
      <c r="B451" s="228" t="s">
        <v>666</v>
      </c>
      <c r="C451" s="332" t="s">
        <v>667</v>
      </c>
      <c r="D451" s="229" t="s">
        <v>185</v>
      </c>
      <c r="E451" s="230"/>
      <c r="F451" s="229" t="s">
        <v>185</v>
      </c>
      <c r="G451" s="231">
        <v>11862</v>
      </c>
      <c r="H451" s="232">
        <v>13490</v>
      </c>
      <c r="I451" s="233">
        <v>11688</v>
      </c>
      <c r="J451" s="233">
        <v>13386</v>
      </c>
      <c r="K451" s="233">
        <v>0</v>
      </c>
      <c r="L451" s="234">
        <f t="shared" si="127"/>
        <v>13386</v>
      </c>
      <c r="M451" s="235">
        <v>26.75</v>
      </c>
      <c r="N451" s="236">
        <f t="shared" si="116"/>
        <v>358075.5</v>
      </c>
      <c r="O451" s="331">
        <f t="shared" si="128"/>
        <v>3346.5</v>
      </c>
      <c r="P451" s="331">
        <f t="shared" si="129"/>
        <v>3346.5</v>
      </c>
      <c r="Q451" s="331">
        <f t="shared" si="130"/>
        <v>3346.5</v>
      </c>
      <c r="R451" s="331">
        <f t="shared" si="131"/>
        <v>3346.5</v>
      </c>
      <c r="S451" s="237"/>
      <c r="T451" s="238"/>
      <c r="U451" s="358"/>
      <c r="V451" s="359"/>
      <c r="W451" s="359"/>
      <c r="X451" s="359"/>
      <c r="Y451" s="357"/>
      <c r="Z451" s="245"/>
      <c r="AA451" s="245"/>
      <c r="AB451" s="246"/>
      <c r="AC451" s="245"/>
    </row>
    <row r="452" spans="1:29" s="247" customFormat="1" ht="21" customHeight="1">
      <c r="A452" s="227">
        <v>305</v>
      </c>
      <c r="B452" s="228" t="s">
        <v>654</v>
      </c>
      <c r="C452" s="228" t="s">
        <v>655</v>
      </c>
      <c r="D452" s="229" t="s">
        <v>227</v>
      </c>
      <c r="E452" s="230"/>
      <c r="F452" s="229" t="s">
        <v>227</v>
      </c>
      <c r="G452" s="231">
        <v>12825</v>
      </c>
      <c r="H452" s="232">
        <v>15900</v>
      </c>
      <c r="I452" s="232">
        <v>14388</v>
      </c>
      <c r="J452" s="233">
        <v>14986</v>
      </c>
      <c r="K452" s="233">
        <v>0</v>
      </c>
      <c r="L452" s="234">
        <f t="shared" si="127"/>
        <v>14986</v>
      </c>
      <c r="M452" s="235">
        <v>3.5</v>
      </c>
      <c r="N452" s="236">
        <f t="shared" si="116"/>
        <v>52451</v>
      </c>
      <c r="O452" s="331">
        <f t="shared" si="128"/>
        <v>3746.5</v>
      </c>
      <c r="P452" s="331">
        <f t="shared" si="129"/>
        <v>3746.5</v>
      </c>
      <c r="Q452" s="331">
        <f t="shared" si="130"/>
        <v>3746.5</v>
      </c>
      <c r="R452" s="331">
        <f t="shared" si="131"/>
        <v>3746.5</v>
      </c>
      <c r="S452" s="237"/>
      <c r="T452" s="238"/>
      <c r="U452" s="358"/>
      <c r="V452" s="359"/>
      <c r="W452" s="359"/>
      <c r="X452" s="359"/>
      <c r="Y452" s="357"/>
      <c r="Z452" s="245"/>
      <c r="AA452" s="245"/>
      <c r="AB452" s="246"/>
      <c r="AC452" s="245"/>
    </row>
    <row r="453" spans="1:29" s="247" customFormat="1" ht="21" customHeight="1">
      <c r="A453" s="227">
        <v>304</v>
      </c>
      <c r="B453" s="228" t="s">
        <v>652</v>
      </c>
      <c r="C453" s="228" t="s">
        <v>653</v>
      </c>
      <c r="D453" s="229" t="s">
        <v>227</v>
      </c>
      <c r="E453" s="230"/>
      <c r="F453" s="229" t="s">
        <v>227</v>
      </c>
      <c r="G453" s="231">
        <v>120580</v>
      </c>
      <c r="H453" s="232">
        <v>140020</v>
      </c>
      <c r="I453" s="232">
        <v>91558</v>
      </c>
      <c r="J453" s="233">
        <v>101972</v>
      </c>
      <c r="K453" s="233">
        <v>12653</v>
      </c>
      <c r="L453" s="234">
        <f t="shared" si="127"/>
        <v>89319</v>
      </c>
      <c r="M453" s="235">
        <v>5.76</v>
      </c>
      <c r="N453" s="236">
        <f t="shared" si="116"/>
        <v>514477.44</v>
      </c>
      <c r="O453" s="331">
        <f t="shared" si="128"/>
        <v>22329.75</v>
      </c>
      <c r="P453" s="331">
        <f t="shared" si="129"/>
        <v>22329.75</v>
      </c>
      <c r="Q453" s="331">
        <f t="shared" si="130"/>
        <v>22329.75</v>
      </c>
      <c r="R453" s="331">
        <f t="shared" si="131"/>
        <v>22329.75</v>
      </c>
      <c r="S453" s="237"/>
      <c r="T453" s="238"/>
      <c r="U453" s="358"/>
      <c r="V453" s="359"/>
      <c r="W453" s="359"/>
      <c r="X453" s="359"/>
      <c r="Y453" s="357"/>
      <c r="Z453" s="245"/>
      <c r="AA453" s="245"/>
      <c r="AB453" s="246"/>
      <c r="AC453" s="245"/>
    </row>
    <row r="454" spans="1:29" s="247" customFormat="1" ht="21" customHeight="1">
      <c r="A454" s="227">
        <v>303</v>
      </c>
      <c r="B454" s="228" t="s">
        <v>650</v>
      </c>
      <c r="C454" s="228" t="s">
        <v>651</v>
      </c>
      <c r="D454" s="229" t="s">
        <v>227</v>
      </c>
      <c r="E454" s="230"/>
      <c r="F454" s="229" t="s">
        <v>227</v>
      </c>
      <c r="G454" s="231">
        <v>7536</v>
      </c>
      <c r="H454" s="232">
        <v>8503</v>
      </c>
      <c r="I454" s="232">
        <v>7416</v>
      </c>
      <c r="J454" s="233">
        <v>8240</v>
      </c>
      <c r="K454" s="233">
        <v>0</v>
      </c>
      <c r="L454" s="234">
        <f t="shared" si="127"/>
        <v>8240</v>
      </c>
      <c r="M454" s="235">
        <v>8.5</v>
      </c>
      <c r="N454" s="236">
        <f t="shared" ref="N454:N467" si="132">L454*M454</f>
        <v>70040</v>
      </c>
      <c r="O454" s="331">
        <f t="shared" si="128"/>
        <v>2060</v>
      </c>
      <c r="P454" s="331">
        <f t="shared" si="129"/>
        <v>2060</v>
      </c>
      <c r="Q454" s="331">
        <f t="shared" si="130"/>
        <v>2060</v>
      </c>
      <c r="R454" s="331">
        <f t="shared" si="131"/>
        <v>2060</v>
      </c>
      <c r="S454" s="237"/>
      <c r="T454" s="238"/>
      <c r="U454" s="358"/>
      <c r="V454" s="359"/>
      <c r="W454" s="359"/>
      <c r="X454" s="359"/>
      <c r="Y454" s="357"/>
      <c r="Z454" s="245"/>
      <c r="AA454" s="245"/>
      <c r="AB454" s="246"/>
      <c r="AC454" s="245"/>
    </row>
    <row r="455" spans="1:29" s="247" customFormat="1" ht="21" customHeight="1">
      <c r="A455" s="227">
        <v>310</v>
      </c>
      <c r="B455" s="228" t="s">
        <v>664</v>
      </c>
      <c r="C455" s="228" t="s">
        <v>665</v>
      </c>
      <c r="D455" s="229" t="s">
        <v>227</v>
      </c>
      <c r="E455" s="230"/>
      <c r="F455" s="229" t="s">
        <v>227</v>
      </c>
      <c r="G455" s="231">
        <v>102154</v>
      </c>
      <c r="H455" s="232">
        <v>120000</v>
      </c>
      <c r="I455" s="232">
        <v>111991</v>
      </c>
      <c r="J455" s="233">
        <v>117890</v>
      </c>
      <c r="K455" s="233">
        <v>26138</v>
      </c>
      <c r="L455" s="234">
        <f t="shared" si="127"/>
        <v>91752</v>
      </c>
      <c r="M455" s="235">
        <v>3.5</v>
      </c>
      <c r="N455" s="236">
        <f t="shared" si="132"/>
        <v>321132</v>
      </c>
      <c r="O455" s="331">
        <f t="shared" si="128"/>
        <v>22938</v>
      </c>
      <c r="P455" s="331">
        <f t="shared" si="129"/>
        <v>22938</v>
      </c>
      <c r="Q455" s="331">
        <f t="shared" si="130"/>
        <v>22938</v>
      </c>
      <c r="R455" s="331">
        <f t="shared" si="131"/>
        <v>22938</v>
      </c>
      <c r="S455" s="237"/>
      <c r="T455" s="238"/>
      <c r="U455" s="358"/>
      <c r="V455" s="359"/>
      <c r="W455" s="359"/>
      <c r="X455" s="359"/>
      <c r="Y455" s="357"/>
      <c r="Z455" s="245"/>
      <c r="AA455" s="245"/>
      <c r="AB455" s="246"/>
      <c r="AC455" s="245"/>
    </row>
    <row r="456" spans="1:29" s="247" customFormat="1" ht="21" customHeight="1">
      <c r="A456" s="227">
        <v>306</v>
      </c>
      <c r="B456" s="228" t="s">
        <v>656</v>
      </c>
      <c r="C456" s="228" t="s">
        <v>657</v>
      </c>
      <c r="D456" s="229" t="s">
        <v>227</v>
      </c>
      <c r="E456" s="230"/>
      <c r="F456" s="229" t="s">
        <v>227</v>
      </c>
      <c r="G456" s="231">
        <v>13498</v>
      </c>
      <c r="H456" s="232">
        <v>15415</v>
      </c>
      <c r="I456" s="232">
        <v>9900</v>
      </c>
      <c r="J456" s="233">
        <v>11000</v>
      </c>
      <c r="K456" s="233">
        <v>2423</v>
      </c>
      <c r="L456" s="234">
        <f t="shared" si="127"/>
        <v>8577</v>
      </c>
      <c r="M456" s="235">
        <v>40</v>
      </c>
      <c r="N456" s="236">
        <f t="shared" si="132"/>
        <v>343080</v>
      </c>
      <c r="O456" s="331">
        <f t="shared" si="128"/>
        <v>2144.25</v>
      </c>
      <c r="P456" s="331">
        <f t="shared" si="129"/>
        <v>2144.25</v>
      </c>
      <c r="Q456" s="331">
        <f t="shared" si="130"/>
        <v>2144.25</v>
      </c>
      <c r="R456" s="331">
        <f t="shared" si="131"/>
        <v>2144.25</v>
      </c>
      <c r="S456" s="237"/>
      <c r="T456" s="238"/>
      <c r="U456" s="358"/>
      <c r="V456" s="359"/>
      <c r="W456" s="359"/>
      <c r="X456" s="359"/>
      <c r="Y456" s="357"/>
      <c r="Z456" s="245"/>
      <c r="AA456" s="245"/>
      <c r="AB456" s="246"/>
      <c r="AC456" s="245"/>
    </row>
    <row r="457" spans="1:29" s="247" customFormat="1" ht="21" customHeight="1">
      <c r="A457" s="227">
        <v>309</v>
      </c>
      <c r="B457" s="228" t="s">
        <v>662</v>
      </c>
      <c r="C457" s="228" t="s">
        <v>663</v>
      </c>
      <c r="D457" s="229" t="s">
        <v>227</v>
      </c>
      <c r="E457" s="230"/>
      <c r="F457" s="229" t="s">
        <v>227</v>
      </c>
      <c r="G457" s="231">
        <v>20851</v>
      </c>
      <c r="H457" s="232">
        <v>23465</v>
      </c>
      <c r="I457" s="232">
        <v>16210</v>
      </c>
      <c r="J457" s="233">
        <v>18000</v>
      </c>
      <c r="K457" s="233">
        <v>1894</v>
      </c>
      <c r="L457" s="234">
        <f t="shared" si="127"/>
        <v>16106</v>
      </c>
      <c r="M457" s="235">
        <v>4.9800000000000004</v>
      </c>
      <c r="N457" s="236">
        <f t="shared" si="132"/>
        <v>80207.88</v>
      </c>
      <c r="O457" s="331">
        <f t="shared" si="128"/>
        <v>4026.5</v>
      </c>
      <c r="P457" s="331">
        <f t="shared" si="129"/>
        <v>4026.5</v>
      </c>
      <c r="Q457" s="331">
        <f t="shared" si="130"/>
        <v>4026.5</v>
      </c>
      <c r="R457" s="331">
        <f t="shared" si="131"/>
        <v>4026.5</v>
      </c>
      <c r="S457" s="237"/>
      <c r="T457" s="238"/>
      <c r="U457" s="358"/>
      <c r="V457" s="359"/>
      <c r="W457" s="359"/>
      <c r="X457" s="359"/>
      <c r="Y457" s="357"/>
      <c r="Z457" s="245"/>
      <c r="AA457" s="245"/>
      <c r="AB457" s="246"/>
      <c r="AC457" s="245"/>
    </row>
    <row r="458" spans="1:29" s="247" customFormat="1" ht="21" customHeight="1">
      <c r="A458" s="227">
        <v>302</v>
      </c>
      <c r="B458" s="228" t="s">
        <v>648</v>
      </c>
      <c r="C458" s="228" t="s">
        <v>649</v>
      </c>
      <c r="D458" s="229" t="s">
        <v>46</v>
      </c>
      <c r="E458" s="230"/>
      <c r="F458" s="229" t="s">
        <v>46</v>
      </c>
      <c r="G458" s="231">
        <v>78</v>
      </c>
      <c r="H458" s="232">
        <v>246</v>
      </c>
      <c r="I458" s="232">
        <v>84</v>
      </c>
      <c r="J458" s="233">
        <v>94</v>
      </c>
      <c r="K458" s="233">
        <v>77</v>
      </c>
      <c r="L458" s="234">
        <f t="shared" si="127"/>
        <v>17</v>
      </c>
      <c r="M458" s="235">
        <v>50</v>
      </c>
      <c r="N458" s="236">
        <f t="shared" si="132"/>
        <v>850</v>
      </c>
      <c r="O458" s="331">
        <f t="shared" si="128"/>
        <v>4.25</v>
      </c>
      <c r="P458" s="331">
        <f t="shared" si="129"/>
        <v>4.25</v>
      </c>
      <c r="Q458" s="331">
        <f t="shared" si="130"/>
        <v>4.25</v>
      </c>
      <c r="R458" s="331">
        <f t="shared" si="131"/>
        <v>4.25</v>
      </c>
      <c r="S458" s="237"/>
      <c r="T458" s="238"/>
      <c r="U458" s="358"/>
      <c r="V458" s="359"/>
      <c r="W458" s="359"/>
      <c r="X458" s="359"/>
      <c r="Y458" s="357"/>
      <c r="Z458" s="245"/>
      <c r="AA458" s="245"/>
      <c r="AB458" s="246"/>
      <c r="AC458" s="245"/>
    </row>
    <row r="459" spans="1:29" ht="21" customHeight="1">
      <c r="A459" s="227">
        <v>10</v>
      </c>
      <c r="B459" s="228" t="s">
        <v>53</v>
      </c>
      <c r="C459" s="228" t="s">
        <v>54</v>
      </c>
      <c r="D459" s="229" t="s">
        <v>46</v>
      </c>
      <c r="E459" s="230"/>
      <c r="F459" s="229" t="s">
        <v>46</v>
      </c>
      <c r="G459" s="231">
        <v>833</v>
      </c>
      <c r="H459" s="232">
        <v>985</v>
      </c>
      <c r="I459" s="232">
        <v>760</v>
      </c>
      <c r="J459" s="233">
        <v>840</v>
      </c>
      <c r="K459" s="233">
        <v>224</v>
      </c>
      <c r="L459" s="234">
        <f t="shared" si="127"/>
        <v>616</v>
      </c>
      <c r="M459" s="235">
        <v>42</v>
      </c>
      <c r="N459" s="236">
        <f t="shared" si="132"/>
        <v>25872</v>
      </c>
      <c r="O459" s="403">
        <f t="shared" si="128"/>
        <v>154</v>
      </c>
      <c r="P459" s="403">
        <f t="shared" si="129"/>
        <v>154</v>
      </c>
      <c r="Q459" s="403">
        <f t="shared" si="130"/>
        <v>154</v>
      </c>
      <c r="R459" s="403">
        <f t="shared" si="131"/>
        <v>154</v>
      </c>
      <c r="S459" s="237"/>
      <c r="T459" s="238"/>
      <c r="U459" s="83"/>
      <c r="V459" s="84"/>
      <c r="W459" s="84"/>
      <c r="X459" s="84"/>
    </row>
    <row r="460" spans="1:29" ht="21" customHeight="1">
      <c r="A460" s="227">
        <v>11</v>
      </c>
      <c r="B460" s="228" t="s">
        <v>55</v>
      </c>
      <c r="C460" s="228" t="s">
        <v>56</v>
      </c>
      <c r="D460" s="229" t="s">
        <v>46</v>
      </c>
      <c r="E460" s="230"/>
      <c r="F460" s="229" t="s">
        <v>46</v>
      </c>
      <c r="G460" s="231">
        <v>380</v>
      </c>
      <c r="H460" s="232">
        <v>418</v>
      </c>
      <c r="I460" s="232">
        <v>580</v>
      </c>
      <c r="J460" s="233">
        <v>650</v>
      </c>
      <c r="K460" s="233">
        <v>0</v>
      </c>
      <c r="L460" s="234">
        <f t="shared" si="127"/>
        <v>650</v>
      </c>
      <c r="M460" s="235">
        <v>54</v>
      </c>
      <c r="N460" s="236">
        <f t="shared" si="132"/>
        <v>35100</v>
      </c>
      <c r="O460" s="403">
        <f t="shared" si="128"/>
        <v>162.5</v>
      </c>
      <c r="P460" s="403">
        <f t="shared" si="129"/>
        <v>162.5</v>
      </c>
      <c r="Q460" s="403">
        <f t="shared" si="130"/>
        <v>162.5</v>
      </c>
      <c r="R460" s="403">
        <f t="shared" si="131"/>
        <v>162.5</v>
      </c>
      <c r="S460" s="237"/>
      <c r="T460" s="238"/>
      <c r="U460" s="83"/>
      <c r="V460" s="84"/>
      <c r="W460" s="84"/>
      <c r="X460" s="84"/>
    </row>
    <row r="461" spans="1:29" ht="21" customHeight="1">
      <c r="A461" s="227">
        <v>12</v>
      </c>
      <c r="B461" s="228" t="s">
        <v>57</v>
      </c>
      <c r="C461" s="228" t="s">
        <v>58</v>
      </c>
      <c r="D461" s="229" t="s">
        <v>46</v>
      </c>
      <c r="E461" s="230"/>
      <c r="F461" s="229" t="s">
        <v>46</v>
      </c>
      <c r="G461" s="231">
        <v>113</v>
      </c>
      <c r="H461" s="232">
        <v>308</v>
      </c>
      <c r="I461" s="232">
        <v>260</v>
      </c>
      <c r="J461" s="233">
        <v>300</v>
      </c>
      <c r="K461" s="233">
        <v>51</v>
      </c>
      <c r="L461" s="234">
        <f t="shared" si="127"/>
        <v>249</v>
      </c>
      <c r="M461" s="235">
        <v>80</v>
      </c>
      <c r="N461" s="236">
        <f t="shared" si="132"/>
        <v>19920</v>
      </c>
      <c r="O461" s="403">
        <f t="shared" si="128"/>
        <v>62.25</v>
      </c>
      <c r="P461" s="403">
        <f t="shared" si="129"/>
        <v>62.25</v>
      </c>
      <c r="Q461" s="403">
        <f t="shared" si="130"/>
        <v>62.25</v>
      </c>
      <c r="R461" s="403">
        <f t="shared" si="131"/>
        <v>62.25</v>
      </c>
      <c r="S461" s="237"/>
      <c r="T461" s="238"/>
      <c r="U461" s="83"/>
      <c r="V461" s="84"/>
      <c r="W461" s="84"/>
      <c r="X461" s="84"/>
    </row>
    <row r="462" spans="1:29" ht="21" customHeight="1">
      <c r="A462" s="227">
        <v>19</v>
      </c>
      <c r="B462" s="228" t="s">
        <v>71</v>
      </c>
      <c r="C462" s="228" t="s">
        <v>72</v>
      </c>
      <c r="D462" s="229" t="s">
        <v>46</v>
      </c>
      <c r="E462" s="230"/>
      <c r="F462" s="229" t="s">
        <v>46</v>
      </c>
      <c r="G462" s="231">
        <v>396</v>
      </c>
      <c r="H462" s="232">
        <v>421</v>
      </c>
      <c r="I462" s="232">
        <v>180</v>
      </c>
      <c r="J462" s="233">
        <v>200</v>
      </c>
      <c r="K462" s="233">
        <v>81</v>
      </c>
      <c r="L462" s="234">
        <f t="shared" si="127"/>
        <v>119</v>
      </c>
      <c r="M462" s="235">
        <v>8.17</v>
      </c>
      <c r="N462" s="236">
        <f t="shared" si="132"/>
        <v>972.23</v>
      </c>
      <c r="O462" s="403">
        <f t="shared" si="128"/>
        <v>29.75</v>
      </c>
      <c r="P462" s="403">
        <f t="shared" si="129"/>
        <v>29.75</v>
      </c>
      <c r="Q462" s="403">
        <f t="shared" si="130"/>
        <v>29.75</v>
      </c>
      <c r="R462" s="403">
        <f t="shared" si="131"/>
        <v>29.75</v>
      </c>
      <c r="S462" s="237"/>
      <c r="T462" s="238"/>
      <c r="U462" s="83"/>
      <c r="V462" s="84"/>
      <c r="W462" s="84"/>
      <c r="X462" s="84"/>
    </row>
    <row r="463" spans="1:29" ht="21" customHeight="1">
      <c r="A463" s="227">
        <v>20</v>
      </c>
      <c r="B463" s="228" t="s">
        <v>73</v>
      </c>
      <c r="C463" s="228" t="s">
        <v>74</v>
      </c>
      <c r="D463" s="229" t="s">
        <v>46</v>
      </c>
      <c r="E463" s="230"/>
      <c r="F463" s="229" t="s">
        <v>46</v>
      </c>
      <c r="G463" s="231">
        <v>8847</v>
      </c>
      <c r="H463" s="232">
        <v>10000</v>
      </c>
      <c r="I463" s="232">
        <v>6500</v>
      </c>
      <c r="J463" s="233">
        <v>7200</v>
      </c>
      <c r="K463" s="233">
        <v>881</v>
      </c>
      <c r="L463" s="234">
        <f t="shared" si="127"/>
        <v>6319</v>
      </c>
      <c r="M463" s="235">
        <v>17.829999999999998</v>
      </c>
      <c r="N463" s="236">
        <f t="shared" si="132"/>
        <v>112667.76999999999</v>
      </c>
      <c r="O463" s="402">
        <f t="shared" si="128"/>
        <v>1579.75</v>
      </c>
      <c r="P463" s="402">
        <f t="shared" si="129"/>
        <v>1579.75</v>
      </c>
      <c r="Q463" s="402">
        <f t="shared" si="130"/>
        <v>1579.75</v>
      </c>
      <c r="R463" s="402">
        <f t="shared" si="131"/>
        <v>1579.75</v>
      </c>
      <c r="S463" s="237"/>
      <c r="T463" s="238"/>
      <c r="U463" s="119"/>
      <c r="V463" s="120"/>
      <c r="W463" s="120"/>
      <c r="X463" s="120"/>
      <c r="Y463" s="68"/>
    </row>
    <row r="464" spans="1:29" ht="21" customHeight="1">
      <c r="A464" s="227">
        <v>21</v>
      </c>
      <c r="B464" s="228" t="s">
        <v>75</v>
      </c>
      <c r="C464" s="228" t="s">
        <v>76</v>
      </c>
      <c r="D464" s="229" t="s">
        <v>46</v>
      </c>
      <c r="E464" s="230"/>
      <c r="F464" s="229" t="s">
        <v>46</v>
      </c>
      <c r="G464" s="231">
        <v>9095</v>
      </c>
      <c r="H464" s="232">
        <v>10000</v>
      </c>
      <c r="I464" s="232">
        <v>9810</v>
      </c>
      <c r="J464" s="233">
        <v>10900</v>
      </c>
      <c r="K464" s="233">
        <v>2280</v>
      </c>
      <c r="L464" s="234">
        <f t="shared" si="127"/>
        <v>8620</v>
      </c>
      <c r="M464" s="235">
        <v>22</v>
      </c>
      <c r="N464" s="236">
        <f t="shared" si="132"/>
        <v>189640</v>
      </c>
      <c r="O464" s="402">
        <f t="shared" si="128"/>
        <v>2155</v>
      </c>
      <c r="P464" s="402">
        <f t="shared" si="129"/>
        <v>2155</v>
      </c>
      <c r="Q464" s="402">
        <f t="shared" si="130"/>
        <v>2155</v>
      </c>
      <c r="R464" s="402">
        <f t="shared" si="131"/>
        <v>2155</v>
      </c>
      <c r="S464" s="237"/>
      <c r="T464" s="238"/>
    </row>
    <row r="465" spans="1:29" ht="21" customHeight="1">
      <c r="A465" s="227">
        <v>22</v>
      </c>
      <c r="B465" s="228" t="s">
        <v>77</v>
      </c>
      <c r="C465" s="228" t="s">
        <v>78</v>
      </c>
      <c r="D465" s="229" t="s">
        <v>46</v>
      </c>
      <c r="E465" s="230"/>
      <c r="F465" s="229" t="s">
        <v>46</v>
      </c>
      <c r="G465" s="231">
        <v>13401</v>
      </c>
      <c r="H465" s="232">
        <v>15124</v>
      </c>
      <c r="I465" s="232">
        <v>8500</v>
      </c>
      <c r="J465" s="233">
        <v>9500</v>
      </c>
      <c r="K465" s="233">
        <v>1135</v>
      </c>
      <c r="L465" s="234">
        <f t="shared" si="127"/>
        <v>8365</v>
      </c>
      <c r="M465" s="235">
        <v>26.75</v>
      </c>
      <c r="N465" s="236">
        <f t="shared" si="132"/>
        <v>223763.75</v>
      </c>
      <c r="O465" s="402">
        <f t="shared" si="128"/>
        <v>2091.25</v>
      </c>
      <c r="P465" s="402">
        <f t="shared" si="129"/>
        <v>2091.25</v>
      </c>
      <c r="Q465" s="402">
        <f t="shared" si="130"/>
        <v>2091.25</v>
      </c>
      <c r="R465" s="402">
        <f t="shared" si="131"/>
        <v>2091.25</v>
      </c>
      <c r="S465" s="237"/>
      <c r="T465" s="238"/>
      <c r="U465" s="83"/>
      <c r="V465" s="84"/>
      <c r="W465" s="84"/>
      <c r="X465" s="84"/>
    </row>
    <row r="466" spans="1:29" s="247" customFormat="1" ht="21" customHeight="1">
      <c r="A466" s="227">
        <v>154</v>
      </c>
      <c r="B466" s="228" t="s">
        <v>348</v>
      </c>
      <c r="C466" s="228" t="s">
        <v>349</v>
      </c>
      <c r="D466" s="229" t="s">
        <v>34</v>
      </c>
      <c r="E466" s="230"/>
      <c r="F466" s="229" t="s">
        <v>34</v>
      </c>
      <c r="G466" s="231">
        <v>14097</v>
      </c>
      <c r="H466" s="232">
        <v>15966</v>
      </c>
      <c r="I466" s="232">
        <v>14928</v>
      </c>
      <c r="J466" s="233">
        <v>16586</v>
      </c>
      <c r="K466" s="233">
        <v>696</v>
      </c>
      <c r="L466" s="234">
        <f t="shared" si="127"/>
        <v>15890</v>
      </c>
      <c r="M466" s="235">
        <v>33.950000000000003</v>
      </c>
      <c r="N466" s="236">
        <f t="shared" si="132"/>
        <v>539465.5</v>
      </c>
      <c r="O466" s="402">
        <f t="shared" si="128"/>
        <v>3972.5</v>
      </c>
      <c r="P466" s="402">
        <f t="shared" si="129"/>
        <v>3972.5</v>
      </c>
      <c r="Q466" s="402">
        <f t="shared" si="130"/>
        <v>3972.5</v>
      </c>
      <c r="R466" s="402">
        <f t="shared" si="131"/>
        <v>3972.5</v>
      </c>
      <c r="S466" s="237"/>
      <c r="T466" s="238"/>
      <c r="U466" s="358"/>
      <c r="V466" s="359"/>
      <c r="W466" s="359"/>
      <c r="X466" s="359"/>
      <c r="Y466" s="357"/>
      <c r="Z466" s="245"/>
      <c r="AA466" s="245"/>
      <c r="AB466" s="246"/>
      <c r="AC466" s="245"/>
    </row>
    <row r="467" spans="1:29" ht="21" customHeight="1">
      <c r="A467" s="149">
        <v>470</v>
      </c>
      <c r="B467" s="148"/>
      <c r="C467" s="148" t="s">
        <v>908</v>
      </c>
      <c r="D467" s="148"/>
      <c r="E467" s="148"/>
      <c r="F467" s="148" t="s">
        <v>457</v>
      </c>
      <c r="G467" s="150">
        <v>2</v>
      </c>
      <c r="H467" s="150">
        <v>2</v>
      </c>
      <c r="I467" s="150">
        <v>2</v>
      </c>
      <c r="J467" s="150">
        <v>2</v>
      </c>
      <c r="K467" s="150">
        <v>0</v>
      </c>
      <c r="L467" s="80">
        <v>2</v>
      </c>
      <c r="M467" s="151">
        <v>1000</v>
      </c>
      <c r="N467" s="112">
        <f t="shared" si="132"/>
        <v>2000</v>
      </c>
      <c r="O467" s="409">
        <v>2</v>
      </c>
      <c r="P467" s="409"/>
      <c r="Q467" s="409"/>
      <c r="R467" s="409"/>
      <c r="S467" s="53"/>
      <c r="T467" s="54"/>
      <c r="U467" s="119"/>
      <c r="V467" s="120"/>
      <c r="W467" s="120"/>
      <c r="X467" s="120"/>
      <c r="Y467" s="68"/>
    </row>
    <row r="468" spans="1:29" ht="21" customHeight="1">
      <c r="A468" s="129">
        <v>510</v>
      </c>
      <c r="B468" s="130"/>
      <c r="C468" s="196" t="s">
        <v>956</v>
      </c>
      <c r="D468" s="130" t="s">
        <v>34</v>
      </c>
      <c r="E468" s="130" t="s">
        <v>957</v>
      </c>
      <c r="F468" s="130" t="s">
        <v>34</v>
      </c>
      <c r="G468" s="145" t="s">
        <v>958</v>
      </c>
      <c r="H468" s="145" t="s">
        <v>958</v>
      </c>
      <c r="I468" s="145">
        <v>20</v>
      </c>
      <c r="J468" s="145">
        <v>20</v>
      </c>
      <c r="K468" s="145">
        <v>0</v>
      </c>
      <c r="L468" s="80">
        <v>20</v>
      </c>
      <c r="M468" s="146">
        <v>1250</v>
      </c>
      <c r="N468" s="135">
        <f>M468*L468</f>
        <v>25000</v>
      </c>
      <c r="O468" s="409">
        <f>L468/4</f>
        <v>5</v>
      </c>
      <c r="P468" s="409">
        <f>L468/4</f>
        <v>5</v>
      </c>
      <c r="Q468" s="409">
        <f>L468/4</f>
        <v>5</v>
      </c>
      <c r="R468" s="409">
        <f>L468/4</f>
        <v>5</v>
      </c>
      <c r="S468" s="53"/>
      <c r="T468" s="54"/>
    </row>
    <row r="469" spans="1:29" ht="21" customHeight="1">
      <c r="A469" s="109">
        <v>496</v>
      </c>
      <c r="B469" s="108"/>
      <c r="C469" s="108" t="s">
        <v>940</v>
      </c>
      <c r="D469" s="109" t="s">
        <v>254</v>
      </c>
      <c r="E469" s="109">
        <v>5</v>
      </c>
      <c r="F469" s="109" t="s">
        <v>199</v>
      </c>
      <c r="G469" s="161"/>
      <c r="H469" s="161"/>
      <c r="I469" s="161">
        <v>1</v>
      </c>
      <c r="J469" s="161">
        <v>5</v>
      </c>
      <c r="K469" s="161">
        <v>0</v>
      </c>
      <c r="L469" s="93">
        <v>5</v>
      </c>
      <c r="M469" s="151">
        <v>110</v>
      </c>
      <c r="N469" s="112">
        <f>L469*M469</f>
        <v>550</v>
      </c>
      <c r="O469" s="409">
        <v>5</v>
      </c>
      <c r="P469" s="409"/>
      <c r="Q469" s="409"/>
      <c r="R469" s="409"/>
      <c r="S469" s="53"/>
      <c r="T469" s="54"/>
      <c r="U469" s="83"/>
      <c r="V469" s="84"/>
      <c r="W469" s="84"/>
      <c r="X469" s="84"/>
    </row>
    <row r="470" spans="1:29" ht="21" customHeight="1">
      <c r="A470" s="74">
        <v>453</v>
      </c>
      <c r="B470" s="91"/>
      <c r="C470" s="91" t="s">
        <v>886</v>
      </c>
      <c r="D470" s="77" t="s">
        <v>34</v>
      </c>
      <c r="E470" s="77">
        <v>5</v>
      </c>
      <c r="F470" s="77" t="s">
        <v>199</v>
      </c>
      <c r="G470" s="92">
        <v>10</v>
      </c>
      <c r="H470" s="92">
        <v>10</v>
      </c>
      <c r="I470" s="92">
        <v>15</v>
      </c>
      <c r="J470" s="92">
        <v>20</v>
      </c>
      <c r="K470" s="92">
        <v>0</v>
      </c>
      <c r="L470" s="93">
        <v>20</v>
      </c>
      <c r="M470" s="81">
        <v>300</v>
      </c>
      <c r="N470" s="82">
        <f>L470*M470</f>
        <v>6000</v>
      </c>
      <c r="O470" s="409">
        <v>10</v>
      </c>
      <c r="P470" s="409">
        <v>10</v>
      </c>
      <c r="Q470" s="409"/>
      <c r="R470" s="409"/>
      <c r="S470" s="53"/>
      <c r="T470" s="54"/>
      <c r="U470" s="83"/>
      <c r="V470" s="84"/>
      <c r="W470" s="84"/>
      <c r="X470" s="84"/>
    </row>
    <row r="471" spans="1:29" ht="21" customHeight="1">
      <c r="A471" s="109">
        <v>490</v>
      </c>
      <c r="B471" s="108"/>
      <c r="C471" s="173" t="s">
        <v>934</v>
      </c>
      <c r="D471" s="109" t="s">
        <v>254</v>
      </c>
      <c r="E471" s="109">
        <v>2</v>
      </c>
      <c r="F471" s="109" t="s">
        <v>199</v>
      </c>
      <c r="G471" s="161">
        <v>5</v>
      </c>
      <c r="H471" s="161">
        <v>10</v>
      </c>
      <c r="I471" s="161">
        <v>10</v>
      </c>
      <c r="J471" s="161">
        <v>20</v>
      </c>
      <c r="K471" s="161"/>
      <c r="L471" s="93">
        <v>20</v>
      </c>
      <c r="M471" s="151">
        <v>600</v>
      </c>
      <c r="N471" s="112">
        <f>L471*M471</f>
        <v>12000</v>
      </c>
      <c r="O471" s="409">
        <f>L471/4</f>
        <v>5</v>
      </c>
      <c r="P471" s="409">
        <f>L471/4</f>
        <v>5</v>
      </c>
      <c r="Q471" s="409">
        <f>L471/4</f>
        <v>5</v>
      </c>
      <c r="R471" s="409">
        <f>L471/4</f>
        <v>5</v>
      </c>
      <c r="S471" s="53"/>
      <c r="T471" s="54"/>
      <c r="U471" s="83"/>
      <c r="V471" s="84"/>
      <c r="W471" s="84"/>
      <c r="X471" s="84"/>
    </row>
    <row r="472" spans="1:29" ht="21" customHeight="1">
      <c r="A472" s="109">
        <v>495</v>
      </c>
      <c r="B472" s="108"/>
      <c r="C472" s="173" t="s">
        <v>939</v>
      </c>
      <c r="D472" s="109" t="s">
        <v>254</v>
      </c>
      <c r="E472" s="109">
        <v>2</v>
      </c>
      <c r="F472" s="109" t="s">
        <v>199</v>
      </c>
      <c r="G472" s="161"/>
      <c r="H472" s="161">
        <v>10</v>
      </c>
      <c r="I472" s="161">
        <v>12</v>
      </c>
      <c r="J472" s="161">
        <v>5</v>
      </c>
      <c r="K472" s="161"/>
      <c r="L472" s="93">
        <v>5</v>
      </c>
      <c r="M472" s="151">
        <v>600</v>
      </c>
      <c r="N472" s="112">
        <f>L472*M472</f>
        <v>3000</v>
      </c>
      <c r="O472" s="409">
        <v>5</v>
      </c>
      <c r="P472" s="409"/>
      <c r="Q472" s="409"/>
      <c r="R472" s="409"/>
      <c r="S472" s="53"/>
      <c r="T472" s="54"/>
      <c r="U472" s="83"/>
      <c r="V472" s="84"/>
      <c r="W472" s="84"/>
      <c r="X472" s="84"/>
    </row>
    <row r="473" spans="1:29" ht="21" customHeight="1">
      <c r="A473" s="74">
        <v>447</v>
      </c>
      <c r="B473" s="91" t="s">
        <v>879</v>
      </c>
      <c r="C473" s="91" t="s">
        <v>880</v>
      </c>
      <c r="D473" s="77" t="s">
        <v>34</v>
      </c>
      <c r="E473" s="107">
        <v>5</v>
      </c>
      <c r="F473" s="98" t="s">
        <v>199</v>
      </c>
      <c r="G473" s="99">
        <v>21</v>
      </c>
      <c r="H473" s="99">
        <v>25</v>
      </c>
      <c r="I473" s="99">
        <v>25</v>
      </c>
      <c r="J473" s="92">
        <v>25</v>
      </c>
      <c r="K473" s="92">
        <v>14</v>
      </c>
      <c r="L473" s="93">
        <v>11</v>
      </c>
      <c r="M473" s="81">
        <v>1300</v>
      </c>
      <c r="N473" s="82">
        <f>L473*M473</f>
        <v>14300</v>
      </c>
      <c r="O473" s="409">
        <v>3</v>
      </c>
      <c r="P473" s="409">
        <v>3</v>
      </c>
      <c r="Q473" s="409">
        <v>3</v>
      </c>
      <c r="R473" s="409">
        <v>2</v>
      </c>
      <c r="S473" s="53"/>
      <c r="T473" s="54"/>
      <c r="U473" s="83"/>
      <c r="V473" s="84"/>
      <c r="W473" s="84"/>
      <c r="X473" s="84"/>
    </row>
    <row r="474" spans="1:29" ht="21" customHeight="1">
      <c r="A474" s="129">
        <v>516</v>
      </c>
      <c r="B474" s="130" t="s">
        <v>966</v>
      </c>
      <c r="C474" s="130" t="s">
        <v>967</v>
      </c>
      <c r="D474" s="129" t="s">
        <v>725</v>
      </c>
      <c r="E474" s="129">
        <v>1</v>
      </c>
      <c r="F474" s="129" t="s">
        <v>725</v>
      </c>
      <c r="G474" s="145">
        <v>0</v>
      </c>
      <c r="H474" s="145">
        <v>6</v>
      </c>
      <c r="I474" s="145">
        <v>6</v>
      </c>
      <c r="J474" s="145">
        <v>6</v>
      </c>
      <c r="K474" s="145">
        <v>4</v>
      </c>
      <c r="L474" s="80">
        <f>J474-K474</f>
        <v>2</v>
      </c>
      <c r="M474" s="146">
        <v>1600</v>
      </c>
      <c r="N474" s="135">
        <f>M474*L474</f>
        <v>3200</v>
      </c>
      <c r="O474" s="409">
        <v>2</v>
      </c>
      <c r="P474" s="409"/>
      <c r="Q474" s="409"/>
      <c r="R474" s="409"/>
      <c r="S474" s="53"/>
      <c r="T474" s="54"/>
      <c r="U474" s="83"/>
      <c r="V474" s="84"/>
      <c r="W474" s="84"/>
      <c r="X474" s="84"/>
    </row>
    <row r="475" spans="1:29" ht="21" customHeight="1">
      <c r="A475" s="129">
        <v>515</v>
      </c>
      <c r="B475" s="130" t="s">
        <v>879</v>
      </c>
      <c r="C475" s="130" t="s">
        <v>965</v>
      </c>
      <c r="D475" s="129" t="s">
        <v>725</v>
      </c>
      <c r="E475" s="129">
        <v>1</v>
      </c>
      <c r="F475" s="129" t="s">
        <v>725</v>
      </c>
      <c r="G475" s="145">
        <v>0</v>
      </c>
      <c r="H475" s="145">
        <v>24</v>
      </c>
      <c r="I475" s="145">
        <v>24</v>
      </c>
      <c r="J475" s="145">
        <v>24</v>
      </c>
      <c r="K475" s="145">
        <v>6</v>
      </c>
      <c r="L475" s="80">
        <f>J475-K475</f>
        <v>18</v>
      </c>
      <c r="M475" s="146">
        <v>1300</v>
      </c>
      <c r="N475" s="135">
        <f>M475*L475</f>
        <v>23400</v>
      </c>
      <c r="O475" s="409">
        <v>5</v>
      </c>
      <c r="P475" s="409">
        <v>5</v>
      </c>
      <c r="Q475" s="409">
        <v>4</v>
      </c>
      <c r="R475" s="409">
        <v>4</v>
      </c>
      <c r="S475" s="53"/>
      <c r="T475" s="54"/>
      <c r="U475" s="83"/>
      <c r="V475" s="84"/>
      <c r="W475" s="84"/>
      <c r="X475" s="84"/>
    </row>
    <row r="476" spans="1:29" ht="21" customHeight="1">
      <c r="A476" s="109">
        <v>489</v>
      </c>
      <c r="B476" s="108"/>
      <c r="C476" s="173" t="s">
        <v>933</v>
      </c>
      <c r="D476" s="109" t="s">
        <v>254</v>
      </c>
      <c r="E476" s="109">
        <v>6</v>
      </c>
      <c r="F476" s="109" t="s">
        <v>199</v>
      </c>
      <c r="G476" s="161">
        <v>30</v>
      </c>
      <c r="H476" s="161">
        <v>60</v>
      </c>
      <c r="I476" s="161">
        <v>30</v>
      </c>
      <c r="J476" s="161">
        <v>68</v>
      </c>
      <c r="K476" s="161">
        <v>30</v>
      </c>
      <c r="L476" s="93">
        <v>38</v>
      </c>
      <c r="M476" s="151">
        <v>600</v>
      </c>
      <c r="N476" s="112">
        <f t="shared" ref="N476:N482" si="133">L476*M476</f>
        <v>22800</v>
      </c>
      <c r="O476" s="409">
        <v>10</v>
      </c>
      <c r="P476" s="409">
        <v>10</v>
      </c>
      <c r="Q476" s="409">
        <v>10</v>
      </c>
      <c r="R476" s="409">
        <v>8</v>
      </c>
      <c r="S476" s="53"/>
      <c r="T476" s="54"/>
      <c r="U476" s="83"/>
      <c r="V476" s="84"/>
      <c r="W476" s="84"/>
      <c r="X476" s="84"/>
    </row>
    <row r="477" spans="1:29" ht="21" customHeight="1">
      <c r="A477" s="109">
        <v>493</v>
      </c>
      <c r="B477" s="108"/>
      <c r="C477" s="173" t="s">
        <v>937</v>
      </c>
      <c r="D477" s="109" t="s">
        <v>254</v>
      </c>
      <c r="E477" s="109">
        <v>6</v>
      </c>
      <c r="F477" s="109" t="s">
        <v>199</v>
      </c>
      <c r="G477" s="161"/>
      <c r="H477" s="161">
        <v>5</v>
      </c>
      <c r="I477" s="161">
        <v>10</v>
      </c>
      <c r="J477" s="161">
        <v>10</v>
      </c>
      <c r="K477" s="161"/>
      <c r="L477" s="93">
        <v>10</v>
      </c>
      <c r="M477" s="151">
        <v>600</v>
      </c>
      <c r="N477" s="112">
        <f t="shared" si="133"/>
        <v>6000</v>
      </c>
      <c r="O477" s="409">
        <v>5</v>
      </c>
      <c r="P477" s="409">
        <v>5</v>
      </c>
      <c r="Q477" s="409"/>
      <c r="R477" s="409"/>
      <c r="S477" s="53"/>
      <c r="T477" s="54"/>
      <c r="U477" s="83"/>
      <c r="V477" s="84"/>
      <c r="W477" s="84"/>
      <c r="X477" s="84"/>
    </row>
    <row r="478" spans="1:29" ht="21" customHeight="1">
      <c r="A478" s="109">
        <v>494</v>
      </c>
      <c r="B478" s="108"/>
      <c r="C478" s="173" t="s">
        <v>938</v>
      </c>
      <c r="D478" s="109" t="s">
        <v>199</v>
      </c>
      <c r="E478" s="109">
        <v>1</v>
      </c>
      <c r="F478" s="109" t="s">
        <v>199</v>
      </c>
      <c r="G478" s="161">
        <v>0</v>
      </c>
      <c r="H478" s="161"/>
      <c r="I478" s="161">
        <v>1</v>
      </c>
      <c r="J478" s="161">
        <v>10</v>
      </c>
      <c r="K478" s="161"/>
      <c r="L478" s="93">
        <v>10</v>
      </c>
      <c r="M478" s="151">
        <v>500</v>
      </c>
      <c r="N478" s="112">
        <f t="shared" si="133"/>
        <v>5000</v>
      </c>
      <c r="O478" s="409">
        <v>10</v>
      </c>
      <c r="P478" s="409"/>
      <c r="Q478" s="409"/>
      <c r="R478" s="409"/>
      <c r="S478" s="53"/>
      <c r="T478" s="54"/>
      <c r="U478" s="83"/>
      <c r="V478" s="84"/>
      <c r="W478" s="84"/>
      <c r="X478" s="84"/>
    </row>
    <row r="479" spans="1:29" ht="21" customHeight="1">
      <c r="A479" s="100">
        <v>509</v>
      </c>
      <c r="B479" s="76"/>
      <c r="C479" s="94" t="s">
        <v>954</v>
      </c>
      <c r="D479" s="78" t="s">
        <v>34</v>
      </c>
      <c r="E479" s="78">
        <v>25</v>
      </c>
      <c r="F479" s="78" t="s">
        <v>199</v>
      </c>
      <c r="G479" s="79">
        <v>0</v>
      </c>
      <c r="H479" s="79">
        <v>0</v>
      </c>
      <c r="I479" s="79"/>
      <c r="J479" s="105">
        <v>120</v>
      </c>
      <c r="K479" s="105">
        <v>0</v>
      </c>
      <c r="L479" s="191">
        <f>J479-K479</f>
        <v>120</v>
      </c>
      <c r="M479" s="195">
        <v>2000</v>
      </c>
      <c r="N479" s="82">
        <f t="shared" si="133"/>
        <v>240000</v>
      </c>
      <c r="O479" s="409">
        <f>L479/4</f>
        <v>30</v>
      </c>
      <c r="P479" s="409">
        <f>L479/4</f>
        <v>30</v>
      </c>
      <c r="Q479" s="409">
        <f>L479/4</f>
        <v>30</v>
      </c>
      <c r="R479" s="409">
        <f>L479/4</f>
        <v>30</v>
      </c>
      <c r="S479" s="53"/>
      <c r="T479" s="54"/>
      <c r="U479" s="83"/>
      <c r="V479" s="84"/>
      <c r="W479" s="84"/>
      <c r="X479" s="84"/>
    </row>
    <row r="480" spans="1:29" s="247" customFormat="1" ht="21" customHeight="1">
      <c r="A480" s="227">
        <v>204</v>
      </c>
      <c r="B480" s="228" t="s">
        <v>448</v>
      </c>
      <c r="C480" s="228" t="s">
        <v>449</v>
      </c>
      <c r="D480" s="229" t="s">
        <v>34</v>
      </c>
      <c r="E480" s="230"/>
      <c r="F480" s="229" t="s">
        <v>34</v>
      </c>
      <c r="G480" s="231">
        <v>3420</v>
      </c>
      <c r="H480" s="232">
        <v>3955</v>
      </c>
      <c r="I480" s="232">
        <v>3300</v>
      </c>
      <c r="J480" s="233">
        <v>3600</v>
      </c>
      <c r="K480" s="233">
        <v>655</v>
      </c>
      <c r="L480" s="234">
        <f>SUM(J480-K480)</f>
        <v>2945</v>
      </c>
      <c r="M480" s="235">
        <v>149.80000000000001</v>
      </c>
      <c r="N480" s="236">
        <f t="shared" si="133"/>
        <v>441161.00000000006</v>
      </c>
      <c r="O480" s="402">
        <f>L480/4</f>
        <v>736.25</v>
      </c>
      <c r="P480" s="402">
        <f>L480/4</f>
        <v>736.25</v>
      </c>
      <c r="Q480" s="402">
        <f>L480/4</f>
        <v>736.25</v>
      </c>
      <c r="R480" s="402">
        <f>L480/4</f>
        <v>736.25</v>
      </c>
      <c r="S480" s="237"/>
      <c r="T480" s="238"/>
      <c r="U480" s="358"/>
      <c r="V480" s="359"/>
      <c r="W480" s="359"/>
      <c r="X480" s="359"/>
      <c r="Y480" s="357"/>
      <c r="Z480" s="245"/>
      <c r="AA480" s="245"/>
      <c r="AB480" s="246"/>
      <c r="AC480" s="245"/>
    </row>
    <row r="481" spans="1:29" s="272" customFormat="1" ht="21" customHeight="1">
      <c r="A481" s="253">
        <v>341</v>
      </c>
      <c r="B481" s="254" t="s">
        <v>728</v>
      </c>
      <c r="C481" s="254" t="s">
        <v>729</v>
      </c>
      <c r="D481" s="255" t="s">
        <v>725</v>
      </c>
      <c r="E481" s="256"/>
      <c r="F481" s="255" t="s">
        <v>725</v>
      </c>
      <c r="G481" s="257">
        <v>278</v>
      </c>
      <c r="H481" s="258">
        <v>2085</v>
      </c>
      <c r="I481" s="258">
        <v>312</v>
      </c>
      <c r="J481" s="259">
        <v>346</v>
      </c>
      <c r="K481" s="259">
        <v>1021</v>
      </c>
      <c r="L481" s="260">
        <f>SUM(J481-K481)</f>
        <v>-675</v>
      </c>
      <c r="M481" s="261">
        <v>10</v>
      </c>
      <c r="N481" s="262">
        <f t="shared" si="133"/>
        <v>-6750</v>
      </c>
      <c r="O481" s="410">
        <v>170</v>
      </c>
      <c r="P481" s="410">
        <v>170</v>
      </c>
      <c r="Q481" s="410">
        <v>170</v>
      </c>
      <c r="R481" s="410">
        <v>170</v>
      </c>
      <c r="S481" s="263"/>
      <c r="T481" s="264"/>
      <c r="U481" s="375"/>
      <c r="V481" s="376"/>
      <c r="W481" s="376"/>
      <c r="X481" s="376"/>
      <c r="Y481" s="377"/>
      <c r="Z481" s="270"/>
      <c r="AA481" s="270"/>
      <c r="AB481" s="271"/>
      <c r="AC481" s="270"/>
    </row>
    <row r="482" spans="1:29" ht="21" customHeight="1">
      <c r="A482" s="100">
        <v>502</v>
      </c>
      <c r="B482" s="76"/>
      <c r="C482" s="189" t="s">
        <v>947</v>
      </c>
      <c r="D482" s="78" t="s">
        <v>199</v>
      </c>
      <c r="E482" s="78">
        <v>1</v>
      </c>
      <c r="F482" s="78" t="s">
        <v>199</v>
      </c>
      <c r="G482" s="79">
        <v>12</v>
      </c>
      <c r="H482" s="79">
        <v>12</v>
      </c>
      <c r="I482" s="79">
        <v>0</v>
      </c>
      <c r="J482" s="190">
        <v>25</v>
      </c>
      <c r="K482" s="105">
        <v>10</v>
      </c>
      <c r="L482" s="191">
        <f>J482-K482</f>
        <v>15</v>
      </c>
      <c r="M482" s="192">
        <v>1200</v>
      </c>
      <c r="N482" s="82">
        <f t="shared" si="133"/>
        <v>18000</v>
      </c>
      <c r="O482" s="409">
        <v>4</v>
      </c>
      <c r="P482" s="409">
        <v>4</v>
      </c>
      <c r="Q482" s="409">
        <v>4</v>
      </c>
      <c r="R482" s="409">
        <v>3</v>
      </c>
      <c r="S482" s="53"/>
      <c r="T482" s="54"/>
    </row>
    <row r="483" spans="1:29" ht="21" customHeight="1">
      <c r="A483" s="129">
        <v>458</v>
      </c>
      <c r="B483" s="130"/>
      <c r="C483" s="108" t="s">
        <v>893</v>
      </c>
      <c r="D483" s="129" t="s">
        <v>34</v>
      </c>
      <c r="E483" s="129">
        <v>10</v>
      </c>
      <c r="F483" s="129" t="s">
        <v>46</v>
      </c>
      <c r="G483" s="145">
        <v>10</v>
      </c>
      <c r="H483" s="145">
        <v>10</v>
      </c>
      <c r="I483" s="145">
        <v>10</v>
      </c>
      <c r="J483" s="145">
        <v>10</v>
      </c>
      <c r="K483" s="145">
        <v>0</v>
      </c>
      <c r="L483" s="80">
        <v>10</v>
      </c>
      <c r="M483" s="146">
        <v>214</v>
      </c>
      <c r="N483" s="135">
        <v>2140</v>
      </c>
      <c r="O483" s="409">
        <v>4</v>
      </c>
      <c r="P483" s="409">
        <v>3</v>
      </c>
      <c r="Q483" s="409">
        <v>3</v>
      </c>
      <c r="R483" s="409"/>
      <c r="S483" s="53"/>
      <c r="T483" s="54"/>
      <c r="U483" s="83"/>
      <c r="V483" s="84"/>
      <c r="W483" s="84"/>
      <c r="X483" s="84"/>
    </row>
    <row r="484" spans="1:29" ht="21" customHeight="1">
      <c r="A484" s="129">
        <v>459</v>
      </c>
      <c r="B484" s="130"/>
      <c r="C484" s="130" t="s">
        <v>894</v>
      </c>
      <c r="D484" s="129" t="s">
        <v>34</v>
      </c>
      <c r="E484" s="129">
        <v>10</v>
      </c>
      <c r="F484" s="129" t="s">
        <v>46</v>
      </c>
      <c r="G484" s="145">
        <v>10</v>
      </c>
      <c r="H484" s="145">
        <v>10</v>
      </c>
      <c r="I484" s="145">
        <v>10</v>
      </c>
      <c r="J484" s="145">
        <v>10</v>
      </c>
      <c r="K484" s="145">
        <v>0</v>
      </c>
      <c r="L484" s="80">
        <v>10</v>
      </c>
      <c r="M484" s="146">
        <v>250</v>
      </c>
      <c r="N484" s="135">
        <v>2500</v>
      </c>
      <c r="O484" s="409">
        <v>4</v>
      </c>
      <c r="P484" s="409">
        <v>3</v>
      </c>
      <c r="Q484" s="409">
        <v>3</v>
      </c>
      <c r="R484" s="409"/>
      <c r="S484" s="53"/>
      <c r="T484" s="54"/>
      <c r="U484" s="83"/>
      <c r="V484" s="84"/>
      <c r="W484" s="84"/>
      <c r="X484" s="84"/>
    </row>
    <row r="485" spans="1:29" ht="21" customHeight="1">
      <c r="A485" s="129">
        <v>460</v>
      </c>
      <c r="B485" s="130"/>
      <c r="C485" s="108" t="s">
        <v>895</v>
      </c>
      <c r="D485" s="129" t="s">
        <v>34</v>
      </c>
      <c r="E485" s="129">
        <v>10</v>
      </c>
      <c r="F485" s="129" t="s">
        <v>46</v>
      </c>
      <c r="G485" s="145">
        <v>0</v>
      </c>
      <c r="H485" s="145">
        <v>0</v>
      </c>
      <c r="I485" s="145">
        <v>0</v>
      </c>
      <c r="J485" s="145">
        <v>10</v>
      </c>
      <c r="K485" s="145">
        <v>0</v>
      </c>
      <c r="L485" s="80">
        <v>10</v>
      </c>
      <c r="M485" s="146">
        <v>450</v>
      </c>
      <c r="N485" s="135">
        <v>4500</v>
      </c>
      <c r="O485" s="409">
        <v>4</v>
      </c>
      <c r="P485" s="409">
        <v>3</v>
      </c>
      <c r="Q485" s="409">
        <v>3</v>
      </c>
      <c r="R485" s="409"/>
      <c r="S485" s="53"/>
      <c r="T485" s="54"/>
      <c r="U485" s="83"/>
      <c r="V485" s="84"/>
      <c r="W485" s="84"/>
      <c r="X485" s="84"/>
    </row>
    <row r="486" spans="1:29" ht="21" customHeight="1">
      <c r="A486" s="227">
        <v>28</v>
      </c>
      <c r="B486" s="228" t="s">
        <v>90</v>
      </c>
      <c r="C486" s="228" t="s">
        <v>91</v>
      </c>
      <c r="D486" s="229" t="s">
        <v>34</v>
      </c>
      <c r="E486" s="230"/>
      <c r="F486" s="229" t="s">
        <v>34</v>
      </c>
      <c r="G486" s="231">
        <v>109</v>
      </c>
      <c r="H486" s="232">
        <v>136</v>
      </c>
      <c r="I486" s="232">
        <v>72</v>
      </c>
      <c r="J486" s="233">
        <v>90</v>
      </c>
      <c r="K486" s="233">
        <v>6</v>
      </c>
      <c r="L486" s="234">
        <f t="shared" ref="L486:L494" si="134">SUM(J486-K486)</f>
        <v>84</v>
      </c>
      <c r="M486" s="235">
        <v>2354</v>
      </c>
      <c r="N486" s="236">
        <f t="shared" ref="N486:N497" si="135">L486*M486</f>
        <v>197736</v>
      </c>
      <c r="O486" s="402">
        <f t="shared" ref="O486:O494" si="136">L486/4</f>
        <v>21</v>
      </c>
      <c r="P486" s="402">
        <f t="shared" ref="P486:P494" si="137">L486/4</f>
        <v>21</v>
      </c>
      <c r="Q486" s="402">
        <f t="shared" ref="Q486:Q494" si="138">L486/4</f>
        <v>21</v>
      </c>
      <c r="R486" s="402">
        <f t="shared" ref="R486:R494" si="139">L486/4</f>
        <v>21</v>
      </c>
      <c r="S486" s="237"/>
      <c r="T486" s="238"/>
      <c r="U486" s="83"/>
      <c r="V486" s="84"/>
      <c r="W486" s="84"/>
      <c r="X486" s="84"/>
    </row>
    <row r="487" spans="1:29" ht="21" customHeight="1">
      <c r="A487" s="227">
        <v>29</v>
      </c>
      <c r="B487" s="228" t="s">
        <v>92</v>
      </c>
      <c r="C487" s="228" t="s">
        <v>93</v>
      </c>
      <c r="D487" s="229" t="s">
        <v>34</v>
      </c>
      <c r="E487" s="230"/>
      <c r="F487" s="229" t="s">
        <v>34</v>
      </c>
      <c r="G487" s="231">
        <v>97</v>
      </c>
      <c r="H487" s="232">
        <v>108</v>
      </c>
      <c r="I487" s="232">
        <v>72</v>
      </c>
      <c r="J487" s="233">
        <v>90</v>
      </c>
      <c r="K487" s="233">
        <v>8</v>
      </c>
      <c r="L487" s="234">
        <f t="shared" si="134"/>
        <v>82</v>
      </c>
      <c r="M487" s="235">
        <v>3210</v>
      </c>
      <c r="N487" s="236">
        <f t="shared" si="135"/>
        <v>263220</v>
      </c>
      <c r="O487" s="402">
        <f t="shared" si="136"/>
        <v>20.5</v>
      </c>
      <c r="P487" s="402">
        <f t="shared" si="137"/>
        <v>20.5</v>
      </c>
      <c r="Q487" s="402">
        <f t="shared" si="138"/>
        <v>20.5</v>
      </c>
      <c r="R487" s="402">
        <f t="shared" si="139"/>
        <v>20.5</v>
      </c>
      <c r="S487" s="237"/>
      <c r="T487" s="238"/>
      <c r="U487" s="83"/>
      <c r="V487" s="84"/>
      <c r="W487" s="84"/>
      <c r="X487" s="84"/>
    </row>
    <row r="488" spans="1:29" s="247" customFormat="1" ht="21" customHeight="1">
      <c r="A488" s="227">
        <v>200</v>
      </c>
      <c r="B488" s="228" t="s">
        <v>440</v>
      </c>
      <c r="C488" s="228" t="s">
        <v>441</v>
      </c>
      <c r="D488" s="229" t="s">
        <v>34</v>
      </c>
      <c r="E488" s="230"/>
      <c r="F488" s="229" t="s">
        <v>34</v>
      </c>
      <c r="G488" s="231">
        <v>45</v>
      </c>
      <c r="H488" s="232">
        <v>54</v>
      </c>
      <c r="I488" s="232">
        <v>264</v>
      </c>
      <c r="J488" s="233">
        <v>294</v>
      </c>
      <c r="K488" s="233">
        <v>216</v>
      </c>
      <c r="L488" s="234">
        <f t="shared" si="134"/>
        <v>78</v>
      </c>
      <c r="M488" s="235">
        <v>299.60000000000002</v>
      </c>
      <c r="N488" s="236">
        <f t="shared" si="135"/>
        <v>23368.800000000003</v>
      </c>
      <c r="O488" s="402">
        <f t="shared" si="136"/>
        <v>19.5</v>
      </c>
      <c r="P488" s="402">
        <f t="shared" si="137"/>
        <v>19.5</v>
      </c>
      <c r="Q488" s="402">
        <f t="shared" si="138"/>
        <v>19.5</v>
      </c>
      <c r="R488" s="402">
        <f t="shared" si="139"/>
        <v>19.5</v>
      </c>
      <c r="S488" s="237"/>
      <c r="T488" s="238"/>
      <c r="U488" s="358"/>
      <c r="V488" s="359"/>
      <c r="W488" s="359"/>
      <c r="X488" s="359"/>
      <c r="Y488" s="357"/>
      <c r="Z488" s="245"/>
      <c r="AA488" s="245"/>
      <c r="AB488" s="246"/>
      <c r="AC488" s="245"/>
    </row>
    <row r="489" spans="1:29" s="247" customFormat="1" ht="21" customHeight="1">
      <c r="A489" s="227">
        <v>199</v>
      </c>
      <c r="B489" s="228" t="s">
        <v>438</v>
      </c>
      <c r="C489" s="228" t="s">
        <v>439</v>
      </c>
      <c r="D489" s="229" t="s">
        <v>34</v>
      </c>
      <c r="E489" s="230"/>
      <c r="F489" s="229" t="s">
        <v>34</v>
      </c>
      <c r="G489" s="231">
        <v>323</v>
      </c>
      <c r="H489" s="232">
        <v>421</v>
      </c>
      <c r="I489" s="232">
        <v>108</v>
      </c>
      <c r="J489" s="233">
        <v>120</v>
      </c>
      <c r="K489" s="233">
        <v>0</v>
      </c>
      <c r="L489" s="234">
        <f t="shared" si="134"/>
        <v>120</v>
      </c>
      <c r="M489" s="235">
        <v>214</v>
      </c>
      <c r="N489" s="236">
        <f t="shared" si="135"/>
        <v>25680</v>
      </c>
      <c r="O489" s="402">
        <f t="shared" si="136"/>
        <v>30</v>
      </c>
      <c r="P489" s="402">
        <f t="shared" si="137"/>
        <v>30</v>
      </c>
      <c r="Q489" s="402">
        <f t="shared" si="138"/>
        <v>30</v>
      </c>
      <c r="R489" s="402">
        <f t="shared" si="139"/>
        <v>30</v>
      </c>
      <c r="S489" s="237"/>
      <c r="T489" s="238"/>
      <c r="U489" s="358"/>
      <c r="V489" s="359"/>
      <c r="W489" s="359"/>
      <c r="X489" s="359"/>
      <c r="Y489" s="357"/>
      <c r="Z489" s="245"/>
      <c r="AA489" s="245"/>
      <c r="AB489" s="246"/>
      <c r="AC489" s="245"/>
    </row>
    <row r="490" spans="1:29" s="247" customFormat="1" ht="21" customHeight="1">
      <c r="A490" s="227">
        <v>197</v>
      </c>
      <c r="B490" s="228" t="s">
        <v>434</v>
      </c>
      <c r="C490" s="228" t="s">
        <v>435</v>
      </c>
      <c r="D490" s="229" t="s">
        <v>34</v>
      </c>
      <c r="E490" s="230"/>
      <c r="F490" s="229" t="s">
        <v>34</v>
      </c>
      <c r="G490" s="231">
        <v>66</v>
      </c>
      <c r="H490" s="232">
        <v>92</v>
      </c>
      <c r="I490" s="232">
        <v>360</v>
      </c>
      <c r="J490" s="233">
        <v>400</v>
      </c>
      <c r="K490" s="233">
        <v>110</v>
      </c>
      <c r="L490" s="234">
        <f t="shared" si="134"/>
        <v>290</v>
      </c>
      <c r="M490" s="235">
        <v>321</v>
      </c>
      <c r="N490" s="236">
        <f t="shared" si="135"/>
        <v>93090</v>
      </c>
      <c r="O490" s="402">
        <f t="shared" si="136"/>
        <v>72.5</v>
      </c>
      <c r="P490" s="402">
        <f t="shared" si="137"/>
        <v>72.5</v>
      </c>
      <c r="Q490" s="402">
        <f t="shared" si="138"/>
        <v>72.5</v>
      </c>
      <c r="R490" s="402">
        <f t="shared" si="139"/>
        <v>72.5</v>
      </c>
      <c r="S490" s="237"/>
      <c r="T490" s="238"/>
      <c r="U490" s="363"/>
      <c r="V490" s="364"/>
      <c r="W490" s="364"/>
      <c r="X490" s="364"/>
      <c r="Y490" s="365"/>
      <c r="Z490" s="245"/>
      <c r="AA490" s="245"/>
      <c r="AB490" s="246"/>
      <c r="AC490" s="245"/>
    </row>
    <row r="491" spans="1:29" s="247" customFormat="1" ht="21" customHeight="1">
      <c r="A491" s="227">
        <v>198</v>
      </c>
      <c r="B491" s="228" t="s">
        <v>436</v>
      </c>
      <c r="C491" s="228" t="s">
        <v>437</v>
      </c>
      <c r="D491" s="229" t="s">
        <v>34</v>
      </c>
      <c r="E491" s="230"/>
      <c r="F491" s="229" t="s">
        <v>34</v>
      </c>
      <c r="G491" s="231">
        <v>66</v>
      </c>
      <c r="H491" s="232">
        <v>93</v>
      </c>
      <c r="I491" s="232">
        <v>108</v>
      </c>
      <c r="J491" s="233">
        <v>120</v>
      </c>
      <c r="K491" s="233">
        <v>57</v>
      </c>
      <c r="L491" s="234">
        <f t="shared" si="134"/>
        <v>63</v>
      </c>
      <c r="M491" s="235">
        <v>299.60000000000002</v>
      </c>
      <c r="N491" s="236">
        <f t="shared" si="135"/>
        <v>18874.800000000003</v>
      </c>
      <c r="O491" s="402">
        <f t="shared" si="136"/>
        <v>15.75</v>
      </c>
      <c r="P491" s="402">
        <f t="shared" si="137"/>
        <v>15.75</v>
      </c>
      <c r="Q491" s="402">
        <f t="shared" si="138"/>
        <v>15.75</v>
      </c>
      <c r="R491" s="402">
        <f t="shared" si="139"/>
        <v>15.75</v>
      </c>
      <c r="S491" s="237"/>
      <c r="T491" s="238"/>
      <c r="V491" s="356"/>
      <c r="W491" s="356"/>
      <c r="X491" s="356"/>
      <c r="Y491" s="357"/>
      <c r="Z491" s="245"/>
      <c r="AA491" s="245"/>
      <c r="AB491" s="246"/>
      <c r="AC491" s="245"/>
    </row>
    <row r="492" spans="1:29" s="247" customFormat="1" ht="21" customHeight="1">
      <c r="A492" s="227">
        <v>340</v>
      </c>
      <c r="B492" s="228" t="s">
        <v>726</v>
      </c>
      <c r="C492" s="228" t="s">
        <v>727</v>
      </c>
      <c r="D492" s="229" t="s">
        <v>188</v>
      </c>
      <c r="E492" s="230"/>
      <c r="F492" s="229" t="s">
        <v>188</v>
      </c>
      <c r="G492" s="231">
        <v>26</v>
      </c>
      <c r="H492" s="232">
        <v>43</v>
      </c>
      <c r="I492" s="232">
        <v>24</v>
      </c>
      <c r="J492" s="233">
        <v>26</v>
      </c>
      <c r="K492" s="233">
        <v>7</v>
      </c>
      <c r="L492" s="234">
        <f t="shared" si="134"/>
        <v>19</v>
      </c>
      <c r="M492" s="235">
        <v>1375</v>
      </c>
      <c r="N492" s="236">
        <f t="shared" si="135"/>
        <v>26125</v>
      </c>
      <c r="O492" s="402">
        <f t="shared" si="136"/>
        <v>4.75</v>
      </c>
      <c r="P492" s="402">
        <f t="shared" si="137"/>
        <v>4.75</v>
      </c>
      <c r="Q492" s="402">
        <f t="shared" si="138"/>
        <v>4.75</v>
      </c>
      <c r="R492" s="402">
        <f t="shared" si="139"/>
        <v>4.75</v>
      </c>
      <c r="S492" s="237"/>
      <c r="T492" s="238"/>
      <c r="U492" s="358"/>
      <c r="V492" s="359"/>
      <c r="W492" s="359"/>
      <c r="X492" s="359"/>
      <c r="Y492" s="357"/>
      <c r="Z492" s="245"/>
      <c r="AA492" s="245"/>
      <c r="AB492" s="246"/>
      <c r="AC492" s="245"/>
    </row>
    <row r="493" spans="1:29" ht="21" customHeight="1">
      <c r="A493" s="227">
        <v>92</v>
      </c>
      <c r="B493" s="228" t="s">
        <v>225</v>
      </c>
      <c r="C493" s="228" t="s">
        <v>226</v>
      </c>
      <c r="D493" s="229" t="s">
        <v>227</v>
      </c>
      <c r="E493" s="230"/>
      <c r="F493" s="229" t="s">
        <v>227</v>
      </c>
      <c r="G493" s="231">
        <v>103500</v>
      </c>
      <c r="H493" s="232">
        <v>120000</v>
      </c>
      <c r="I493" s="232">
        <v>120000</v>
      </c>
      <c r="J493" s="233">
        <v>132000</v>
      </c>
      <c r="K493" s="233">
        <v>28050</v>
      </c>
      <c r="L493" s="234">
        <f t="shared" si="134"/>
        <v>103950</v>
      </c>
      <c r="M493" s="235">
        <v>1.8</v>
      </c>
      <c r="N493" s="236">
        <f t="shared" si="135"/>
        <v>187110</v>
      </c>
      <c r="O493" s="402">
        <f t="shared" si="136"/>
        <v>25987.5</v>
      </c>
      <c r="P493" s="402">
        <f t="shared" si="137"/>
        <v>25987.5</v>
      </c>
      <c r="Q493" s="402">
        <f t="shared" si="138"/>
        <v>25987.5</v>
      </c>
      <c r="R493" s="402">
        <f t="shared" si="139"/>
        <v>25987.5</v>
      </c>
      <c r="S493" s="237"/>
      <c r="T493" s="238"/>
      <c r="U493" s="83"/>
      <c r="V493" s="84"/>
      <c r="W493" s="84"/>
      <c r="X493" s="84"/>
    </row>
    <row r="494" spans="1:29" ht="21" customHeight="1">
      <c r="A494" s="227">
        <v>94</v>
      </c>
      <c r="B494" s="228" t="s">
        <v>230</v>
      </c>
      <c r="C494" s="228" t="s">
        <v>231</v>
      </c>
      <c r="D494" s="229" t="s">
        <v>34</v>
      </c>
      <c r="E494" s="230"/>
      <c r="F494" s="229" t="s">
        <v>34</v>
      </c>
      <c r="G494" s="231">
        <v>615</v>
      </c>
      <c r="H494" s="232">
        <v>740</v>
      </c>
      <c r="I494" s="232">
        <v>612</v>
      </c>
      <c r="J494" s="233">
        <v>680</v>
      </c>
      <c r="K494" s="233">
        <v>159</v>
      </c>
      <c r="L494" s="234">
        <f t="shared" si="134"/>
        <v>521</v>
      </c>
      <c r="M494" s="235">
        <v>93</v>
      </c>
      <c r="N494" s="236">
        <f t="shared" si="135"/>
        <v>48453</v>
      </c>
      <c r="O494" s="402">
        <f t="shared" si="136"/>
        <v>130.25</v>
      </c>
      <c r="P494" s="402">
        <f t="shared" si="137"/>
        <v>130.25</v>
      </c>
      <c r="Q494" s="402">
        <f t="shared" si="138"/>
        <v>130.25</v>
      </c>
      <c r="R494" s="402">
        <f t="shared" si="139"/>
        <v>130.25</v>
      </c>
      <c r="S494" s="237"/>
      <c r="T494" s="238"/>
      <c r="U494" s="83"/>
      <c r="V494" s="84"/>
      <c r="W494" s="84"/>
      <c r="X494" s="84"/>
    </row>
    <row r="495" spans="1:29" ht="21" customHeight="1">
      <c r="A495" s="100">
        <v>508</v>
      </c>
      <c r="B495" s="76"/>
      <c r="C495" s="194" t="s">
        <v>953</v>
      </c>
      <c r="D495" s="78" t="s">
        <v>199</v>
      </c>
      <c r="E495" s="78">
        <v>1</v>
      </c>
      <c r="F495" s="78" t="s">
        <v>199</v>
      </c>
      <c r="G495" s="79">
        <v>0</v>
      </c>
      <c r="H495" s="79">
        <v>0</v>
      </c>
      <c r="I495" s="79">
        <v>0</v>
      </c>
      <c r="J495" s="190">
        <v>1</v>
      </c>
      <c r="K495" s="105">
        <v>0</v>
      </c>
      <c r="L495" s="191">
        <f>J495-K495</f>
        <v>1</v>
      </c>
      <c r="M495" s="192">
        <v>2500</v>
      </c>
      <c r="N495" s="82">
        <f t="shared" si="135"/>
        <v>2500</v>
      </c>
      <c r="O495" s="409">
        <v>1</v>
      </c>
      <c r="P495" s="409"/>
      <c r="Q495" s="409"/>
      <c r="R495" s="409"/>
      <c r="S495" s="53"/>
      <c r="T495" s="54"/>
      <c r="U495" s="119"/>
      <c r="V495" s="120"/>
      <c r="W495" s="120"/>
      <c r="X495" s="120"/>
      <c r="Y495" s="68"/>
    </row>
    <row r="496" spans="1:29" s="247" customFormat="1" ht="21" customHeight="1">
      <c r="A496" s="227">
        <v>308</v>
      </c>
      <c r="B496" s="228" t="s">
        <v>660</v>
      </c>
      <c r="C496" s="228" t="s">
        <v>661</v>
      </c>
      <c r="D496" s="229" t="s">
        <v>227</v>
      </c>
      <c r="E496" s="230"/>
      <c r="F496" s="229" t="s">
        <v>227</v>
      </c>
      <c r="G496" s="231">
        <v>4808</v>
      </c>
      <c r="H496" s="232">
        <v>5260</v>
      </c>
      <c r="I496" s="232">
        <v>3552</v>
      </c>
      <c r="J496" s="233">
        <v>3940</v>
      </c>
      <c r="K496" s="233">
        <v>1160</v>
      </c>
      <c r="L496" s="234">
        <f>SUM(J496-K496)</f>
        <v>2780</v>
      </c>
      <c r="M496" s="235">
        <v>2</v>
      </c>
      <c r="N496" s="236">
        <f t="shared" si="135"/>
        <v>5560</v>
      </c>
      <c r="O496" s="402">
        <f>L496/4</f>
        <v>695</v>
      </c>
      <c r="P496" s="402">
        <f>L496/4</f>
        <v>695</v>
      </c>
      <c r="Q496" s="402">
        <f>L496/4</f>
        <v>695</v>
      </c>
      <c r="R496" s="402">
        <f>L496/4</f>
        <v>695</v>
      </c>
      <c r="S496" s="237"/>
      <c r="T496" s="238"/>
      <c r="V496" s="356"/>
      <c r="W496" s="356"/>
      <c r="X496" s="356"/>
      <c r="Y496" s="357"/>
      <c r="Z496" s="245"/>
      <c r="AA496" s="245"/>
      <c r="AB496" s="246"/>
      <c r="AC496" s="245"/>
    </row>
    <row r="497" spans="1:29" ht="21" customHeight="1">
      <c r="A497" s="74">
        <v>452</v>
      </c>
      <c r="B497" s="91"/>
      <c r="C497" s="91" t="s">
        <v>885</v>
      </c>
      <c r="D497" s="77" t="s">
        <v>199</v>
      </c>
      <c r="E497" s="77">
        <v>1</v>
      </c>
      <c r="F497" s="77" t="s">
        <v>199</v>
      </c>
      <c r="G497" s="92">
        <v>0</v>
      </c>
      <c r="H497" s="92">
        <v>0</v>
      </c>
      <c r="I497" s="92">
        <v>0</v>
      </c>
      <c r="J497" s="92">
        <v>25</v>
      </c>
      <c r="K497" s="92">
        <v>0</v>
      </c>
      <c r="L497" s="93">
        <v>25</v>
      </c>
      <c r="M497" s="81">
        <v>1800</v>
      </c>
      <c r="N497" s="82">
        <f t="shared" si="135"/>
        <v>45000</v>
      </c>
      <c r="O497" s="409">
        <v>7</v>
      </c>
      <c r="P497" s="409">
        <v>6</v>
      </c>
      <c r="Q497" s="409">
        <v>6</v>
      </c>
      <c r="R497" s="409">
        <v>6</v>
      </c>
      <c r="S497" s="53"/>
      <c r="T497" s="54"/>
      <c r="V497" s="84"/>
      <c r="W497" s="84"/>
      <c r="X497" s="84"/>
    </row>
    <row r="498" spans="1:29" ht="21" customHeight="1">
      <c r="A498" s="129">
        <v>468</v>
      </c>
      <c r="B498" s="148"/>
      <c r="C498" s="108" t="s">
        <v>904</v>
      </c>
      <c r="D498" s="149">
        <v>500</v>
      </c>
      <c r="E498" s="149">
        <v>500</v>
      </c>
      <c r="F498" s="149" t="s">
        <v>903</v>
      </c>
      <c r="G498" s="150">
        <v>500</v>
      </c>
      <c r="H498" s="150">
        <v>500</v>
      </c>
      <c r="I498" s="150">
        <v>500</v>
      </c>
      <c r="J498" s="150">
        <v>500</v>
      </c>
      <c r="K498" s="150">
        <v>0</v>
      </c>
      <c r="L498" s="80">
        <v>500</v>
      </c>
      <c r="M498" s="151">
        <v>50</v>
      </c>
      <c r="N498" s="112">
        <v>25000</v>
      </c>
      <c r="O498" s="409">
        <f t="shared" ref="O498:O507" si="140">L498/4</f>
        <v>125</v>
      </c>
      <c r="P498" s="409">
        <f t="shared" ref="P498:P507" si="141">L498/4</f>
        <v>125</v>
      </c>
      <c r="Q498" s="409">
        <f t="shared" ref="Q498:Q507" si="142">L498/4</f>
        <v>125</v>
      </c>
      <c r="R498" s="409">
        <f t="shared" ref="R498:R507" si="143">L498/4</f>
        <v>125</v>
      </c>
      <c r="S498" s="53"/>
      <c r="T498" s="54"/>
      <c r="V498" s="84"/>
      <c r="W498" s="84"/>
      <c r="X498" s="84"/>
    </row>
    <row r="499" spans="1:29" ht="21" customHeight="1">
      <c r="A499" s="129">
        <v>467</v>
      </c>
      <c r="B499" s="148"/>
      <c r="C499" s="108" t="s">
        <v>902</v>
      </c>
      <c r="D499" s="149">
        <v>1</v>
      </c>
      <c r="E499" s="149">
        <v>1</v>
      </c>
      <c r="F499" s="149" t="s">
        <v>903</v>
      </c>
      <c r="G499" s="150">
        <v>5000</v>
      </c>
      <c r="H499" s="150">
        <v>5000</v>
      </c>
      <c r="I499" s="150">
        <v>5000</v>
      </c>
      <c r="J499" s="150">
        <v>5000</v>
      </c>
      <c r="K499" s="150">
        <v>0</v>
      </c>
      <c r="L499" s="80">
        <v>5000</v>
      </c>
      <c r="M499" s="151">
        <v>60</v>
      </c>
      <c r="N499" s="112">
        <v>300000</v>
      </c>
      <c r="O499" s="409">
        <f t="shared" si="140"/>
        <v>1250</v>
      </c>
      <c r="P499" s="409">
        <f t="shared" si="141"/>
        <v>1250</v>
      </c>
      <c r="Q499" s="409">
        <f t="shared" si="142"/>
        <v>1250</v>
      </c>
      <c r="R499" s="409">
        <f t="shared" si="143"/>
        <v>1250</v>
      </c>
      <c r="S499" s="53"/>
      <c r="T499" s="54"/>
      <c r="V499" s="84"/>
      <c r="W499" s="84"/>
      <c r="X499" s="84"/>
    </row>
    <row r="500" spans="1:29" ht="21" customHeight="1">
      <c r="A500" s="227">
        <v>36</v>
      </c>
      <c r="B500" s="228" t="s">
        <v>107</v>
      </c>
      <c r="C500" s="228" t="s">
        <v>108</v>
      </c>
      <c r="D500" s="229" t="s">
        <v>100</v>
      </c>
      <c r="E500" s="230"/>
      <c r="F500" s="229" t="s">
        <v>100</v>
      </c>
      <c r="G500" s="231">
        <v>11571</v>
      </c>
      <c r="H500" s="232">
        <v>12531</v>
      </c>
      <c r="I500" s="232">
        <v>10700</v>
      </c>
      <c r="J500" s="233">
        <v>12000</v>
      </c>
      <c r="K500" s="233">
        <v>5434</v>
      </c>
      <c r="L500" s="234">
        <f>SUM(J500-K500)</f>
        <v>6566</v>
      </c>
      <c r="M500" s="235">
        <v>15.75</v>
      </c>
      <c r="N500" s="236">
        <f t="shared" ref="N500:N507" si="144">L500*M500</f>
        <v>103414.5</v>
      </c>
      <c r="O500" s="402">
        <f t="shared" si="140"/>
        <v>1641.5</v>
      </c>
      <c r="P500" s="402">
        <f t="shared" si="141"/>
        <v>1641.5</v>
      </c>
      <c r="Q500" s="402">
        <f t="shared" si="142"/>
        <v>1641.5</v>
      </c>
      <c r="R500" s="402">
        <f t="shared" si="143"/>
        <v>1641.5</v>
      </c>
      <c r="S500" s="237"/>
      <c r="T500" s="238"/>
      <c r="U500" s="66"/>
      <c r="V500" s="120"/>
      <c r="W500" s="120"/>
      <c r="X500" s="120"/>
      <c r="Y500" s="68"/>
    </row>
    <row r="501" spans="1:29" ht="21" customHeight="1">
      <c r="A501" s="227">
        <v>37</v>
      </c>
      <c r="B501" s="228" t="s">
        <v>109</v>
      </c>
      <c r="C501" s="228" t="s">
        <v>110</v>
      </c>
      <c r="D501" s="229" t="s">
        <v>100</v>
      </c>
      <c r="E501" s="230"/>
      <c r="F501" s="229" t="s">
        <v>100</v>
      </c>
      <c r="G501" s="231">
        <v>1685</v>
      </c>
      <c r="H501" s="232">
        <v>1956</v>
      </c>
      <c r="I501" s="232">
        <v>1900</v>
      </c>
      <c r="J501" s="233">
        <v>2100</v>
      </c>
      <c r="K501" s="233">
        <v>267</v>
      </c>
      <c r="L501" s="234">
        <f>SUM(J501-K501)</f>
        <v>1833</v>
      </c>
      <c r="M501" s="235">
        <v>15.75</v>
      </c>
      <c r="N501" s="236">
        <f t="shared" si="144"/>
        <v>28869.75</v>
      </c>
      <c r="O501" s="402">
        <f t="shared" si="140"/>
        <v>458.25</v>
      </c>
      <c r="P501" s="402">
        <f t="shared" si="141"/>
        <v>458.25</v>
      </c>
      <c r="Q501" s="402">
        <f t="shared" si="142"/>
        <v>458.25</v>
      </c>
      <c r="R501" s="402">
        <f t="shared" si="143"/>
        <v>458.25</v>
      </c>
      <c r="S501" s="237"/>
      <c r="T501" s="238"/>
    </row>
    <row r="502" spans="1:29" ht="21" customHeight="1">
      <c r="A502" s="227">
        <v>38</v>
      </c>
      <c r="B502" s="228" t="s">
        <v>111</v>
      </c>
      <c r="C502" s="228" t="s">
        <v>112</v>
      </c>
      <c r="D502" s="229" t="s">
        <v>100</v>
      </c>
      <c r="E502" s="230"/>
      <c r="F502" s="229" t="s">
        <v>100</v>
      </c>
      <c r="G502" s="231">
        <v>391</v>
      </c>
      <c r="H502" s="232">
        <v>510</v>
      </c>
      <c r="I502" s="232">
        <v>1200</v>
      </c>
      <c r="J502" s="233">
        <v>1400</v>
      </c>
      <c r="K502" s="233">
        <v>92</v>
      </c>
      <c r="L502" s="234">
        <f>SUM(J502-K502)</f>
        <v>1308</v>
      </c>
      <c r="M502" s="235">
        <v>16.05</v>
      </c>
      <c r="N502" s="236">
        <f t="shared" si="144"/>
        <v>20993.4</v>
      </c>
      <c r="O502" s="402">
        <f t="shared" si="140"/>
        <v>327</v>
      </c>
      <c r="P502" s="402">
        <f t="shared" si="141"/>
        <v>327</v>
      </c>
      <c r="Q502" s="402">
        <f t="shared" si="142"/>
        <v>327</v>
      </c>
      <c r="R502" s="402">
        <f t="shared" si="143"/>
        <v>327</v>
      </c>
      <c r="S502" s="237"/>
      <c r="T502" s="238"/>
      <c r="U502" s="83"/>
      <c r="V502" s="84"/>
      <c r="W502" s="84"/>
      <c r="X502" s="84"/>
    </row>
    <row r="503" spans="1:29" ht="21" customHeight="1">
      <c r="A503" s="227">
        <v>39</v>
      </c>
      <c r="B503" s="228" t="s">
        <v>114</v>
      </c>
      <c r="C503" s="228" t="s">
        <v>115</v>
      </c>
      <c r="D503" s="229" t="s">
        <v>100</v>
      </c>
      <c r="E503" s="230"/>
      <c r="F503" s="229" t="s">
        <v>100</v>
      </c>
      <c r="G503" s="231">
        <v>100</v>
      </c>
      <c r="H503" s="232">
        <v>603</v>
      </c>
      <c r="I503" s="232">
        <v>840</v>
      </c>
      <c r="J503" s="233">
        <v>950</v>
      </c>
      <c r="K503" s="233">
        <v>460</v>
      </c>
      <c r="L503" s="234">
        <f>SUM(J503-K503)</f>
        <v>490</v>
      </c>
      <c r="M503" s="235">
        <v>15.75</v>
      </c>
      <c r="N503" s="236">
        <f t="shared" si="144"/>
        <v>7717.5</v>
      </c>
      <c r="O503" s="402">
        <f t="shared" si="140"/>
        <v>122.5</v>
      </c>
      <c r="P503" s="402">
        <f t="shared" si="141"/>
        <v>122.5</v>
      </c>
      <c r="Q503" s="402">
        <f t="shared" si="142"/>
        <v>122.5</v>
      </c>
      <c r="R503" s="402">
        <f t="shared" si="143"/>
        <v>122.5</v>
      </c>
      <c r="S503" s="237"/>
      <c r="T503" s="238"/>
      <c r="U503" s="83"/>
      <c r="V503" s="84"/>
      <c r="W503" s="84"/>
      <c r="X503" s="84"/>
    </row>
    <row r="504" spans="1:29" ht="21" customHeight="1">
      <c r="A504" s="227">
        <v>40</v>
      </c>
      <c r="B504" s="228" t="s">
        <v>116</v>
      </c>
      <c r="C504" s="228" t="s">
        <v>117</v>
      </c>
      <c r="D504" s="229" t="s">
        <v>100</v>
      </c>
      <c r="E504" s="230"/>
      <c r="F504" s="229" t="s">
        <v>100</v>
      </c>
      <c r="G504" s="231">
        <v>66</v>
      </c>
      <c r="H504" s="232">
        <v>130</v>
      </c>
      <c r="I504" s="232">
        <v>70</v>
      </c>
      <c r="J504" s="233">
        <v>80</v>
      </c>
      <c r="K504" s="233">
        <v>70</v>
      </c>
      <c r="L504" s="234">
        <f>SUM(J504-K504)</f>
        <v>10</v>
      </c>
      <c r="M504" s="235">
        <v>16.899999999999999</v>
      </c>
      <c r="N504" s="236">
        <f t="shared" si="144"/>
        <v>169</v>
      </c>
      <c r="O504" s="402">
        <f t="shared" si="140"/>
        <v>2.5</v>
      </c>
      <c r="P504" s="402">
        <f t="shared" si="141"/>
        <v>2.5</v>
      </c>
      <c r="Q504" s="402">
        <f t="shared" si="142"/>
        <v>2.5</v>
      </c>
      <c r="R504" s="402">
        <f t="shared" si="143"/>
        <v>2.5</v>
      </c>
      <c r="S504" s="237"/>
      <c r="T504" s="238"/>
      <c r="U504" s="83"/>
      <c r="V504" s="84"/>
      <c r="W504" s="84"/>
      <c r="X504" s="84"/>
    </row>
    <row r="505" spans="1:29" ht="21" customHeight="1">
      <c r="A505" s="227">
        <v>41</v>
      </c>
      <c r="B505" s="228" t="s">
        <v>118</v>
      </c>
      <c r="C505" s="228" t="s">
        <v>119</v>
      </c>
      <c r="D505" s="229" t="s">
        <v>100</v>
      </c>
      <c r="E505" s="230"/>
      <c r="F505" s="229" t="s">
        <v>100</v>
      </c>
      <c r="G505" s="231">
        <v>44</v>
      </c>
      <c r="H505" s="232">
        <v>130</v>
      </c>
      <c r="I505" s="233">
        <v>0</v>
      </c>
      <c r="J505" s="233">
        <v>0</v>
      </c>
      <c r="K505" s="233">
        <v>0</v>
      </c>
      <c r="L505" s="234">
        <v>0</v>
      </c>
      <c r="M505" s="235">
        <v>28.5</v>
      </c>
      <c r="N505" s="233">
        <v>0</v>
      </c>
      <c r="O505" s="233">
        <v>0</v>
      </c>
      <c r="P505" s="233">
        <v>0</v>
      </c>
      <c r="Q505" s="233">
        <v>0</v>
      </c>
      <c r="R505" s="233">
        <v>0</v>
      </c>
      <c r="S505" s="237"/>
      <c r="T505" s="238"/>
      <c r="U505" s="83"/>
      <c r="V505" s="84"/>
      <c r="W505" s="84"/>
      <c r="X505" s="84"/>
    </row>
    <row r="506" spans="1:29" ht="21" customHeight="1">
      <c r="A506" s="227">
        <v>42</v>
      </c>
      <c r="B506" s="228" t="s">
        <v>120</v>
      </c>
      <c r="C506" s="228" t="s">
        <v>121</v>
      </c>
      <c r="D506" s="229" t="s">
        <v>100</v>
      </c>
      <c r="E506" s="230"/>
      <c r="F506" s="229" t="s">
        <v>100</v>
      </c>
      <c r="G506" s="231">
        <v>52</v>
      </c>
      <c r="H506" s="232">
        <v>394</v>
      </c>
      <c r="I506" s="232">
        <v>108</v>
      </c>
      <c r="J506" s="233">
        <v>160</v>
      </c>
      <c r="K506" s="233">
        <v>159</v>
      </c>
      <c r="L506" s="234">
        <f>SUM(J506-K506)</f>
        <v>1</v>
      </c>
      <c r="M506" s="235">
        <v>130</v>
      </c>
      <c r="N506" s="236">
        <f t="shared" si="144"/>
        <v>130</v>
      </c>
      <c r="O506" s="402">
        <f t="shared" si="140"/>
        <v>0.25</v>
      </c>
      <c r="P506" s="402">
        <f t="shared" si="141"/>
        <v>0.25</v>
      </c>
      <c r="Q506" s="402">
        <f t="shared" si="142"/>
        <v>0.25</v>
      </c>
      <c r="R506" s="402">
        <f t="shared" si="143"/>
        <v>0.25</v>
      </c>
      <c r="S506" s="237"/>
      <c r="T506" s="238"/>
      <c r="U506" s="83"/>
      <c r="V506" s="84"/>
      <c r="W506" s="84"/>
      <c r="X506" s="84"/>
    </row>
    <row r="507" spans="1:29" ht="21" customHeight="1">
      <c r="A507" s="253">
        <v>43</v>
      </c>
      <c r="B507" s="254" t="s">
        <v>122</v>
      </c>
      <c r="C507" s="254" t="s">
        <v>123</v>
      </c>
      <c r="D507" s="255" t="s">
        <v>100</v>
      </c>
      <c r="E507" s="256"/>
      <c r="F507" s="255" t="s">
        <v>100</v>
      </c>
      <c r="G507" s="257">
        <v>200</v>
      </c>
      <c r="H507" s="258">
        <v>460</v>
      </c>
      <c r="I507" s="258">
        <v>120</v>
      </c>
      <c r="J507" s="259">
        <v>140</v>
      </c>
      <c r="K507" s="259">
        <v>300</v>
      </c>
      <c r="L507" s="260">
        <f>SUM(J507-K507)</f>
        <v>-160</v>
      </c>
      <c r="M507" s="261">
        <v>130</v>
      </c>
      <c r="N507" s="262">
        <f t="shared" si="144"/>
        <v>-20800</v>
      </c>
      <c r="O507" s="410">
        <f t="shared" si="140"/>
        <v>-40</v>
      </c>
      <c r="P507" s="410">
        <f t="shared" si="141"/>
        <v>-40</v>
      </c>
      <c r="Q507" s="410">
        <f t="shared" si="142"/>
        <v>-40</v>
      </c>
      <c r="R507" s="410">
        <f t="shared" si="143"/>
        <v>-40</v>
      </c>
      <c r="S507" s="263"/>
      <c r="T507" s="264"/>
      <c r="U507" s="83"/>
      <c r="V507" s="84"/>
      <c r="W507" s="84"/>
      <c r="X507" s="84"/>
    </row>
    <row r="508" spans="1:29" ht="21" customHeight="1">
      <c r="A508" s="129">
        <v>514</v>
      </c>
      <c r="B508" s="130"/>
      <c r="C508" s="130" t="s">
        <v>964</v>
      </c>
      <c r="D508" s="129"/>
      <c r="E508" s="129">
        <v>1</v>
      </c>
      <c r="F508" s="129" t="s">
        <v>43</v>
      </c>
      <c r="G508" s="145">
        <v>0</v>
      </c>
      <c r="H508" s="145">
        <v>0</v>
      </c>
      <c r="I508" s="145">
        <v>1</v>
      </c>
      <c r="J508" s="145">
        <v>3</v>
      </c>
      <c r="K508" s="145">
        <v>1</v>
      </c>
      <c r="L508" s="80">
        <f>J508-K508</f>
        <v>2</v>
      </c>
      <c r="M508" s="146">
        <v>650</v>
      </c>
      <c r="N508" s="135">
        <f>M508*L508</f>
        <v>1300</v>
      </c>
      <c r="O508" s="409">
        <v>2</v>
      </c>
      <c r="P508" s="409"/>
      <c r="Q508" s="409"/>
      <c r="R508" s="409"/>
      <c r="S508" s="53"/>
      <c r="T508" s="54"/>
      <c r="U508" s="83"/>
      <c r="V508" s="84"/>
      <c r="W508" s="84"/>
      <c r="X508" s="84"/>
    </row>
    <row r="509" spans="1:29" ht="21" customHeight="1">
      <c r="A509" s="74">
        <v>418</v>
      </c>
      <c r="B509" s="76"/>
      <c r="C509" s="76" t="s">
        <v>849</v>
      </c>
      <c r="D509" s="77" t="s">
        <v>227</v>
      </c>
      <c r="E509" s="78">
        <v>10</v>
      </c>
      <c r="F509" s="78" t="s">
        <v>100</v>
      </c>
      <c r="G509" s="79">
        <v>10</v>
      </c>
      <c r="H509" s="79">
        <v>15</v>
      </c>
      <c r="I509" s="79">
        <v>15</v>
      </c>
      <c r="J509" s="92">
        <v>20</v>
      </c>
      <c r="K509" s="92">
        <v>0</v>
      </c>
      <c r="L509" s="93">
        <v>20</v>
      </c>
      <c r="M509" s="81">
        <v>600</v>
      </c>
      <c r="N509" s="82">
        <f t="shared" ref="N509:N536" si="145">L509*M509</f>
        <v>12000</v>
      </c>
      <c r="O509" s="409">
        <f t="shared" ref="O509:O515" si="146">L509/4</f>
        <v>5</v>
      </c>
      <c r="P509" s="409">
        <f t="shared" ref="P509:P515" si="147">L509/4</f>
        <v>5</v>
      </c>
      <c r="Q509" s="409">
        <f t="shared" ref="Q509:Q515" si="148">L509/4</f>
        <v>5</v>
      </c>
      <c r="R509" s="409">
        <f t="shared" ref="R509:R515" si="149">L509/4</f>
        <v>5</v>
      </c>
      <c r="S509" s="53"/>
      <c r="T509" s="54"/>
      <c r="U509" s="83"/>
      <c r="V509" s="84"/>
      <c r="W509" s="84"/>
      <c r="X509" s="84"/>
    </row>
    <row r="510" spans="1:29" ht="21" customHeight="1">
      <c r="A510" s="74">
        <v>419</v>
      </c>
      <c r="B510" s="76"/>
      <c r="C510" s="76" t="s">
        <v>850</v>
      </c>
      <c r="D510" s="77" t="s">
        <v>227</v>
      </c>
      <c r="E510" s="78">
        <v>10</v>
      </c>
      <c r="F510" s="78" t="s">
        <v>100</v>
      </c>
      <c r="G510" s="79">
        <v>50</v>
      </c>
      <c r="H510" s="79">
        <v>50</v>
      </c>
      <c r="I510" s="79">
        <v>50</v>
      </c>
      <c r="J510" s="92">
        <v>60</v>
      </c>
      <c r="K510" s="92">
        <v>0</v>
      </c>
      <c r="L510" s="93">
        <v>60</v>
      </c>
      <c r="M510" s="81">
        <v>600</v>
      </c>
      <c r="N510" s="82">
        <f t="shared" si="145"/>
        <v>36000</v>
      </c>
      <c r="O510" s="409">
        <f t="shared" si="146"/>
        <v>15</v>
      </c>
      <c r="P510" s="409">
        <f t="shared" si="147"/>
        <v>15</v>
      </c>
      <c r="Q510" s="409">
        <f t="shared" si="148"/>
        <v>15</v>
      </c>
      <c r="R510" s="409">
        <f t="shared" si="149"/>
        <v>15</v>
      </c>
      <c r="S510" s="53"/>
      <c r="T510" s="54"/>
      <c r="U510" s="83"/>
      <c r="V510" s="84"/>
      <c r="W510" s="84"/>
      <c r="X510" s="84"/>
    </row>
    <row r="511" spans="1:29" ht="21" customHeight="1">
      <c r="A511" s="227">
        <v>23</v>
      </c>
      <c r="B511" s="228" t="s">
        <v>79</v>
      </c>
      <c r="C511" s="228" t="s">
        <v>80</v>
      </c>
      <c r="D511" s="229" t="s">
        <v>46</v>
      </c>
      <c r="E511" s="230"/>
      <c r="F511" s="229" t="s">
        <v>46</v>
      </c>
      <c r="G511" s="231">
        <v>1</v>
      </c>
      <c r="H511" s="232">
        <v>6</v>
      </c>
      <c r="I511" s="232">
        <v>12</v>
      </c>
      <c r="J511" s="233">
        <v>15</v>
      </c>
      <c r="K511" s="233">
        <v>5</v>
      </c>
      <c r="L511" s="234">
        <f>SUM(J511-K511)</f>
        <v>10</v>
      </c>
      <c r="M511" s="235">
        <v>800</v>
      </c>
      <c r="N511" s="236">
        <f t="shared" si="145"/>
        <v>8000</v>
      </c>
      <c r="O511" s="402">
        <f t="shared" si="146"/>
        <v>2.5</v>
      </c>
      <c r="P511" s="402">
        <f t="shared" si="147"/>
        <v>2.5</v>
      </c>
      <c r="Q511" s="402">
        <f t="shared" si="148"/>
        <v>2.5</v>
      </c>
      <c r="R511" s="402">
        <f t="shared" si="149"/>
        <v>2.5</v>
      </c>
      <c r="S511" s="237"/>
      <c r="T511" s="238"/>
      <c r="U511" s="83"/>
      <c r="V511" s="84"/>
      <c r="W511" s="84"/>
      <c r="X511" s="84"/>
    </row>
    <row r="512" spans="1:29" s="247" customFormat="1" ht="21" customHeight="1">
      <c r="A512" s="227">
        <v>235</v>
      </c>
      <c r="B512" s="228" t="s">
        <v>514</v>
      </c>
      <c r="C512" s="228" t="s">
        <v>515</v>
      </c>
      <c r="D512" s="229" t="s">
        <v>34</v>
      </c>
      <c r="E512" s="230"/>
      <c r="F512" s="229" t="s">
        <v>34</v>
      </c>
      <c r="G512" s="231">
        <v>804</v>
      </c>
      <c r="H512" s="232">
        <v>868</v>
      </c>
      <c r="I512" s="232">
        <v>400</v>
      </c>
      <c r="J512" s="233">
        <v>450</v>
      </c>
      <c r="K512" s="233">
        <v>0</v>
      </c>
      <c r="L512" s="234">
        <f>SUM(J512-K512)</f>
        <v>450</v>
      </c>
      <c r="M512" s="235">
        <v>1712</v>
      </c>
      <c r="N512" s="236">
        <f t="shared" si="145"/>
        <v>770400</v>
      </c>
      <c r="O512" s="402">
        <f t="shared" si="146"/>
        <v>112.5</v>
      </c>
      <c r="P512" s="402">
        <f t="shared" si="147"/>
        <v>112.5</v>
      </c>
      <c r="Q512" s="402">
        <f t="shared" si="148"/>
        <v>112.5</v>
      </c>
      <c r="R512" s="402">
        <f t="shared" si="149"/>
        <v>112.5</v>
      </c>
      <c r="S512" s="237"/>
      <c r="T512" s="238"/>
      <c r="U512" s="358"/>
      <c r="V512" s="359"/>
      <c r="W512" s="359"/>
      <c r="X512" s="359"/>
      <c r="Y512" s="357"/>
      <c r="Z512" s="245"/>
      <c r="AA512" s="245"/>
      <c r="AB512" s="246"/>
      <c r="AC512" s="245"/>
    </row>
    <row r="513" spans="1:29" s="247" customFormat="1" ht="21" customHeight="1">
      <c r="A513" s="227">
        <v>233</v>
      </c>
      <c r="B513" s="228" t="s">
        <v>510</v>
      </c>
      <c r="C513" s="228" t="s">
        <v>511</v>
      </c>
      <c r="D513" s="229" t="s">
        <v>100</v>
      </c>
      <c r="E513" s="230"/>
      <c r="F513" s="229" t="s">
        <v>100</v>
      </c>
      <c r="G513" s="231">
        <v>7294</v>
      </c>
      <c r="H513" s="232">
        <v>8100</v>
      </c>
      <c r="I513" s="232">
        <v>5448</v>
      </c>
      <c r="J513" s="233">
        <v>6054</v>
      </c>
      <c r="K513" s="233">
        <v>780</v>
      </c>
      <c r="L513" s="234">
        <f>SUM(J513-K513)</f>
        <v>5274</v>
      </c>
      <c r="M513" s="235">
        <v>12</v>
      </c>
      <c r="N513" s="236">
        <f t="shared" si="145"/>
        <v>63288</v>
      </c>
      <c r="O513" s="402">
        <f t="shared" si="146"/>
        <v>1318.5</v>
      </c>
      <c r="P513" s="402">
        <f t="shared" si="147"/>
        <v>1318.5</v>
      </c>
      <c r="Q513" s="402">
        <f t="shared" si="148"/>
        <v>1318.5</v>
      </c>
      <c r="R513" s="402">
        <f t="shared" si="149"/>
        <v>1318.5</v>
      </c>
      <c r="S513" s="237"/>
      <c r="T513" s="238"/>
      <c r="U513" s="358"/>
      <c r="V513" s="359"/>
      <c r="W513" s="359"/>
      <c r="X513" s="359"/>
      <c r="Y513" s="357"/>
      <c r="Z513" s="245"/>
      <c r="AA513" s="245"/>
      <c r="AB513" s="246"/>
      <c r="AC513" s="245"/>
    </row>
    <row r="514" spans="1:29" ht="21" customHeight="1">
      <c r="A514" s="227">
        <v>52</v>
      </c>
      <c r="B514" s="228" t="s">
        <v>140</v>
      </c>
      <c r="C514" s="228" t="s">
        <v>141</v>
      </c>
      <c r="D514" s="229" t="s">
        <v>46</v>
      </c>
      <c r="E514" s="230"/>
      <c r="F514" s="229" t="s">
        <v>46</v>
      </c>
      <c r="G514" s="231">
        <v>23</v>
      </c>
      <c r="H514" s="232">
        <v>30</v>
      </c>
      <c r="I514" s="232">
        <v>14</v>
      </c>
      <c r="J514" s="233">
        <v>15</v>
      </c>
      <c r="K514" s="233">
        <v>2</v>
      </c>
      <c r="L514" s="234">
        <f>SUM(J514-K514)</f>
        <v>13</v>
      </c>
      <c r="M514" s="235">
        <v>1240</v>
      </c>
      <c r="N514" s="236">
        <f t="shared" si="145"/>
        <v>16120</v>
      </c>
      <c r="O514" s="402">
        <f t="shared" si="146"/>
        <v>3.25</v>
      </c>
      <c r="P514" s="402">
        <f t="shared" si="147"/>
        <v>3.25</v>
      </c>
      <c r="Q514" s="402">
        <f t="shared" si="148"/>
        <v>3.25</v>
      </c>
      <c r="R514" s="402">
        <f t="shared" si="149"/>
        <v>3.25</v>
      </c>
      <c r="S514" s="237"/>
      <c r="T514" s="238"/>
      <c r="U514" s="83"/>
      <c r="V514" s="84"/>
      <c r="W514" s="84"/>
      <c r="X514" s="84"/>
    </row>
    <row r="515" spans="1:29" ht="21" customHeight="1">
      <c r="A515" s="227">
        <v>53</v>
      </c>
      <c r="B515" s="228" t="s">
        <v>142</v>
      </c>
      <c r="C515" s="228" t="s">
        <v>143</v>
      </c>
      <c r="D515" s="229" t="s">
        <v>46</v>
      </c>
      <c r="E515" s="230"/>
      <c r="F515" s="229" t="s">
        <v>46</v>
      </c>
      <c r="G515" s="231">
        <v>2</v>
      </c>
      <c r="H515" s="232">
        <v>27</v>
      </c>
      <c r="I515" s="232">
        <v>14</v>
      </c>
      <c r="J515" s="233">
        <v>15</v>
      </c>
      <c r="K515" s="233">
        <v>5</v>
      </c>
      <c r="L515" s="234">
        <f>SUM(J515-K515)</f>
        <v>10</v>
      </c>
      <c r="M515" s="235">
        <v>1400</v>
      </c>
      <c r="N515" s="236">
        <f t="shared" si="145"/>
        <v>14000</v>
      </c>
      <c r="O515" s="402">
        <f t="shared" si="146"/>
        <v>2.5</v>
      </c>
      <c r="P515" s="402">
        <f t="shared" si="147"/>
        <v>2.5</v>
      </c>
      <c r="Q515" s="402">
        <f t="shared" si="148"/>
        <v>2.5</v>
      </c>
      <c r="R515" s="402">
        <f t="shared" si="149"/>
        <v>2.5</v>
      </c>
      <c r="S515" s="237"/>
      <c r="T515" s="238"/>
      <c r="U515" s="83"/>
      <c r="V515" s="84"/>
      <c r="W515" s="84"/>
      <c r="X515" s="84"/>
    </row>
    <row r="516" spans="1:29" s="247" customFormat="1" ht="21" customHeight="1">
      <c r="A516" s="367">
        <v>471</v>
      </c>
      <c r="B516" s="366"/>
      <c r="C516" s="366" t="s">
        <v>909</v>
      </c>
      <c r="D516" s="366"/>
      <c r="E516" s="366"/>
      <c r="F516" s="366" t="s">
        <v>100</v>
      </c>
      <c r="G516" s="368">
        <v>100</v>
      </c>
      <c r="H516" s="368">
        <v>100</v>
      </c>
      <c r="I516" s="368">
        <v>12</v>
      </c>
      <c r="J516" s="368">
        <v>14</v>
      </c>
      <c r="K516" s="368">
        <v>0</v>
      </c>
      <c r="L516" s="234">
        <f t="shared" ref="L516:L519" si="150">SUM(J516-K516)</f>
        <v>14</v>
      </c>
      <c r="M516" s="369">
        <v>20</v>
      </c>
      <c r="N516" s="370">
        <f t="shared" si="145"/>
        <v>280</v>
      </c>
      <c r="O516" s="402">
        <f t="shared" ref="O516:O519" si="151">L516/4</f>
        <v>3.5</v>
      </c>
      <c r="P516" s="402">
        <f t="shared" ref="P516:P519" si="152">L516/4</f>
        <v>3.5</v>
      </c>
      <c r="Q516" s="402">
        <f t="shared" ref="Q516:Q519" si="153">L516/4</f>
        <v>3.5</v>
      </c>
      <c r="R516" s="402">
        <f t="shared" ref="R516:R519" si="154">L516/4</f>
        <v>3.5</v>
      </c>
      <c r="S516" s="237"/>
      <c r="T516" s="238"/>
      <c r="U516" s="358"/>
      <c r="V516" s="359"/>
      <c r="W516" s="359"/>
      <c r="X516" s="359"/>
      <c r="Y516" s="357"/>
      <c r="Z516" s="245"/>
      <c r="AA516" s="245"/>
      <c r="AB516" s="246"/>
      <c r="AC516" s="245"/>
    </row>
    <row r="517" spans="1:29" s="247" customFormat="1" ht="21" customHeight="1">
      <c r="A517" s="367">
        <v>472</v>
      </c>
      <c r="B517" s="366"/>
      <c r="C517" s="366" t="s">
        <v>910</v>
      </c>
      <c r="D517" s="366"/>
      <c r="E517" s="366"/>
      <c r="F517" s="366" t="s">
        <v>100</v>
      </c>
      <c r="G517" s="368">
        <v>100</v>
      </c>
      <c r="H517" s="368">
        <v>60</v>
      </c>
      <c r="I517" s="368">
        <v>12</v>
      </c>
      <c r="J517" s="368">
        <v>14</v>
      </c>
      <c r="K517" s="368">
        <v>0</v>
      </c>
      <c r="L517" s="234">
        <f t="shared" si="150"/>
        <v>14</v>
      </c>
      <c r="M517" s="369">
        <v>20</v>
      </c>
      <c r="N517" s="370">
        <f t="shared" si="145"/>
        <v>280</v>
      </c>
      <c r="O517" s="402">
        <f t="shared" si="151"/>
        <v>3.5</v>
      </c>
      <c r="P517" s="402">
        <f t="shared" si="152"/>
        <v>3.5</v>
      </c>
      <c r="Q517" s="402">
        <f t="shared" si="153"/>
        <v>3.5</v>
      </c>
      <c r="R517" s="402">
        <f t="shared" si="154"/>
        <v>3.5</v>
      </c>
      <c r="S517" s="237"/>
      <c r="T517" s="238"/>
      <c r="U517" s="358"/>
      <c r="V517" s="359"/>
      <c r="W517" s="359"/>
      <c r="X517" s="359"/>
      <c r="Y517" s="357"/>
      <c r="Z517" s="245"/>
      <c r="AA517" s="245"/>
      <c r="AB517" s="246"/>
      <c r="AC517" s="245"/>
    </row>
    <row r="518" spans="1:29" s="247" customFormat="1" ht="21" customHeight="1">
      <c r="A518" s="367">
        <v>473</v>
      </c>
      <c r="B518" s="366"/>
      <c r="C518" s="366" t="s">
        <v>911</v>
      </c>
      <c r="D518" s="366"/>
      <c r="E518" s="366"/>
      <c r="F518" s="366" t="s">
        <v>100</v>
      </c>
      <c r="G518" s="368">
        <v>100</v>
      </c>
      <c r="H518" s="368">
        <v>50</v>
      </c>
      <c r="I518" s="368">
        <v>12</v>
      </c>
      <c r="J518" s="368">
        <v>14</v>
      </c>
      <c r="K518" s="368">
        <v>0</v>
      </c>
      <c r="L518" s="234">
        <f t="shared" si="150"/>
        <v>14</v>
      </c>
      <c r="M518" s="369">
        <v>20</v>
      </c>
      <c r="N518" s="370">
        <f t="shared" si="145"/>
        <v>280</v>
      </c>
      <c r="O518" s="402">
        <f t="shared" si="151"/>
        <v>3.5</v>
      </c>
      <c r="P518" s="402">
        <f t="shared" si="152"/>
        <v>3.5</v>
      </c>
      <c r="Q518" s="402">
        <f t="shared" si="153"/>
        <v>3.5</v>
      </c>
      <c r="R518" s="402">
        <f t="shared" si="154"/>
        <v>3.5</v>
      </c>
      <c r="S518" s="237"/>
      <c r="T518" s="238"/>
      <c r="U518" s="358"/>
      <c r="V518" s="359"/>
      <c r="W518" s="359"/>
      <c r="X518" s="359"/>
      <c r="Y518" s="357"/>
      <c r="Z518" s="245"/>
      <c r="AA518" s="245"/>
      <c r="AB518" s="246"/>
      <c r="AC518" s="245"/>
    </row>
    <row r="519" spans="1:29" s="247" customFormat="1" ht="21" customHeight="1">
      <c r="A519" s="367">
        <v>474</v>
      </c>
      <c r="B519" s="366"/>
      <c r="C519" s="366" t="s">
        <v>912</v>
      </c>
      <c r="D519" s="366"/>
      <c r="E519" s="366"/>
      <c r="F519" s="366" t="s">
        <v>100</v>
      </c>
      <c r="G519" s="368" t="s">
        <v>907</v>
      </c>
      <c r="H519" s="368">
        <v>50</v>
      </c>
      <c r="I519" s="368">
        <v>12</v>
      </c>
      <c r="J519" s="368">
        <v>14</v>
      </c>
      <c r="K519" s="368">
        <v>0</v>
      </c>
      <c r="L519" s="234">
        <f t="shared" si="150"/>
        <v>14</v>
      </c>
      <c r="M519" s="369">
        <v>20</v>
      </c>
      <c r="N519" s="370">
        <f t="shared" si="145"/>
        <v>280</v>
      </c>
      <c r="O519" s="402">
        <f t="shared" si="151"/>
        <v>3.5</v>
      </c>
      <c r="P519" s="402">
        <f t="shared" si="152"/>
        <v>3.5</v>
      </c>
      <c r="Q519" s="402">
        <f t="shared" si="153"/>
        <v>3.5</v>
      </c>
      <c r="R519" s="402">
        <f t="shared" si="154"/>
        <v>3.5</v>
      </c>
      <c r="S519" s="237"/>
      <c r="T519" s="238"/>
      <c r="U519" s="358"/>
      <c r="V519" s="359"/>
      <c r="W519" s="359"/>
      <c r="X519" s="359"/>
      <c r="Y519" s="357"/>
      <c r="Z519" s="245"/>
      <c r="AA519" s="245"/>
      <c r="AB519" s="246"/>
      <c r="AC519" s="245"/>
    </row>
    <row r="520" spans="1:29" ht="21" customHeight="1">
      <c r="A520" s="74">
        <v>409</v>
      </c>
      <c r="B520" s="91"/>
      <c r="C520" s="91" t="s">
        <v>840</v>
      </c>
      <c r="D520" s="77" t="s">
        <v>227</v>
      </c>
      <c r="E520" s="86">
        <v>1</v>
      </c>
      <c r="F520" s="86" t="s">
        <v>43</v>
      </c>
      <c r="G520" s="87">
        <v>3</v>
      </c>
      <c r="H520" s="87">
        <v>8</v>
      </c>
      <c r="I520" s="87">
        <v>22</v>
      </c>
      <c r="J520" s="92">
        <v>30</v>
      </c>
      <c r="K520" s="92">
        <v>0</v>
      </c>
      <c r="L520" s="93">
        <v>30</v>
      </c>
      <c r="M520" s="81">
        <v>1600</v>
      </c>
      <c r="N520" s="82">
        <f t="shared" si="145"/>
        <v>48000</v>
      </c>
      <c r="O520" s="409">
        <v>8</v>
      </c>
      <c r="P520" s="409">
        <v>8</v>
      </c>
      <c r="Q520" s="409">
        <v>8</v>
      </c>
      <c r="R520" s="409">
        <v>6</v>
      </c>
      <c r="S520" s="53"/>
      <c r="T520" s="54"/>
      <c r="U520" s="83"/>
      <c r="V520" s="84"/>
      <c r="W520" s="84"/>
      <c r="X520" s="84"/>
    </row>
    <row r="521" spans="1:29" ht="21" customHeight="1">
      <c r="A521" s="74">
        <v>439</v>
      </c>
      <c r="B521" s="76"/>
      <c r="C521" s="76" t="s">
        <v>871</v>
      </c>
      <c r="D521" s="77" t="s">
        <v>227</v>
      </c>
      <c r="E521" s="78">
        <v>10</v>
      </c>
      <c r="F521" s="78" t="s">
        <v>100</v>
      </c>
      <c r="G521" s="79">
        <v>50</v>
      </c>
      <c r="H521" s="79">
        <v>50</v>
      </c>
      <c r="I521" s="79">
        <v>50</v>
      </c>
      <c r="J521" s="92">
        <v>84</v>
      </c>
      <c r="K521" s="92">
        <v>4</v>
      </c>
      <c r="L521" s="93">
        <v>80</v>
      </c>
      <c r="M521" s="81">
        <v>400</v>
      </c>
      <c r="N521" s="82">
        <f t="shared" si="145"/>
        <v>32000</v>
      </c>
      <c r="O521" s="409">
        <f>L521/4</f>
        <v>20</v>
      </c>
      <c r="P521" s="409">
        <f>L521/4</f>
        <v>20</v>
      </c>
      <c r="Q521" s="409">
        <f>L521/4</f>
        <v>20</v>
      </c>
      <c r="R521" s="409">
        <f>L521/4</f>
        <v>20</v>
      </c>
      <c r="S521" s="53"/>
      <c r="T521" s="54"/>
      <c r="U521" s="83"/>
      <c r="V521" s="84"/>
      <c r="W521" s="84"/>
      <c r="X521" s="84"/>
    </row>
    <row r="522" spans="1:29" ht="21" customHeight="1">
      <c r="A522" s="74">
        <v>441</v>
      </c>
      <c r="B522" s="106"/>
      <c r="C522" s="76" t="s">
        <v>873</v>
      </c>
      <c r="D522" s="77" t="s">
        <v>227</v>
      </c>
      <c r="E522" s="78">
        <v>10</v>
      </c>
      <c r="F522" s="78" t="s">
        <v>100</v>
      </c>
      <c r="G522" s="79">
        <v>0</v>
      </c>
      <c r="H522" s="79">
        <v>0</v>
      </c>
      <c r="I522" s="79">
        <v>2</v>
      </c>
      <c r="J522" s="92">
        <v>1</v>
      </c>
      <c r="K522" s="92">
        <v>0</v>
      </c>
      <c r="L522" s="93">
        <v>1</v>
      </c>
      <c r="M522" s="81">
        <v>2200</v>
      </c>
      <c r="N522" s="82">
        <f t="shared" si="145"/>
        <v>2200</v>
      </c>
      <c r="O522" s="409">
        <v>1</v>
      </c>
      <c r="P522" s="409"/>
      <c r="Q522" s="409"/>
      <c r="R522" s="409"/>
      <c r="S522" s="53"/>
      <c r="T522" s="54"/>
      <c r="U522" s="119"/>
      <c r="V522" s="120"/>
      <c r="W522" s="120"/>
      <c r="X522" s="120"/>
      <c r="Y522" s="68"/>
    </row>
    <row r="523" spans="1:29" ht="21" customHeight="1">
      <c r="A523" s="74">
        <v>440</v>
      </c>
      <c r="B523" s="106"/>
      <c r="C523" s="76" t="s">
        <v>872</v>
      </c>
      <c r="D523" s="77" t="s">
        <v>227</v>
      </c>
      <c r="E523" s="78">
        <v>10</v>
      </c>
      <c r="F523" s="78" t="s">
        <v>100</v>
      </c>
      <c r="G523" s="79">
        <v>0</v>
      </c>
      <c r="H523" s="79">
        <v>0</v>
      </c>
      <c r="I523" s="79">
        <v>2</v>
      </c>
      <c r="J523" s="92">
        <v>1</v>
      </c>
      <c r="K523" s="92">
        <v>0</v>
      </c>
      <c r="L523" s="93">
        <v>1</v>
      </c>
      <c r="M523" s="81">
        <v>2200</v>
      </c>
      <c r="N523" s="82">
        <f t="shared" si="145"/>
        <v>2200</v>
      </c>
      <c r="O523" s="409">
        <v>1</v>
      </c>
      <c r="P523" s="409"/>
      <c r="Q523" s="409"/>
      <c r="R523" s="409"/>
      <c r="S523" s="53"/>
      <c r="T523" s="54"/>
    </row>
    <row r="524" spans="1:29" ht="21" customHeight="1">
      <c r="A524" s="74">
        <v>438</v>
      </c>
      <c r="B524" s="106"/>
      <c r="C524" s="76" t="s">
        <v>870</v>
      </c>
      <c r="D524" s="77" t="s">
        <v>227</v>
      </c>
      <c r="E524" s="78">
        <v>10</v>
      </c>
      <c r="F524" s="78" t="s">
        <v>100</v>
      </c>
      <c r="G524" s="79">
        <v>50</v>
      </c>
      <c r="H524" s="79">
        <v>50</v>
      </c>
      <c r="I524" s="79">
        <v>50</v>
      </c>
      <c r="J524" s="92">
        <v>30</v>
      </c>
      <c r="K524" s="92">
        <v>0</v>
      </c>
      <c r="L524" s="93">
        <v>30</v>
      </c>
      <c r="M524" s="81">
        <v>400</v>
      </c>
      <c r="N524" s="82">
        <f t="shared" si="145"/>
        <v>12000</v>
      </c>
      <c r="O524" s="409">
        <v>8</v>
      </c>
      <c r="P524" s="409">
        <v>8</v>
      </c>
      <c r="Q524" s="409">
        <v>7</v>
      </c>
      <c r="R524" s="409">
        <v>7</v>
      </c>
      <c r="S524" s="53"/>
      <c r="T524" s="54"/>
    </row>
    <row r="525" spans="1:29" s="247" customFormat="1" ht="21" customHeight="1">
      <c r="A525" s="227">
        <v>230</v>
      </c>
      <c r="B525" s="228" t="s">
        <v>504</v>
      </c>
      <c r="C525" s="228" t="s">
        <v>505</v>
      </c>
      <c r="D525" s="229" t="s">
        <v>100</v>
      </c>
      <c r="E525" s="230"/>
      <c r="F525" s="229" t="s">
        <v>100</v>
      </c>
      <c r="G525" s="231">
        <v>10200</v>
      </c>
      <c r="H525" s="232">
        <v>15800</v>
      </c>
      <c r="I525" s="232">
        <v>19560</v>
      </c>
      <c r="J525" s="233">
        <v>21700</v>
      </c>
      <c r="K525" s="233">
        <v>4740</v>
      </c>
      <c r="L525" s="234">
        <f>SUM(J525-K525)</f>
        <v>16960</v>
      </c>
      <c r="M525" s="235">
        <v>11.8</v>
      </c>
      <c r="N525" s="236">
        <f t="shared" si="145"/>
        <v>200128</v>
      </c>
      <c r="O525" s="402">
        <f>L525/4</f>
        <v>4240</v>
      </c>
      <c r="P525" s="402">
        <f>L525/4</f>
        <v>4240</v>
      </c>
      <c r="Q525" s="402">
        <f>L525/4</f>
        <v>4240</v>
      </c>
      <c r="R525" s="402">
        <f>L525/4</f>
        <v>4240</v>
      </c>
      <c r="S525" s="237"/>
      <c r="T525" s="238"/>
      <c r="U525" s="358"/>
      <c r="V525" s="359"/>
      <c r="W525" s="359"/>
      <c r="X525" s="359"/>
      <c r="Y525" s="357"/>
      <c r="Z525" s="245"/>
      <c r="AA525" s="245"/>
      <c r="AB525" s="246"/>
      <c r="AC525" s="245"/>
    </row>
    <row r="526" spans="1:29" s="247" customFormat="1" ht="21" customHeight="1">
      <c r="A526" s="227">
        <v>102</v>
      </c>
      <c r="B526" s="228" t="s">
        <v>246</v>
      </c>
      <c r="C526" s="228" t="s">
        <v>247</v>
      </c>
      <c r="D526" s="229" t="s">
        <v>46</v>
      </c>
      <c r="E526" s="230"/>
      <c r="F526" s="229" t="s">
        <v>46</v>
      </c>
      <c r="G526" s="231">
        <v>2181</v>
      </c>
      <c r="H526" s="232">
        <v>2633</v>
      </c>
      <c r="I526" s="232">
        <v>1188</v>
      </c>
      <c r="J526" s="233">
        <v>1320</v>
      </c>
      <c r="K526" s="233">
        <v>398</v>
      </c>
      <c r="L526" s="234">
        <f>SUM(J526-K526)</f>
        <v>922</v>
      </c>
      <c r="M526" s="235">
        <v>60</v>
      </c>
      <c r="N526" s="236">
        <f t="shared" si="145"/>
        <v>55320</v>
      </c>
      <c r="O526" s="402">
        <f>L526/4</f>
        <v>230.5</v>
      </c>
      <c r="P526" s="402">
        <f>L526/4</f>
        <v>230.5</v>
      </c>
      <c r="Q526" s="402">
        <f>L526/4</f>
        <v>230.5</v>
      </c>
      <c r="R526" s="402">
        <f>L526/4</f>
        <v>230.5</v>
      </c>
      <c r="S526" s="237"/>
      <c r="T526" s="238"/>
      <c r="U526" s="358"/>
      <c r="V526" s="359"/>
      <c r="W526" s="359"/>
      <c r="X526" s="359"/>
      <c r="Y526" s="357"/>
      <c r="Z526" s="245"/>
      <c r="AA526" s="245"/>
      <c r="AB526" s="246"/>
      <c r="AC526" s="245"/>
    </row>
    <row r="527" spans="1:29" ht="21" customHeight="1">
      <c r="A527" s="227">
        <v>99</v>
      </c>
      <c r="B527" s="228" t="s">
        <v>240</v>
      </c>
      <c r="C527" s="228" t="s">
        <v>241</v>
      </c>
      <c r="D527" s="229" t="s">
        <v>227</v>
      </c>
      <c r="E527" s="230"/>
      <c r="F527" s="229" t="s">
        <v>227</v>
      </c>
      <c r="G527" s="231">
        <v>104324</v>
      </c>
      <c r="H527" s="231">
        <v>104324</v>
      </c>
      <c r="I527" s="232">
        <v>115000</v>
      </c>
      <c r="J527" s="233">
        <v>150000</v>
      </c>
      <c r="K527" s="233">
        <v>5840</v>
      </c>
      <c r="L527" s="234">
        <f>SUM(J527-K527)</f>
        <v>144160</v>
      </c>
      <c r="M527" s="235">
        <v>1.58</v>
      </c>
      <c r="N527" s="236">
        <f t="shared" si="145"/>
        <v>227772.80000000002</v>
      </c>
      <c r="O527" s="402">
        <f>L527/4</f>
        <v>36040</v>
      </c>
      <c r="P527" s="402">
        <f>L527/4</f>
        <v>36040</v>
      </c>
      <c r="Q527" s="402">
        <f>L527/4</f>
        <v>36040</v>
      </c>
      <c r="R527" s="402">
        <f>L527/4</f>
        <v>36040</v>
      </c>
      <c r="S527" s="237"/>
      <c r="T527" s="238"/>
      <c r="U527" s="83"/>
      <c r="V527" s="84"/>
      <c r="W527" s="84"/>
      <c r="X527" s="84"/>
    </row>
    <row r="528" spans="1:29" ht="21" customHeight="1">
      <c r="A528" s="227">
        <v>100</v>
      </c>
      <c r="B528" s="228" t="s">
        <v>242</v>
      </c>
      <c r="C528" s="228" t="s">
        <v>243</v>
      </c>
      <c r="D528" s="229" t="s">
        <v>227</v>
      </c>
      <c r="E528" s="230"/>
      <c r="F528" s="229" t="s">
        <v>227</v>
      </c>
      <c r="G528" s="231">
        <v>52220</v>
      </c>
      <c r="H528" s="231">
        <v>52220</v>
      </c>
      <c r="I528" s="232">
        <v>40000</v>
      </c>
      <c r="J528" s="233">
        <v>50000</v>
      </c>
      <c r="K528" s="233">
        <v>21437</v>
      </c>
      <c r="L528" s="234">
        <f>SUM(J528-K528)</f>
        <v>28563</v>
      </c>
      <c r="M528" s="235">
        <v>0.98</v>
      </c>
      <c r="N528" s="236">
        <f t="shared" si="145"/>
        <v>27991.739999999998</v>
      </c>
      <c r="O528" s="402">
        <f>L528/4</f>
        <v>7140.75</v>
      </c>
      <c r="P528" s="402">
        <f>L528/4</f>
        <v>7140.75</v>
      </c>
      <c r="Q528" s="402">
        <f>L528/4</f>
        <v>7140.75</v>
      </c>
      <c r="R528" s="402">
        <f>L528/4</f>
        <v>7140.75</v>
      </c>
      <c r="S528" s="237"/>
      <c r="T528" s="238"/>
      <c r="U528" s="83"/>
      <c r="V528" s="84"/>
      <c r="W528" s="84"/>
      <c r="X528" s="84"/>
    </row>
    <row r="529" spans="1:29" s="247" customFormat="1" ht="21" customHeight="1">
      <c r="A529" s="227">
        <v>105</v>
      </c>
      <c r="B529" s="228" t="s">
        <v>252</v>
      </c>
      <c r="C529" s="228" t="s">
        <v>253</v>
      </c>
      <c r="D529" s="229" t="s">
        <v>254</v>
      </c>
      <c r="E529" s="230"/>
      <c r="F529" s="229" t="s">
        <v>254</v>
      </c>
      <c r="G529" s="231">
        <v>227044</v>
      </c>
      <c r="H529" s="232">
        <v>253516</v>
      </c>
      <c r="I529" s="232">
        <v>162540</v>
      </c>
      <c r="J529" s="233">
        <v>186000</v>
      </c>
      <c r="K529" s="233">
        <v>14900</v>
      </c>
      <c r="L529" s="234">
        <f>SUM(J529-K529)</f>
        <v>171100</v>
      </c>
      <c r="M529" s="235">
        <v>3.21</v>
      </c>
      <c r="N529" s="236">
        <f t="shared" si="145"/>
        <v>549231</v>
      </c>
      <c r="O529" s="402">
        <f>L529/4</f>
        <v>42775</v>
      </c>
      <c r="P529" s="402">
        <f>L529/4</f>
        <v>42775</v>
      </c>
      <c r="Q529" s="402">
        <f>L529/4</f>
        <v>42775</v>
      </c>
      <c r="R529" s="402">
        <f>L529/4</f>
        <v>42775</v>
      </c>
      <c r="S529" s="237"/>
      <c r="T529" s="238"/>
      <c r="U529" s="358"/>
      <c r="V529" s="359"/>
      <c r="W529" s="359"/>
      <c r="X529" s="359"/>
      <c r="Y529" s="357"/>
      <c r="Z529" s="245"/>
      <c r="AA529" s="245"/>
      <c r="AB529" s="246"/>
      <c r="AC529" s="245"/>
    </row>
    <row r="530" spans="1:29" ht="21" customHeight="1">
      <c r="A530" s="109">
        <v>484</v>
      </c>
      <c r="B530" s="108"/>
      <c r="C530" s="173" t="s">
        <v>928</v>
      </c>
      <c r="D530" s="109" t="s">
        <v>199</v>
      </c>
      <c r="E530" s="109">
        <v>1</v>
      </c>
      <c r="F530" s="109" t="s">
        <v>199</v>
      </c>
      <c r="G530" s="161"/>
      <c r="H530" s="161"/>
      <c r="I530" s="161">
        <v>10</v>
      </c>
      <c r="J530" s="161">
        <v>15</v>
      </c>
      <c r="K530" s="161">
        <v>5</v>
      </c>
      <c r="L530" s="93">
        <v>10</v>
      </c>
      <c r="M530" s="151">
        <v>350</v>
      </c>
      <c r="N530" s="112">
        <f t="shared" si="145"/>
        <v>3500</v>
      </c>
      <c r="O530" s="409">
        <v>10</v>
      </c>
      <c r="P530" s="409"/>
      <c r="Q530" s="409"/>
      <c r="R530" s="409"/>
      <c r="S530" s="53"/>
      <c r="T530" s="54"/>
      <c r="U530" s="83"/>
      <c r="V530" s="84"/>
      <c r="W530" s="84"/>
      <c r="X530" s="84"/>
    </row>
    <row r="531" spans="1:29" ht="21" customHeight="1">
      <c r="A531" s="109">
        <v>482</v>
      </c>
      <c r="B531" s="108"/>
      <c r="C531" s="173" t="s">
        <v>926</v>
      </c>
      <c r="D531" s="109" t="s">
        <v>199</v>
      </c>
      <c r="E531" s="109">
        <v>1</v>
      </c>
      <c r="F531" s="109" t="s">
        <v>199</v>
      </c>
      <c r="G531" s="161">
        <v>4</v>
      </c>
      <c r="H531" s="161">
        <v>8</v>
      </c>
      <c r="I531" s="161">
        <v>8</v>
      </c>
      <c r="J531" s="161">
        <v>13</v>
      </c>
      <c r="K531" s="161">
        <v>3</v>
      </c>
      <c r="L531" s="93">
        <v>10</v>
      </c>
      <c r="M531" s="151">
        <v>200</v>
      </c>
      <c r="N531" s="112">
        <f t="shared" si="145"/>
        <v>2000</v>
      </c>
      <c r="O531" s="409">
        <v>10</v>
      </c>
      <c r="P531" s="409"/>
      <c r="Q531" s="409"/>
      <c r="R531" s="409"/>
      <c r="S531" s="53"/>
      <c r="T531" s="54"/>
      <c r="U531" s="83"/>
      <c r="V531" s="84"/>
      <c r="W531" s="84"/>
      <c r="X531" s="84"/>
    </row>
    <row r="532" spans="1:29" ht="21" customHeight="1">
      <c r="A532" s="109">
        <v>483</v>
      </c>
      <c r="B532" s="108"/>
      <c r="C532" s="173" t="s">
        <v>927</v>
      </c>
      <c r="D532" s="109" t="s">
        <v>199</v>
      </c>
      <c r="E532" s="109">
        <v>1</v>
      </c>
      <c r="F532" s="109" t="s">
        <v>199</v>
      </c>
      <c r="G532" s="161">
        <v>36</v>
      </c>
      <c r="H532" s="161">
        <v>36</v>
      </c>
      <c r="I532" s="161">
        <v>40</v>
      </c>
      <c r="J532" s="161">
        <v>48</v>
      </c>
      <c r="K532" s="161">
        <v>8</v>
      </c>
      <c r="L532" s="93">
        <v>40</v>
      </c>
      <c r="M532" s="151">
        <v>200</v>
      </c>
      <c r="N532" s="112">
        <f t="shared" si="145"/>
        <v>8000</v>
      </c>
      <c r="O532" s="409">
        <v>20</v>
      </c>
      <c r="P532" s="409">
        <v>20</v>
      </c>
      <c r="Q532" s="409"/>
      <c r="R532" s="409"/>
      <c r="S532" s="53"/>
      <c r="T532" s="54"/>
      <c r="U532" s="83"/>
      <c r="V532" s="84"/>
      <c r="W532" s="84"/>
      <c r="X532" s="84"/>
    </row>
    <row r="533" spans="1:29" ht="21" customHeight="1">
      <c r="A533" s="109">
        <v>485</v>
      </c>
      <c r="B533" s="108"/>
      <c r="C533" s="173" t="s">
        <v>929</v>
      </c>
      <c r="D533" s="109" t="s">
        <v>199</v>
      </c>
      <c r="E533" s="109">
        <v>1</v>
      </c>
      <c r="F533" s="109" t="s">
        <v>199</v>
      </c>
      <c r="G533" s="161"/>
      <c r="H533" s="161">
        <v>10</v>
      </c>
      <c r="I533" s="161">
        <v>18</v>
      </c>
      <c r="J533" s="161">
        <v>30</v>
      </c>
      <c r="K533" s="161">
        <v>10</v>
      </c>
      <c r="L533" s="93">
        <v>20</v>
      </c>
      <c r="M533" s="151">
        <v>200</v>
      </c>
      <c r="N533" s="112">
        <f t="shared" si="145"/>
        <v>4000</v>
      </c>
      <c r="O533" s="409">
        <v>20</v>
      </c>
      <c r="P533" s="409"/>
      <c r="Q533" s="409"/>
      <c r="R533" s="409"/>
      <c r="S533" s="53"/>
      <c r="T533" s="54"/>
      <c r="U533" s="119"/>
      <c r="V533" s="120"/>
      <c r="W533" s="120"/>
      <c r="X533" s="120"/>
      <c r="Y533" s="68"/>
    </row>
    <row r="534" spans="1:29" ht="21" customHeight="1">
      <c r="A534" s="109">
        <v>487</v>
      </c>
      <c r="B534" s="108"/>
      <c r="C534" s="173" t="s">
        <v>931</v>
      </c>
      <c r="D534" s="109" t="s">
        <v>199</v>
      </c>
      <c r="E534" s="109">
        <v>1</v>
      </c>
      <c r="F534" s="109" t="s">
        <v>199</v>
      </c>
      <c r="G534" s="161"/>
      <c r="H534" s="161"/>
      <c r="I534" s="161">
        <v>10</v>
      </c>
      <c r="J534" s="161">
        <v>26</v>
      </c>
      <c r="K534" s="161">
        <v>6</v>
      </c>
      <c r="L534" s="93">
        <v>20</v>
      </c>
      <c r="M534" s="151">
        <v>80</v>
      </c>
      <c r="N534" s="112">
        <f t="shared" si="145"/>
        <v>1600</v>
      </c>
      <c r="O534" s="409">
        <v>20</v>
      </c>
      <c r="P534" s="409"/>
      <c r="Q534" s="409"/>
      <c r="R534" s="409"/>
      <c r="S534" s="53"/>
      <c r="T534" s="54"/>
    </row>
    <row r="535" spans="1:29" ht="21" customHeight="1">
      <c r="A535" s="109">
        <v>486</v>
      </c>
      <c r="B535" s="108"/>
      <c r="C535" s="173" t="s">
        <v>930</v>
      </c>
      <c r="D535" s="109" t="s">
        <v>199</v>
      </c>
      <c r="E535" s="109">
        <v>1</v>
      </c>
      <c r="F535" s="109" t="s">
        <v>199</v>
      </c>
      <c r="G535" s="161"/>
      <c r="H535" s="161">
        <v>50</v>
      </c>
      <c r="I535" s="161">
        <v>16</v>
      </c>
      <c r="J535" s="161">
        <v>80</v>
      </c>
      <c r="K535" s="161"/>
      <c r="L535" s="93">
        <v>80</v>
      </c>
      <c r="M535" s="151">
        <v>200</v>
      </c>
      <c r="N535" s="112">
        <f t="shared" si="145"/>
        <v>16000</v>
      </c>
      <c r="O535" s="409">
        <f>L535/4</f>
        <v>20</v>
      </c>
      <c r="P535" s="409">
        <f>L535/4</f>
        <v>20</v>
      </c>
      <c r="Q535" s="409">
        <f>L535/4</f>
        <v>20</v>
      </c>
      <c r="R535" s="409">
        <f>L535/4</f>
        <v>20</v>
      </c>
      <c r="S535" s="53"/>
      <c r="T535" s="54"/>
      <c r="U535" s="83"/>
      <c r="V535" s="84"/>
      <c r="W535" s="84"/>
      <c r="X535" s="84"/>
    </row>
    <row r="536" spans="1:29" ht="21" customHeight="1">
      <c r="A536" s="109">
        <v>488</v>
      </c>
      <c r="B536" s="108"/>
      <c r="C536" s="173" t="s">
        <v>932</v>
      </c>
      <c r="D536" s="109" t="s">
        <v>199</v>
      </c>
      <c r="E536" s="109">
        <v>1</v>
      </c>
      <c r="F536" s="109" t="s">
        <v>199</v>
      </c>
      <c r="G536" s="161"/>
      <c r="H536" s="161">
        <v>10</v>
      </c>
      <c r="I536" s="161">
        <v>10</v>
      </c>
      <c r="J536" s="161">
        <v>20</v>
      </c>
      <c r="K536" s="161"/>
      <c r="L536" s="93">
        <v>20</v>
      </c>
      <c r="M536" s="151">
        <v>200</v>
      </c>
      <c r="N536" s="112">
        <f t="shared" si="145"/>
        <v>4000</v>
      </c>
      <c r="O536" s="409">
        <v>20</v>
      </c>
      <c r="P536" s="409"/>
      <c r="Q536" s="409"/>
      <c r="R536" s="409"/>
      <c r="S536" s="53"/>
      <c r="T536" s="54"/>
      <c r="U536" s="83"/>
      <c r="V536" s="84"/>
      <c r="W536" s="84"/>
      <c r="X536" s="84"/>
    </row>
    <row r="537" spans="1:29" ht="21" customHeight="1">
      <c r="A537" s="109"/>
      <c r="B537" s="108"/>
      <c r="C537" s="123" t="s">
        <v>925</v>
      </c>
      <c r="D537" s="108"/>
      <c r="E537" s="108"/>
      <c r="F537" s="108"/>
      <c r="G537" s="161"/>
      <c r="H537" s="161"/>
      <c r="I537" s="161"/>
      <c r="J537" s="161"/>
      <c r="K537" s="161"/>
      <c r="L537" s="93"/>
      <c r="M537" s="151"/>
      <c r="N537" s="112"/>
      <c r="O537" s="409"/>
      <c r="P537" s="409"/>
      <c r="Q537" s="409"/>
      <c r="R537" s="409"/>
      <c r="S537" s="53"/>
      <c r="T537" s="54"/>
      <c r="U537" s="83"/>
      <c r="V537" s="84"/>
      <c r="W537" s="84"/>
      <c r="X537" s="84"/>
    </row>
    <row r="538" spans="1:29" s="247" customFormat="1" ht="21" customHeight="1">
      <c r="A538" s="227">
        <v>182</v>
      </c>
      <c r="B538" s="228" t="s">
        <v>403</v>
      </c>
      <c r="C538" s="228" t="s">
        <v>404</v>
      </c>
      <c r="D538" s="229" t="s">
        <v>188</v>
      </c>
      <c r="E538" s="230"/>
      <c r="F538" s="229" t="s">
        <v>188</v>
      </c>
      <c r="G538" s="231">
        <v>93904</v>
      </c>
      <c r="H538" s="232">
        <v>101070</v>
      </c>
      <c r="I538" s="232">
        <v>84084</v>
      </c>
      <c r="J538" s="233">
        <v>93400</v>
      </c>
      <c r="K538" s="233">
        <v>10050</v>
      </c>
      <c r="L538" s="234">
        <f>SUM(J538-K538)</f>
        <v>83350</v>
      </c>
      <c r="M538" s="235">
        <v>10.7</v>
      </c>
      <c r="N538" s="236">
        <f>L538*M538</f>
        <v>891844.99999999988</v>
      </c>
      <c r="O538" s="402">
        <f>L538/4</f>
        <v>20837.5</v>
      </c>
      <c r="P538" s="402">
        <f>L538/4</f>
        <v>20837.5</v>
      </c>
      <c r="Q538" s="402">
        <f>L538/4</f>
        <v>20837.5</v>
      </c>
      <c r="R538" s="402">
        <f>L538/4</f>
        <v>20837.5</v>
      </c>
      <c r="S538" s="237"/>
      <c r="T538" s="238"/>
      <c r="U538" s="363"/>
      <c r="V538" s="364"/>
      <c r="W538" s="364"/>
      <c r="X538" s="364"/>
      <c r="Y538" s="365"/>
      <c r="Z538" s="245"/>
      <c r="AA538" s="245"/>
      <c r="AB538" s="246"/>
      <c r="AC538" s="245"/>
    </row>
    <row r="539" spans="1:29" s="247" customFormat="1" ht="21" customHeight="1">
      <c r="A539" s="227">
        <v>327</v>
      </c>
      <c r="B539" s="228" t="s">
        <v>699</v>
      </c>
      <c r="C539" s="228" t="s">
        <v>700</v>
      </c>
      <c r="D539" s="229" t="s">
        <v>188</v>
      </c>
      <c r="E539" s="230"/>
      <c r="F539" s="229" t="s">
        <v>188</v>
      </c>
      <c r="G539" s="231">
        <v>278</v>
      </c>
      <c r="H539" s="232">
        <v>322</v>
      </c>
      <c r="I539" s="232">
        <v>2388</v>
      </c>
      <c r="J539" s="233">
        <v>2650</v>
      </c>
      <c r="K539" s="233">
        <v>312</v>
      </c>
      <c r="L539" s="234">
        <f>SUM(J539-K539)</f>
        <v>2338</v>
      </c>
      <c r="M539" s="235">
        <v>417.3</v>
      </c>
      <c r="N539" s="236">
        <f>L539*M539</f>
        <v>975647.4</v>
      </c>
      <c r="O539" s="402">
        <f>L539/4</f>
        <v>584.5</v>
      </c>
      <c r="P539" s="402">
        <f>L539/4</f>
        <v>584.5</v>
      </c>
      <c r="Q539" s="402">
        <f>L539/4</f>
        <v>584.5</v>
      </c>
      <c r="R539" s="402">
        <f>L539/4</f>
        <v>584.5</v>
      </c>
      <c r="S539" s="237"/>
      <c r="T539" s="238"/>
      <c r="V539" s="356"/>
      <c r="W539" s="356"/>
      <c r="X539" s="356"/>
      <c r="Y539" s="357"/>
      <c r="Z539" s="245"/>
      <c r="AA539" s="245"/>
      <c r="AB539" s="246"/>
      <c r="AC539" s="245"/>
    </row>
    <row r="540" spans="1:29" ht="21" customHeight="1">
      <c r="A540" s="100">
        <v>503</v>
      </c>
      <c r="B540" s="76"/>
      <c r="C540" s="193" t="s">
        <v>948</v>
      </c>
      <c r="D540" s="78" t="s">
        <v>199</v>
      </c>
      <c r="E540" s="78">
        <v>1</v>
      </c>
      <c r="F540" s="78" t="s">
        <v>199</v>
      </c>
      <c r="G540" s="79">
        <v>0</v>
      </c>
      <c r="H540" s="79">
        <v>0</v>
      </c>
      <c r="I540" s="79">
        <v>0</v>
      </c>
      <c r="J540" s="190">
        <v>6</v>
      </c>
      <c r="K540" s="105">
        <v>0</v>
      </c>
      <c r="L540" s="191">
        <f>J540-K540</f>
        <v>6</v>
      </c>
      <c r="M540" s="192">
        <v>1500</v>
      </c>
      <c r="N540" s="82">
        <f>L540*M540</f>
        <v>9000</v>
      </c>
      <c r="O540" s="409">
        <v>3</v>
      </c>
      <c r="P540" s="409">
        <v>3</v>
      </c>
      <c r="Q540" s="409"/>
      <c r="R540" s="409"/>
      <c r="S540" s="53"/>
      <c r="T540" s="54"/>
      <c r="U540" s="83"/>
      <c r="V540" s="84"/>
      <c r="W540" s="84"/>
      <c r="X540" s="84"/>
    </row>
    <row r="541" spans="1:29" ht="21" customHeight="1">
      <c r="A541" s="44"/>
      <c r="B541" s="62"/>
      <c r="C541" s="62"/>
      <c r="D541" s="63"/>
      <c r="E541" s="62"/>
      <c r="F541" s="63"/>
      <c r="G541" s="285"/>
      <c r="H541" s="64"/>
      <c r="I541" s="64"/>
      <c r="J541" s="52"/>
      <c r="K541" s="61"/>
      <c r="L541" s="64"/>
      <c r="M541" s="61"/>
      <c r="N541" s="65">
        <f>SUM(N169:N540)</f>
        <v>42598083.719999999</v>
      </c>
      <c r="O541" s="409"/>
      <c r="P541" s="409"/>
      <c r="Q541" s="409"/>
      <c r="R541" s="409"/>
      <c r="S541" s="53"/>
      <c r="T541" s="54"/>
      <c r="U541" s="83"/>
      <c r="V541" s="84"/>
      <c r="W541" s="84"/>
      <c r="X541" s="84"/>
    </row>
    <row r="542" spans="1:29" ht="21" customHeight="1">
      <c r="A542" s="44"/>
      <c r="B542" s="62"/>
      <c r="C542" s="62"/>
      <c r="D542" s="63"/>
      <c r="E542" s="62"/>
      <c r="F542" s="63"/>
      <c r="G542" s="285"/>
      <c r="H542" s="47"/>
      <c r="I542" s="292"/>
      <c r="J542" s="295" t="s">
        <v>789</v>
      </c>
      <c r="K542" s="295"/>
      <c r="L542" s="295"/>
      <c r="M542" s="302"/>
      <c r="N542" s="65">
        <f>2071557.4+80</f>
        <v>2071637.4</v>
      </c>
      <c r="O542" s="409"/>
      <c r="P542" s="409"/>
      <c r="Q542" s="409"/>
      <c r="R542" s="409"/>
      <c r="S542" s="53"/>
      <c r="T542" s="54"/>
      <c r="U542" s="83"/>
      <c r="V542" s="84"/>
      <c r="W542" s="84"/>
      <c r="X542" s="84"/>
    </row>
    <row r="543" spans="1:29" ht="21" customHeight="1">
      <c r="A543" s="44"/>
      <c r="B543" s="62"/>
      <c r="C543" s="62"/>
      <c r="D543" s="63"/>
      <c r="E543" s="62"/>
      <c r="F543" s="63"/>
      <c r="G543" s="285"/>
      <c r="H543" s="64"/>
      <c r="I543" s="64"/>
      <c r="J543" s="293" t="s">
        <v>790</v>
      </c>
      <c r="K543" s="293"/>
      <c r="L543" s="293"/>
      <c r="M543" s="302"/>
      <c r="N543" s="71">
        <f>SUM(N541:N542)</f>
        <v>44669721.119999997</v>
      </c>
      <c r="O543" s="409"/>
      <c r="P543" s="409"/>
      <c r="Q543" s="409"/>
      <c r="R543" s="409"/>
      <c r="S543" s="53"/>
      <c r="T543" s="54"/>
      <c r="U543" s="83"/>
      <c r="V543" s="84"/>
      <c r="W543" s="84"/>
      <c r="X543" s="84"/>
    </row>
    <row r="544" spans="1:29" ht="21" customHeight="1">
      <c r="A544" s="113"/>
      <c r="B544" s="113"/>
      <c r="C544" s="114"/>
      <c r="D544" s="72"/>
      <c r="E544" s="72"/>
      <c r="F544" s="72"/>
      <c r="G544" s="115"/>
      <c r="H544" s="115"/>
      <c r="I544" s="115"/>
      <c r="J544" s="115"/>
      <c r="K544" s="115"/>
      <c r="L544" s="249"/>
      <c r="M544" s="117"/>
      <c r="N544" s="118">
        <f>SUM(N462:N543)</f>
        <v>96627628.179999992</v>
      </c>
      <c r="O544" s="409"/>
      <c r="P544" s="409"/>
      <c r="Q544" s="409"/>
      <c r="R544" s="409"/>
      <c r="S544" s="53"/>
      <c r="T544" s="54"/>
      <c r="U544" s="83"/>
      <c r="V544" s="84"/>
      <c r="W544" s="84"/>
      <c r="X544" s="84"/>
    </row>
    <row r="545" spans="1:25" ht="21" customHeight="1">
      <c r="A545" s="136"/>
      <c r="B545" s="137"/>
      <c r="C545" s="114"/>
      <c r="D545" s="138"/>
      <c r="E545" s="138"/>
      <c r="F545" s="138"/>
      <c r="G545" s="138"/>
      <c r="H545" s="138"/>
      <c r="I545" s="138"/>
      <c r="J545" s="138"/>
      <c r="K545" s="138"/>
      <c r="L545" s="139"/>
      <c r="M545" s="140"/>
      <c r="N545" s="141">
        <f>SUM(N543:N544)</f>
        <v>141297349.29999998</v>
      </c>
      <c r="O545" s="409"/>
      <c r="P545" s="409"/>
      <c r="Q545" s="409"/>
      <c r="R545" s="409"/>
      <c r="S545" s="53"/>
      <c r="T545" s="54"/>
      <c r="U545" s="83"/>
      <c r="V545" s="84"/>
      <c r="W545" s="84"/>
      <c r="X545" s="84"/>
    </row>
    <row r="546" spans="1:25" ht="21" customHeight="1">
      <c r="A546" s="136"/>
      <c r="B546" s="137"/>
      <c r="C546" s="152"/>
      <c r="D546" s="137"/>
      <c r="E546" s="137"/>
      <c r="F546" s="137"/>
      <c r="G546" s="153"/>
      <c r="H546" s="153"/>
      <c r="I546" s="153"/>
      <c r="J546" s="153"/>
      <c r="K546" s="153"/>
      <c r="L546" s="154"/>
      <c r="M546" s="155"/>
      <c r="N546" s="156">
        <f>SUM(N534:N545)</f>
        <v>329162512.12</v>
      </c>
      <c r="O546" s="409"/>
      <c r="P546" s="409"/>
      <c r="Q546" s="409"/>
      <c r="R546" s="409"/>
      <c r="S546" s="53"/>
      <c r="T546" s="54"/>
      <c r="U546" s="83"/>
      <c r="V546" s="84"/>
      <c r="W546" s="84"/>
      <c r="X546" s="84"/>
    </row>
    <row r="547" spans="1:25" ht="21" customHeight="1">
      <c r="A547" s="72"/>
      <c r="B547" s="113"/>
      <c r="C547" s="152"/>
      <c r="D547" s="113"/>
      <c r="E547" s="113"/>
      <c r="F547" s="113"/>
      <c r="G547" s="115"/>
      <c r="H547" s="115"/>
      <c r="I547" s="115"/>
      <c r="J547" s="115"/>
      <c r="K547" s="115"/>
      <c r="L547" s="249"/>
      <c r="M547" s="158"/>
      <c r="N547" s="118">
        <f>SUM(N540:N546)</f>
        <v>656435931.83999991</v>
      </c>
      <c r="O547" s="417"/>
      <c r="P547" s="417"/>
      <c r="Q547" s="417"/>
      <c r="R547" s="417"/>
      <c r="S547" s="159"/>
      <c r="T547" s="160"/>
      <c r="U547" s="83"/>
      <c r="V547" s="84"/>
      <c r="W547" s="84"/>
      <c r="X547" s="84"/>
    </row>
    <row r="548" spans="1:25" ht="21" customHeight="1">
      <c r="A548" s="72"/>
      <c r="B548" s="113"/>
      <c r="C548" s="114"/>
      <c r="D548" s="113"/>
      <c r="E548" s="113"/>
      <c r="F548" s="113"/>
      <c r="G548" s="115"/>
      <c r="H548" s="115"/>
      <c r="I548" s="115"/>
      <c r="J548" s="115"/>
      <c r="K548" s="115"/>
      <c r="L548" s="249"/>
      <c r="M548" s="158"/>
      <c r="N548" s="118">
        <f>SUM(N545:N547)</f>
        <v>1126895793.2599998</v>
      </c>
      <c r="O548" s="409"/>
      <c r="P548" s="409"/>
      <c r="Q548" s="409"/>
      <c r="R548" s="409"/>
      <c r="S548" s="53"/>
      <c r="T548" s="54"/>
      <c r="U548" s="83"/>
      <c r="V548" s="84"/>
      <c r="W548" s="84"/>
      <c r="X548" s="84"/>
    </row>
    <row r="549" spans="1:25" ht="21" customHeight="1">
      <c r="A549" s="168"/>
      <c r="B549" s="169"/>
      <c r="C549" s="114"/>
      <c r="D549" s="169"/>
      <c r="E549" s="169"/>
      <c r="F549" s="169"/>
      <c r="G549" s="170"/>
      <c r="H549" s="170"/>
      <c r="I549" s="170"/>
      <c r="J549" s="170"/>
      <c r="K549" s="170"/>
      <c r="L549" s="251"/>
      <c r="M549" s="171"/>
      <c r="N549" s="172">
        <f>SUM(N546:N548)</f>
        <v>2112494237.2199998</v>
      </c>
      <c r="O549" s="415"/>
      <c r="P549" s="409"/>
      <c r="Q549" s="409"/>
      <c r="R549" s="409"/>
      <c r="S549" s="53"/>
      <c r="T549" s="54"/>
      <c r="U549" s="83"/>
      <c r="V549" s="84"/>
      <c r="W549" s="84"/>
      <c r="X549" s="84"/>
    </row>
    <row r="550" spans="1:25" ht="21" customHeight="1">
      <c r="A550" s="72"/>
      <c r="B550" s="113"/>
      <c r="C550" s="174"/>
      <c r="D550" s="113"/>
      <c r="E550" s="113"/>
      <c r="F550" s="113"/>
      <c r="G550" s="115"/>
      <c r="H550" s="115"/>
      <c r="I550" s="115"/>
      <c r="J550" s="115"/>
      <c r="K550" s="115"/>
      <c r="L550" s="249"/>
      <c r="M550" s="158"/>
      <c r="N550" s="175">
        <f>SUM(N530:N549)</f>
        <v>4554168486.5599995</v>
      </c>
      <c r="O550" s="418"/>
      <c r="P550" s="418"/>
      <c r="Q550" s="418"/>
      <c r="R550" s="418"/>
      <c r="S550" s="176"/>
      <c r="T550" s="177"/>
      <c r="U550" s="119"/>
      <c r="V550" s="120"/>
      <c r="W550" s="120"/>
      <c r="X550" s="120"/>
      <c r="Y550" s="68"/>
    </row>
    <row r="551" spans="1:25" ht="21" customHeight="1">
      <c r="A551" s="178"/>
      <c r="B551" s="179"/>
      <c r="C551" s="180"/>
      <c r="D551" s="179"/>
      <c r="E551" s="179"/>
      <c r="F551" s="179"/>
      <c r="G551" s="116"/>
      <c r="H551" s="116"/>
      <c r="I551" s="116"/>
      <c r="J551" s="116"/>
      <c r="K551" s="116"/>
      <c r="L551" s="249"/>
      <c r="M551" s="181"/>
      <c r="N551" s="182"/>
      <c r="O551" s="409"/>
      <c r="P551" s="409"/>
      <c r="Q551" s="409"/>
      <c r="R551" s="409"/>
      <c r="S551" s="53"/>
      <c r="T551" s="54"/>
    </row>
    <row r="552" spans="1:25" ht="21" customHeight="1">
      <c r="A552" s="136"/>
      <c r="B552" s="137"/>
      <c r="C552" s="174"/>
      <c r="D552" s="137"/>
      <c r="E552" s="137"/>
      <c r="F552" s="137"/>
      <c r="G552" s="153"/>
      <c r="H552" s="153"/>
      <c r="I552" s="153"/>
      <c r="J552" s="153"/>
      <c r="K552" s="153"/>
      <c r="L552" s="154"/>
      <c r="M552" s="155"/>
      <c r="N552" s="156">
        <f>SUM(N544:N551)</f>
        <v>9017081938.4799995</v>
      </c>
      <c r="O552" s="409">
        <f>SUM(O544:O551)</f>
        <v>0</v>
      </c>
      <c r="P552" s="409">
        <f>SUM(P544:P551)</f>
        <v>0</v>
      </c>
      <c r="Q552" s="409">
        <f>SUM(Q544:Q551)</f>
        <v>0</v>
      </c>
      <c r="R552" s="409">
        <f>SUM(R544:R551)</f>
        <v>0</v>
      </c>
      <c r="S552" s="53"/>
      <c r="T552" s="54"/>
      <c r="U552" s="83"/>
      <c r="V552" s="84"/>
      <c r="W552" s="84"/>
      <c r="X552" s="84"/>
    </row>
    <row r="553" spans="1:25" ht="21" customHeight="1">
      <c r="A553" s="198"/>
      <c r="B553" s="199"/>
      <c r="C553" s="114"/>
      <c r="D553" s="199"/>
      <c r="E553" s="199"/>
      <c r="F553" s="199"/>
      <c r="G553" s="200"/>
      <c r="H553" s="200"/>
      <c r="I553" s="200"/>
      <c r="J553" s="200"/>
      <c r="K553" s="200"/>
      <c r="L553" s="80"/>
      <c r="M553" s="201"/>
      <c r="N553" s="118">
        <f>SUM(N550:N552)</f>
        <v>13571250425.039999</v>
      </c>
      <c r="O553" s="409"/>
      <c r="P553" s="409"/>
      <c r="Q553" s="409"/>
      <c r="R553" s="409"/>
      <c r="S553" s="53"/>
      <c r="T553" s="54"/>
      <c r="U553" s="83"/>
      <c r="V553" s="84"/>
      <c r="W553" s="84"/>
      <c r="X553" s="84"/>
    </row>
    <row r="554" spans="1:25" ht="21" customHeight="1">
      <c r="A554" s="278"/>
      <c r="B554" s="280"/>
      <c r="C554" s="276"/>
      <c r="D554" s="280"/>
      <c r="E554" s="280"/>
      <c r="F554" s="280"/>
      <c r="G554" s="286"/>
      <c r="H554" s="286"/>
      <c r="I554" s="286"/>
      <c r="J554" s="286"/>
      <c r="K554" s="286"/>
      <c r="L554" s="298"/>
      <c r="M554" s="301"/>
      <c r="N554" s="305">
        <f>SUM(N544:N553)</f>
        <v>31605414302</v>
      </c>
      <c r="O554" s="409"/>
      <c r="P554" s="409"/>
      <c r="Q554" s="409"/>
      <c r="R554" s="409"/>
      <c r="S554" s="53"/>
      <c r="T554" s="54"/>
      <c r="U554" s="83"/>
      <c r="V554" s="84"/>
      <c r="W554" s="84"/>
      <c r="X554" s="84"/>
    </row>
    <row r="555" spans="1:25" ht="21" customHeight="1">
      <c r="A555" s="207"/>
      <c r="B555" s="208"/>
      <c r="C555" s="209"/>
      <c r="D555" s="208"/>
      <c r="E555" s="208"/>
      <c r="F555" s="208"/>
      <c r="G555" s="210"/>
      <c r="H555" s="210"/>
      <c r="I555" s="210"/>
      <c r="J555" s="210"/>
      <c r="K555" s="210"/>
      <c r="L555" s="252"/>
      <c r="M555" s="211"/>
      <c r="N555" s="212">
        <f>SUM(N552:N554)</f>
        <v>54193746665.519997</v>
      </c>
      <c r="O555" s="419"/>
      <c r="P555" s="419"/>
      <c r="Q555" s="419"/>
      <c r="R555" s="419"/>
      <c r="S555" s="213"/>
      <c r="T555" s="214"/>
      <c r="U555" s="119"/>
      <c r="V555" s="120"/>
      <c r="W555" s="120"/>
      <c r="X555" s="120"/>
      <c r="Y555" s="68"/>
    </row>
    <row r="556" spans="1:25" ht="21" customHeight="1">
      <c r="L556" s="274" t="s">
        <v>790</v>
      </c>
      <c r="M556" s="274"/>
      <c r="N556" s="220">
        <f>N378+N463+N467+N481+N490+N495+N500+N522+N533+N538+N550+N555</f>
        <v>58749151479.349998</v>
      </c>
      <c r="O556" s="420"/>
      <c r="P556" s="420"/>
      <c r="Q556" s="420"/>
      <c r="R556" s="420"/>
    </row>
    <row r="557" spans="1:25" ht="21" customHeight="1">
      <c r="D557" s="273" t="s">
        <v>980</v>
      </c>
      <c r="E557" s="273"/>
      <c r="F557" s="273"/>
      <c r="G557" s="273"/>
      <c r="H557" s="273"/>
      <c r="I557" s="273"/>
      <c r="J557" s="273"/>
      <c r="O557" s="420"/>
      <c r="P557" s="420"/>
      <c r="Q557" s="420"/>
      <c r="R557" s="420"/>
    </row>
    <row r="558" spans="1:25" ht="21" customHeight="1">
      <c r="C558" s="66"/>
      <c r="O558" s="420"/>
      <c r="P558" s="420"/>
      <c r="Q558" s="420"/>
      <c r="R558" s="420"/>
    </row>
    <row r="559" spans="1:25" ht="21" customHeight="1">
      <c r="O559" s="420"/>
      <c r="P559" s="420"/>
      <c r="Q559" s="420"/>
      <c r="R559" s="420"/>
      <c r="V559" s="224"/>
    </row>
    <row r="560" spans="1:25" ht="21" customHeight="1">
      <c r="O560" s="420"/>
      <c r="P560" s="420"/>
      <c r="Q560" s="420"/>
      <c r="R560" s="420"/>
    </row>
    <row r="561" spans="15:20" ht="21" customHeight="1">
      <c r="O561" s="420"/>
      <c r="P561" s="420"/>
      <c r="Q561" s="420"/>
      <c r="R561" s="420"/>
    </row>
    <row r="562" spans="15:20" ht="21" customHeight="1">
      <c r="O562" s="420"/>
      <c r="P562" s="420"/>
      <c r="Q562" s="420"/>
      <c r="R562" s="420"/>
    </row>
    <row r="563" spans="15:20" ht="21" customHeight="1">
      <c r="O563" s="420"/>
      <c r="P563" s="420"/>
      <c r="Q563" s="420"/>
      <c r="R563" s="420"/>
    </row>
    <row r="564" spans="15:20" ht="21" customHeight="1">
      <c r="O564" s="420"/>
      <c r="P564" s="420"/>
      <c r="Q564" s="420"/>
      <c r="R564" s="420"/>
    </row>
    <row r="572" spans="15:20" ht="21" customHeight="1">
      <c r="Q572" s="422"/>
      <c r="R572" s="422"/>
      <c r="S572" s="225"/>
      <c r="T572" s="226"/>
    </row>
  </sheetData>
  <mergeCells count="7">
    <mergeCell ref="G1:I1"/>
    <mergeCell ref="S1:T1"/>
    <mergeCell ref="A1:A3"/>
    <mergeCell ref="C1:C3"/>
    <mergeCell ref="D1:D3"/>
    <mergeCell ref="E1:E3"/>
    <mergeCell ref="F1:F3"/>
  </mergeCells>
  <pageMargins left="0.53" right="0.11811023622047245" top="0.36" bottom="0.47" header="0.2" footer="0.31496062992125984"/>
  <pageSetup paperSize="9" scale="70" orientation="landscape" r:id="rId1"/>
  <headerFooter>
    <oddHeader>&amp;R&amp;P</oddHeader>
  </headerFooter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B17"/>
  <sheetViews>
    <sheetView topLeftCell="H1" zoomScale="80" zoomScaleNormal="80" workbookViewId="0">
      <pane ySplit="6" topLeftCell="A7" activePane="bottomLeft" state="frozen"/>
      <selection activeCell="B1" sqref="B1"/>
      <selection pane="bottomLeft" activeCell="Y17" sqref="Y17:Z17"/>
    </sheetView>
  </sheetViews>
  <sheetFormatPr defaultRowHeight="21.75"/>
  <cols>
    <col min="1" max="1" width="3.75" style="450" bestFit="1" customWidth="1"/>
    <col min="2" max="2" width="9" style="450" customWidth="1"/>
    <col min="3" max="3" width="31.375" style="450" customWidth="1"/>
    <col min="4" max="4" width="4.625" style="450" customWidth="1"/>
    <col min="5" max="5" width="5.625" style="450" customWidth="1"/>
    <col min="6" max="6" width="4.625" style="450" customWidth="1"/>
    <col min="7" max="8" width="6.125" style="450" customWidth="1"/>
    <col min="9" max="9" width="9.75" style="985" customWidth="1"/>
    <col min="10" max="10" width="11.125" style="450" customWidth="1"/>
    <col min="11" max="11" width="8" style="450" customWidth="1"/>
    <col min="12" max="12" width="11.375" style="980" customWidth="1"/>
    <col min="13" max="13" width="9.375" style="450" customWidth="1"/>
    <col min="14" max="14" width="12.625" style="450" customWidth="1"/>
    <col min="15" max="15" width="9.625" style="450" customWidth="1"/>
    <col min="16" max="16" width="7.25" style="450" customWidth="1"/>
    <col min="17" max="17" width="12" style="450" customWidth="1"/>
    <col min="18" max="19" width="9" style="450"/>
    <col min="20" max="20" width="10.625" style="450" customWidth="1"/>
    <col min="21" max="22" width="7.5" style="450" customWidth="1"/>
    <col min="23" max="23" width="12.5" style="450" customWidth="1"/>
    <col min="24" max="24" width="9" style="450"/>
    <col min="25" max="25" width="7.625" style="450" customWidth="1"/>
    <col min="26" max="26" width="11.875" style="450" customWidth="1"/>
    <col min="27" max="27" width="6.75" style="450" customWidth="1"/>
    <col min="28" max="28" width="12.25" style="450" customWidth="1"/>
    <col min="29" max="29" width="9" style="450"/>
    <col min="30" max="30" width="11.75" style="450" bestFit="1" customWidth="1"/>
    <col min="31" max="16384" width="9" style="450"/>
  </cols>
  <sheetData>
    <row r="1" spans="1:28">
      <c r="A1" s="1525" t="s">
        <v>988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1525"/>
      <c r="Q1" s="1525"/>
      <c r="R1" s="1525"/>
      <c r="S1" s="1525"/>
      <c r="T1" s="1525"/>
      <c r="U1" s="1525"/>
      <c r="V1" s="1525"/>
      <c r="W1" s="1525"/>
      <c r="X1" s="1525"/>
      <c r="Y1" s="1525"/>
      <c r="Z1" s="1525"/>
      <c r="AA1" s="1525"/>
      <c r="AB1" s="1525"/>
    </row>
    <row r="2" spans="1:28">
      <c r="A2" s="1525" t="s">
        <v>1697</v>
      </c>
      <c r="B2" s="1525"/>
      <c r="C2" s="1525"/>
      <c r="D2" s="1525"/>
      <c r="E2" s="1525"/>
      <c r="F2" s="1525"/>
      <c r="G2" s="1525"/>
      <c r="H2" s="1525"/>
      <c r="I2" s="1525"/>
      <c r="J2" s="1525"/>
      <c r="K2" s="1525"/>
      <c r="L2" s="1525"/>
      <c r="M2" s="1525"/>
      <c r="N2" s="1525"/>
      <c r="O2" s="1525"/>
      <c r="P2" s="1525"/>
      <c r="Q2" s="1525"/>
      <c r="R2" s="1525"/>
      <c r="S2" s="1525"/>
      <c r="T2" s="1525"/>
      <c r="U2" s="1525"/>
      <c r="V2" s="1525"/>
      <c r="W2" s="1525"/>
      <c r="X2" s="1525"/>
      <c r="Y2" s="1525"/>
      <c r="Z2" s="1525"/>
      <c r="AA2" s="1525"/>
      <c r="AB2" s="1525"/>
    </row>
    <row r="3" spans="1:28">
      <c r="A3" s="1526" t="s">
        <v>989</v>
      </c>
      <c r="B3" s="1526"/>
      <c r="C3" s="1526"/>
      <c r="D3" s="1526"/>
      <c r="E3" s="1526"/>
      <c r="F3" s="1526"/>
      <c r="G3" s="1526"/>
      <c r="H3" s="1526"/>
      <c r="I3" s="1526"/>
      <c r="J3" s="1526"/>
      <c r="K3" s="1526"/>
      <c r="L3" s="1526"/>
      <c r="M3" s="1526"/>
      <c r="N3" s="1526"/>
      <c r="O3" s="1526"/>
      <c r="P3" s="1526"/>
      <c r="Q3" s="1526"/>
      <c r="R3" s="1526"/>
      <c r="S3" s="1526"/>
      <c r="T3" s="1526"/>
      <c r="U3" s="1526"/>
      <c r="V3" s="1526"/>
      <c r="W3" s="1526"/>
      <c r="X3" s="1526"/>
      <c r="Y3" s="1526"/>
      <c r="Z3" s="1526"/>
      <c r="AA3" s="1526"/>
      <c r="AB3" s="1526"/>
    </row>
    <row r="4" spans="1:28">
      <c r="A4" s="1527" t="s">
        <v>0</v>
      </c>
      <c r="B4" s="473"/>
      <c r="C4" s="1530" t="s">
        <v>1</v>
      </c>
      <c r="D4" s="1533" t="s">
        <v>2</v>
      </c>
      <c r="E4" s="1533" t="s">
        <v>3</v>
      </c>
      <c r="F4" s="1527" t="s">
        <v>4</v>
      </c>
      <c r="G4" s="1534" t="s">
        <v>5</v>
      </c>
      <c r="H4" s="1534"/>
      <c r="I4" s="1535"/>
      <c r="J4" s="959" t="s">
        <v>6</v>
      </c>
      <c r="K4" s="959" t="s">
        <v>7</v>
      </c>
      <c r="L4" s="986" t="s">
        <v>6</v>
      </c>
      <c r="M4" s="959" t="s">
        <v>8</v>
      </c>
      <c r="N4" s="475" t="s">
        <v>9</v>
      </c>
      <c r="O4" s="586" t="s">
        <v>10</v>
      </c>
      <c r="P4" s="586"/>
      <c r="Q4" s="586"/>
      <c r="R4" s="586" t="s">
        <v>11</v>
      </c>
      <c r="S4" s="586"/>
      <c r="T4" s="586"/>
      <c r="U4" s="586" t="s">
        <v>12</v>
      </c>
      <c r="V4" s="586"/>
      <c r="W4" s="586"/>
      <c r="X4" s="586" t="s">
        <v>13</v>
      </c>
      <c r="Y4" s="586"/>
      <c r="Z4" s="586"/>
      <c r="AA4" s="1536" t="s">
        <v>990</v>
      </c>
      <c r="AB4" s="1536"/>
    </row>
    <row r="5" spans="1:28">
      <c r="A5" s="1528"/>
      <c r="B5" s="476" t="s">
        <v>15</v>
      </c>
      <c r="C5" s="1531"/>
      <c r="D5" s="1533"/>
      <c r="E5" s="1533"/>
      <c r="F5" s="1528"/>
      <c r="G5" s="477" t="s">
        <v>16</v>
      </c>
      <c r="H5" s="476" t="s">
        <v>17</v>
      </c>
      <c r="I5" s="981" t="s">
        <v>981</v>
      </c>
      <c r="J5" s="478" t="s">
        <v>18</v>
      </c>
      <c r="K5" s="477" t="s">
        <v>19</v>
      </c>
      <c r="L5" s="987" t="s">
        <v>20</v>
      </c>
      <c r="M5" s="477" t="s">
        <v>21</v>
      </c>
      <c r="N5" s="479" t="s">
        <v>983</v>
      </c>
      <c r="O5" s="453" t="s">
        <v>991</v>
      </c>
      <c r="P5" s="453"/>
      <c r="Q5" s="453"/>
      <c r="R5" s="453" t="s">
        <v>992</v>
      </c>
      <c r="S5" s="453"/>
      <c r="T5" s="453"/>
      <c r="U5" s="453" t="s">
        <v>993</v>
      </c>
      <c r="V5" s="453"/>
      <c r="W5" s="453"/>
      <c r="X5" s="453" t="s">
        <v>994</v>
      </c>
      <c r="Y5" s="453"/>
      <c r="Z5" s="453"/>
      <c r="AA5" s="453" t="s">
        <v>26</v>
      </c>
      <c r="AB5" s="453" t="s">
        <v>995</v>
      </c>
    </row>
    <row r="6" spans="1:28">
      <c r="A6" s="1529"/>
      <c r="B6" s="480"/>
      <c r="C6" s="1532"/>
      <c r="D6" s="1533"/>
      <c r="E6" s="1533"/>
      <c r="F6" s="1529"/>
      <c r="G6" s="481"/>
      <c r="H6" s="480"/>
      <c r="I6" s="982"/>
      <c r="J6" s="482" t="s">
        <v>982</v>
      </c>
      <c r="K6" s="483" t="s">
        <v>28</v>
      </c>
      <c r="L6" s="988" t="s">
        <v>982</v>
      </c>
      <c r="M6" s="483" t="s">
        <v>30</v>
      </c>
      <c r="N6" s="484" t="s">
        <v>30</v>
      </c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85"/>
      <c r="AB6" s="485"/>
    </row>
    <row r="7" spans="1:28">
      <c r="A7" s="448">
        <v>1</v>
      </c>
      <c r="B7" s="449"/>
      <c r="C7" s="449" t="s">
        <v>3924</v>
      </c>
      <c r="D7" s="449">
        <v>1</v>
      </c>
      <c r="E7" s="449"/>
      <c r="F7" s="449" t="s">
        <v>3925</v>
      </c>
      <c r="G7" s="449">
        <v>23</v>
      </c>
      <c r="H7" s="449">
        <v>25</v>
      </c>
      <c r="I7" s="983">
        <v>30</v>
      </c>
      <c r="J7" s="449">
        <v>30</v>
      </c>
      <c r="K7" s="449">
        <v>0</v>
      </c>
      <c r="L7" s="534">
        <v>30</v>
      </c>
      <c r="M7" s="449">
        <v>500</v>
      </c>
      <c r="N7" s="786">
        <f>M7*L7</f>
        <v>15000</v>
      </c>
      <c r="O7" s="449">
        <v>15</v>
      </c>
      <c r="P7" s="449">
        <v>1</v>
      </c>
      <c r="Q7" s="534">
        <f>M7*O7</f>
        <v>7500</v>
      </c>
      <c r="R7" s="449"/>
      <c r="S7" s="449"/>
      <c r="T7" s="534">
        <f>R7*M7</f>
        <v>0</v>
      </c>
      <c r="U7" s="449">
        <v>15</v>
      </c>
      <c r="V7" s="449">
        <v>1</v>
      </c>
      <c r="W7" s="534">
        <f>U7*M7</f>
        <v>7500</v>
      </c>
      <c r="X7" s="449"/>
      <c r="Y7" s="449"/>
      <c r="Z7" s="534">
        <f>M7*X7</f>
        <v>0</v>
      </c>
      <c r="AA7" s="449"/>
      <c r="AB7" s="786">
        <f t="shared" ref="AB7:AB15" si="0">Q7+T7+W7+Z7</f>
        <v>15000</v>
      </c>
    </row>
    <row r="8" spans="1:28">
      <c r="A8" s="129">
        <v>2</v>
      </c>
      <c r="B8" s="130"/>
      <c r="C8" s="130" t="s">
        <v>3926</v>
      </c>
      <c r="D8" s="130">
        <v>1</v>
      </c>
      <c r="E8" s="130">
        <v>25</v>
      </c>
      <c r="F8" s="130" t="s">
        <v>3925</v>
      </c>
      <c r="G8" s="130">
        <v>100</v>
      </c>
      <c r="H8" s="130">
        <v>140</v>
      </c>
      <c r="I8" s="984">
        <v>154</v>
      </c>
      <c r="J8" s="130">
        <v>168</v>
      </c>
      <c r="K8" s="130">
        <v>7</v>
      </c>
      <c r="L8" s="536">
        <v>161</v>
      </c>
      <c r="M8" s="130">
        <v>3343.75</v>
      </c>
      <c r="N8" s="787">
        <f t="shared" ref="N8:N15" si="1">M8*L8</f>
        <v>538343.75</v>
      </c>
      <c r="O8" s="130">
        <v>41</v>
      </c>
      <c r="P8" s="130">
        <v>1</v>
      </c>
      <c r="Q8" s="534">
        <f t="shared" ref="Q8:Q16" si="2">M8*O8</f>
        <v>137093.75</v>
      </c>
      <c r="R8" s="130">
        <v>40</v>
      </c>
      <c r="S8" s="130">
        <v>1</v>
      </c>
      <c r="T8" s="534">
        <f t="shared" ref="T8:T15" si="3">R8*M8</f>
        <v>133750</v>
      </c>
      <c r="U8" s="130">
        <v>40</v>
      </c>
      <c r="V8" s="130">
        <v>1</v>
      </c>
      <c r="W8" s="534">
        <f t="shared" ref="W8:W16" si="4">U8*M8</f>
        <v>133750</v>
      </c>
      <c r="X8" s="130">
        <v>40</v>
      </c>
      <c r="Y8" s="130">
        <v>1</v>
      </c>
      <c r="Z8" s="534">
        <f t="shared" ref="Z8:Z16" si="5">M8*X8</f>
        <v>133750</v>
      </c>
      <c r="AA8" s="130"/>
      <c r="AB8" s="787">
        <f t="shared" si="0"/>
        <v>538343.75</v>
      </c>
    </row>
    <row r="9" spans="1:28">
      <c r="A9" s="129">
        <v>3</v>
      </c>
      <c r="B9" s="130"/>
      <c r="C9" s="130" t="s">
        <v>3927</v>
      </c>
      <c r="D9" s="130">
        <v>1</v>
      </c>
      <c r="E9" s="130"/>
      <c r="F9" s="130" t="s">
        <v>3925</v>
      </c>
      <c r="G9" s="130">
        <v>58</v>
      </c>
      <c r="H9" s="130">
        <v>30</v>
      </c>
      <c r="I9" s="984">
        <v>25</v>
      </c>
      <c r="J9" s="130">
        <v>25</v>
      </c>
      <c r="K9" s="130">
        <v>0</v>
      </c>
      <c r="L9" s="536">
        <v>25</v>
      </c>
      <c r="M9" s="130">
        <v>650</v>
      </c>
      <c r="N9" s="787">
        <f t="shared" si="1"/>
        <v>16250</v>
      </c>
      <c r="O9" s="130">
        <v>15</v>
      </c>
      <c r="P9" s="130">
        <v>1</v>
      </c>
      <c r="Q9" s="534">
        <f t="shared" si="2"/>
        <v>9750</v>
      </c>
      <c r="R9" s="130"/>
      <c r="S9" s="130"/>
      <c r="T9" s="534">
        <f t="shared" si="3"/>
        <v>0</v>
      </c>
      <c r="U9" s="130">
        <v>10</v>
      </c>
      <c r="V9" s="130">
        <v>1</v>
      </c>
      <c r="W9" s="534">
        <f t="shared" si="4"/>
        <v>6500</v>
      </c>
      <c r="X9" s="130"/>
      <c r="Y9" s="130"/>
      <c r="Z9" s="534">
        <f t="shared" si="5"/>
        <v>0</v>
      </c>
      <c r="AA9" s="130"/>
      <c r="AB9" s="787">
        <f t="shared" si="0"/>
        <v>16250</v>
      </c>
    </row>
    <row r="10" spans="1:28" ht="24.75">
      <c r="A10" s="129">
        <v>4</v>
      </c>
      <c r="B10" s="130"/>
      <c r="C10" s="130" t="s">
        <v>3928</v>
      </c>
      <c r="D10" s="130">
        <v>1</v>
      </c>
      <c r="E10" s="130" t="s">
        <v>3929</v>
      </c>
      <c r="F10" s="130" t="s">
        <v>3925</v>
      </c>
      <c r="G10" s="130">
        <v>0</v>
      </c>
      <c r="H10" s="130">
        <v>3500</v>
      </c>
      <c r="I10" s="984">
        <v>4800</v>
      </c>
      <c r="J10" s="130">
        <v>5500</v>
      </c>
      <c r="K10" s="130">
        <v>0</v>
      </c>
      <c r="L10" s="536">
        <v>5500</v>
      </c>
      <c r="M10" s="130">
        <v>250</v>
      </c>
      <c r="N10" s="787">
        <f t="shared" si="1"/>
        <v>1375000</v>
      </c>
      <c r="O10" s="130">
        <v>1375</v>
      </c>
      <c r="P10" s="130">
        <v>1</v>
      </c>
      <c r="Q10" s="534">
        <f t="shared" si="2"/>
        <v>343750</v>
      </c>
      <c r="R10" s="130">
        <v>1375</v>
      </c>
      <c r="S10" s="130">
        <v>1</v>
      </c>
      <c r="T10" s="534">
        <f t="shared" si="3"/>
        <v>343750</v>
      </c>
      <c r="U10" s="130">
        <v>1375</v>
      </c>
      <c r="V10" s="130">
        <v>1</v>
      </c>
      <c r="W10" s="534">
        <f t="shared" si="4"/>
        <v>343750</v>
      </c>
      <c r="X10" s="130">
        <v>1375</v>
      </c>
      <c r="Y10" s="130">
        <v>1</v>
      </c>
      <c r="Z10" s="534">
        <f t="shared" si="5"/>
        <v>343750</v>
      </c>
      <c r="AA10" s="130"/>
      <c r="AB10" s="787">
        <f t="shared" si="0"/>
        <v>1375000</v>
      </c>
    </row>
    <row r="11" spans="1:28">
      <c r="A11" s="129">
        <v>5</v>
      </c>
      <c r="B11" s="130"/>
      <c r="C11" s="130" t="s">
        <v>3930</v>
      </c>
      <c r="D11" s="130"/>
      <c r="E11" s="130"/>
      <c r="F11" s="130" t="s">
        <v>3931</v>
      </c>
      <c r="G11" s="130">
        <v>822275</v>
      </c>
      <c r="H11" s="130">
        <v>880000</v>
      </c>
      <c r="I11" s="984">
        <v>1680500</v>
      </c>
      <c r="J11" s="536">
        <v>1640000</v>
      </c>
      <c r="K11" s="130">
        <v>0</v>
      </c>
      <c r="L11" s="536">
        <v>1640000</v>
      </c>
      <c r="M11" s="130">
        <v>5.95</v>
      </c>
      <c r="N11" s="787">
        <f t="shared" si="1"/>
        <v>9758000</v>
      </c>
      <c r="O11" s="536">
        <v>410000</v>
      </c>
      <c r="P11" s="130">
        <v>1</v>
      </c>
      <c r="Q11" s="534">
        <f t="shared" si="2"/>
        <v>2439500</v>
      </c>
      <c r="R11" s="130">
        <v>410000</v>
      </c>
      <c r="S11" s="130">
        <v>1</v>
      </c>
      <c r="T11" s="534">
        <f t="shared" si="3"/>
        <v>2439500</v>
      </c>
      <c r="U11" s="130">
        <v>410000</v>
      </c>
      <c r="V11" s="130">
        <v>1</v>
      </c>
      <c r="W11" s="534">
        <f t="shared" si="4"/>
        <v>2439500</v>
      </c>
      <c r="X11" s="130">
        <v>410000</v>
      </c>
      <c r="Y11" s="130">
        <v>1</v>
      </c>
      <c r="Z11" s="534">
        <f t="shared" si="5"/>
        <v>2439500</v>
      </c>
      <c r="AA11" s="130"/>
      <c r="AB11" s="787">
        <f t="shared" si="0"/>
        <v>9758000</v>
      </c>
    </row>
    <row r="12" spans="1:28">
      <c r="A12" s="129">
        <v>6</v>
      </c>
      <c r="B12" s="130"/>
      <c r="C12" s="130" t="s">
        <v>3932</v>
      </c>
      <c r="D12" s="130">
        <v>1</v>
      </c>
      <c r="E12" s="130"/>
      <c r="F12" s="130" t="s">
        <v>3925</v>
      </c>
      <c r="G12" s="130">
        <v>0</v>
      </c>
      <c r="H12" s="130">
        <v>0</v>
      </c>
      <c r="I12" s="984">
        <v>1</v>
      </c>
      <c r="J12" s="130">
        <v>2</v>
      </c>
      <c r="K12" s="130">
        <v>0</v>
      </c>
      <c r="L12" s="536">
        <v>2</v>
      </c>
      <c r="M12" s="130">
        <v>5500</v>
      </c>
      <c r="N12" s="787">
        <f t="shared" si="1"/>
        <v>11000</v>
      </c>
      <c r="O12" s="130">
        <v>1</v>
      </c>
      <c r="P12" s="130">
        <v>1</v>
      </c>
      <c r="Q12" s="534">
        <f t="shared" si="2"/>
        <v>5500</v>
      </c>
      <c r="R12" s="130">
        <v>1</v>
      </c>
      <c r="S12" s="130">
        <v>1</v>
      </c>
      <c r="T12" s="534">
        <f t="shared" si="3"/>
        <v>5500</v>
      </c>
      <c r="U12" s="130"/>
      <c r="V12" s="130"/>
      <c r="W12" s="534">
        <f t="shared" si="4"/>
        <v>0</v>
      </c>
      <c r="X12" s="130"/>
      <c r="Y12" s="130"/>
      <c r="Z12" s="534">
        <f t="shared" si="5"/>
        <v>0</v>
      </c>
      <c r="AA12" s="130"/>
      <c r="AB12" s="787">
        <f t="shared" si="0"/>
        <v>11000</v>
      </c>
    </row>
    <row r="13" spans="1:28">
      <c r="A13" s="129">
        <v>7</v>
      </c>
      <c r="B13" s="130"/>
      <c r="C13" s="130" t="s">
        <v>3933</v>
      </c>
      <c r="D13" s="130">
        <v>1</v>
      </c>
      <c r="E13" s="130" t="s">
        <v>3934</v>
      </c>
      <c r="F13" s="130" t="s">
        <v>3925</v>
      </c>
      <c r="G13" s="130">
        <v>0</v>
      </c>
      <c r="H13" s="130">
        <v>0</v>
      </c>
      <c r="I13" s="984">
        <v>300</v>
      </c>
      <c r="J13" s="130">
        <v>300</v>
      </c>
      <c r="K13" s="130">
        <v>0</v>
      </c>
      <c r="L13" s="536">
        <v>300</v>
      </c>
      <c r="M13" s="130">
        <v>100</v>
      </c>
      <c r="N13" s="787">
        <f t="shared" si="1"/>
        <v>30000</v>
      </c>
      <c r="O13" s="130">
        <v>75</v>
      </c>
      <c r="P13" s="130">
        <v>1</v>
      </c>
      <c r="Q13" s="534">
        <f t="shared" si="2"/>
        <v>7500</v>
      </c>
      <c r="R13" s="130">
        <v>75</v>
      </c>
      <c r="S13" s="130">
        <v>1</v>
      </c>
      <c r="T13" s="534">
        <f t="shared" si="3"/>
        <v>7500</v>
      </c>
      <c r="U13" s="130">
        <v>75</v>
      </c>
      <c r="V13" s="130">
        <v>1</v>
      </c>
      <c r="W13" s="534">
        <f t="shared" si="4"/>
        <v>7500</v>
      </c>
      <c r="X13" s="130">
        <v>75</v>
      </c>
      <c r="Y13" s="130">
        <v>1</v>
      </c>
      <c r="Z13" s="534">
        <f t="shared" si="5"/>
        <v>7500</v>
      </c>
      <c r="AA13" s="130"/>
      <c r="AB13" s="787">
        <f t="shared" si="0"/>
        <v>30000</v>
      </c>
    </row>
    <row r="14" spans="1:28">
      <c r="A14" s="129">
        <v>8</v>
      </c>
      <c r="B14" s="130"/>
      <c r="C14" s="130" t="s">
        <v>3935</v>
      </c>
      <c r="D14" s="130">
        <v>1</v>
      </c>
      <c r="E14" s="130"/>
      <c r="F14" s="130" t="s">
        <v>3925</v>
      </c>
      <c r="G14" s="130">
        <v>0</v>
      </c>
      <c r="H14" s="130">
        <v>0</v>
      </c>
      <c r="I14" s="984">
        <v>24</v>
      </c>
      <c r="J14" s="130">
        <v>24</v>
      </c>
      <c r="K14" s="130">
        <v>0</v>
      </c>
      <c r="L14" s="536">
        <v>24</v>
      </c>
      <c r="M14" s="130">
        <v>150</v>
      </c>
      <c r="N14" s="787">
        <f t="shared" si="1"/>
        <v>3600</v>
      </c>
      <c r="O14" s="130">
        <v>6</v>
      </c>
      <c r="P14" s="130">
        <v>1</v>
      </c>
      <c r="Q14" s="534">
        <f t="shared" si="2"/>
        <v>900</v>
      </c>
      <c r="R14" s="130">
        <v>6</v>
      </c>
      <c r="S14" s="130">
        <v>1</v>
      </c>
      <c r="T14" s="534">
        <f t="shared" si="3"/>
        <v>900</v>
      </c>
      <c r="U14" s="130">
        <v>6</v>
      </c>
      <c r="V14" s="130">
        <v>1</v>
      </c>
      <c r="W14" s="534">
        <f t="shared" si="4"/>
        <v>900</v>
      </c>
      <c r="X14" s="130">
        <v>6</v>
      </c>
      <c r="Y14" s="130">
        <v>1</v>
      </c>
      <c r="Z14" s="534">
        <f t="shared" si="5"/>
        <v>900</v>
      </c>
      <c r="AA14" s="130"/>
      <c r="AB14" s="787">
        <f t="shared" si="0"/>
        <v>3600</v>
      </c>
    </row>
    <row r="15" spans="1:28">
      <c r="A15" s="129">
        <v>9</v>
      </c>
      <c r="B15" s="130"/>
      <c r="C15" s="130" t="s">
        <v>3936</v>
      </c>
      <c r="D15" s="130">
        <v>1</v>
      </c>
      <c r="E15" s="130"/>
      <c r="F15" s="130" t="s">
        <v>3925</v>
      </c>
      <c r="G15" s="130">
        <v>0</v>
      </c>
      <c r="H15" s="130">
        <v>0</v>
      </c>
      <c r="I15" s="984">
        <v>40</v>
      </c>
      <c r="J15" s="130">
        <v>40</v>
      </c>
      <c r="K15" s="130">
        <v>0</v>
      </c>
      <c r="L15" s="536">
        <v>40</v>
      </c>
      <c r="M15" s="130">
        <v>150</v>
      </c>
      <c r="N15" s="787">
        <f t="shared" si="1"/>
        <v>6000</v>
      </c>
      <c r="O15" s="130">
        <v>10</v>
      </c>
      <c r="P15" s="130">
        <v>1</v>
      </c>
      <c r="Q15" s="534">
        <f t="shared" si="2"/>
        <v>1500</v>
      </c>
      <c r="R15" s="130">
        <v>10</v>
      </c>
      <c r="S15" s="130">
        <v>1</v>
      </c>
      <c r="T15" s="534">
        <f t="shared" si="3"/>
        <v>1500</v>
      </c>
      <c r="U15" s="130">
        <v>10</v>
      </c>
      <c r="V15" s="130">
        <v>1</v>
      </c>
      <c r="W15" s="534">
        <f t="shared" si="4"/>
        <v>1500</v>
      </c>
      <c r="X15" s="130">
        <v>10</v>
      </c>
      <c r="Y15" s="130"/>
      <c r="Z15" s="534">
        <f t="shared" si="5"/>
        <v>1500</v>
      </c>
      <c r="AA15" s="130"/>
      <c r="AB15" s="787">
        <f t="shared" si="0"/>
        <v>6000</v>
      </c>
    </row>
    <row r="16" spans="1:28">
      <c r="A16" s="130"/>
      <c r="B16" s="130"/>
      <c r="C16" s="130"/>
      <c r="D16" s="130"/>
      <c r="E16" s="130"/>
      <c r="F16" s="130"/>
      <c r="G16" s="130"/>
      <c r="H16" s="130"/>
      <c r="I16" s="984"/>
      <c r="J16" s="130"/>
      <c r="K16" s="130"/>
      <c r="L16" s="536"/>
      <c r="M16" s="130"/>
      <c r="N16" s="588">
        <f>SUM(N7:N15)</f>
        <v>11753193.75</v>
      </c>
      <c r="O16" s="130"/>
      <c r="P16" s="130"/>
      <c r="Q16" s="534">
        <f t="shared" si="2"/>
        <v>0</v>
      </c>
      <c r="R16" s="130"/>
      <c r="S16" s="130"/>
      <c r="T16" s="536"/>
      <c r="U16" s="130"/>
      <c r="V16" s="130"/>
      <c r="W16" s="534">
        <f t="shared" si="4"/>
        <v>0</v>
      </c>
      <c r="X16" s="130"/>
      <c r="Y16" s="130"/>
      <c r="Z16" s="534">
        <f t="shared" si="5"/>
        <v>0</v>
      </c>
      <c r="AA16" s="130"/>
      <c r="AB16" s="130"/>
    </row>
    <row r="17" spans="16:28">
      <c r="P17" s="450">
        <f>SUM(P7:P16)</f>
        <v>9</v>
      </c>
      <c r="Q17" s="980">
        <f>SUM(Q7:Q16)</f>
        <v>2952993.75</v>
      </c>
      <c r="S17" s="450">
        <f>SUM(S7:S16)</f>
        <v>7</v>
      </c>
      <c r="T17" s="980">
        <f>SUM(T7:T16)</f>
        <v>2932400</v>
      </c>
      <c r="V17" s="450">
        <f>SUM(V7:V16)</f>
        <v>8</v>
      </c>
      <c r="W17" s="980">
        <f>SUM(W7:W16)</f>
        <v>2940900</v>
      </c>
      <c r="Y17" s="450">
        <f>SUM(Y7:Y16)</f>
        <v>5</v>
      </c>
      <c r="Z17" s="980">
        <f>SUM(Z7:Z16)</f>
        <v>2926900</v>
      </c>
      <c r="AB17" s="582">
        <f>SUM(AB7:AB16)</f>
        <v>11753193.75</v>
      </c>
    </row>
  </sheetData>
  <mergeCells count="10">
    <mergeCell ref="A1:AB1"/>
    <mergeCell ref="A2:AB2"/>
    <mergeCell ref="A3:AB3"/>
    <mergeCell ref="A4:A6"/>
    <mergeCell ref="C4:C6"/>
    <mergeCell ref="D4:D6"/>
    <mergeCell ref="E4:E6"/>
    <mergeCell ref="F4:F6"/>
    <mergeCell ref="G4:I4"/>
    <mergeCell ref="AA4:AB4"/>
  </mergeCells>
  <pageMargins left="0.5" right="0.22" top="0.75" bottom="0.45" header="0.3" footer="0.3"/>
  <pageSetup paperSize="9"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D23"/>
  <sheetViews>
    <sheetView topLeftCell="A10" workbookViewId="0">
      <selection activeCell="A21" sqref="A21"/>
    </sheetView>
  </sheetViews>
  <sheetFormatPr defaultRowHeight="24"/>
  <cols>
    <col min="1" max="1" width="29.5" style="611" customWidth="1"/>
    <col min="2" max="2" width="32.5" style="611" customWidth="1"/>
    <col min="3" max="3" width="30.625" style="622" customWidth="1"/>
    <col min="4" max="4" width="35.5" style="622" customWidth="1"/>
    <col min="5" max="16384" width="9" style="611"/>
  </cols>
  <sheetData>
    <row r="1" spans="1:4">
      <c r="A1" s="1501" t="s">
        <v>3938</v>
      </c>
      <c r="B1" s="1501"/>
      <c r="C1" s="1501"/>
      <c r="D1" s="1501"/>
    </row>
    <row r="2" spans="1:4">
      <c r="A2" s="1501" t="s">
        <v>3966</v>
      </c>
      <c r="B2" s="1501"/>
      <c r="C2" s="1501"/>
      <c r="D2" s="1501"/>
    </row>
    <row r="3" spans="1:4">
      <c r="A3" s="1501" t="s">
        <v>989</v>
      </c>
      <c r="B3" s="1501"/>
      <c r="C3" s="1501"/>
      <c r="D3" s="1501"/>
    </row>
    <row r="4" spans="1:4">
      <c r="A4" s="589"/>
      <c r="B4" s="595"/>
      <c r="C4" s="595"/>
      <c r="D4" s="595"/>
    </row>
    <row r="5" spans="1:4">
      <c r="A5" s="612" t="s">
        <v>20</v>
      </c>
      <c r="B5" s="613" t="s">
        <v>1022</v>
      </c>
      <c r="C5" s="1504" t="s">
        <v>3914</v>
      </c>
      <c r="D5" s="1505"/>
    </row>
    <row r="6" spans="1:4">
      <c r="A6" s="614"/>
      <c r="B6" s="615"/>
      <c r="C6" s="616" t="s">
        <v>3915</v>
      </c>
      <c r="D6" s="1333" t="s">
        <v>3916</v>
      </c>
    </row>
    <row r="7" spans="1:4">
      <c r="A7" s="592" t="s">
        <v>3917</v>
      </c>
      <c r="B7" s="605" t="s">
        <v>3918</v>
      </c>
      <c r="C7" s="605">
        <v>6</v>
      </c>
      <c r="D7" s="591">
        <v>386600</v>
      </c>
    </row>
    <row r="8" spans="1:4">
      <c r="A8" s="590"/>
      <c r="B8" s="605" t="s">
        <v>3919</v>
      </c>
      <c r="C8" s="605"/>
      <c r="D8" s="605"/>
    </row>
    <row r="9" spans="1:4">
      <c r="A9" s="592" t="s">
        <v>3920</v>
      </c>
      <c r="B9" s="605" t="s">
        <v>3918</v>
      </c>
      <c r="C9" s="605">
        <v>3</v>
      </c>
      <c r="D9" s="591">
        <v>366500</v>
      </c>
    </row>
    <row r="10" spans="1:4">
      <c r="A10" s="590"/>
      <c r="B10" s="605" t="s">
        <v>3919</v>
      </c>
      <c r="C10" s="605"/>
      <c r="D10" s="605"/>
    </row>
    <row r="11" spans="1:4">
      <c r="A11" s="593" t="s">
        <v>3921</v>
      </c>
      <c r="B11" s="605" t="s">
        <v>3918</v>
      </c>
      <c r="C11" s="605">
        <v>3</v>
      </c>
      <c r="D11" s="591">
        <v>13700</v>
      </c>
    </row>
    <row r="12" spans="1:4">
      <c r="A12" s="594"/>
      <c r="B12" s="605" t="s">
        <v>3919</v>
      </c>
      <c r="C12" s="605"/>
      <c r="D12" s="605"/>
    </row>
    <row r="13" spans="1:4">
      <c r="A13" s="593" t="s">
        <v>3922</v>
      </c>
      <c r="B13" s="605" t="s">
        <v>3918</v>
      </c>
      <c r="C13" s="605"/>
      <c r="D13" s="591"/>
    </row>
    <row r="14" spans="1:4">
      <c r="A14" s="590"/>
      <c r="B14" s="605" t="s">
        <v>3919</v>
      </c>
      <c r="C14" s="1333"/>
      <c r="D14" s="1333"/>
    </row>
    <row r="15" spans="1:4">
      <c r="A15" s="613" t="s">
        <v>790</v>
      </c>
      <c r="B15" s="1333" t="s">
        <v>3918</v>
      </c>
      <c r="C15" s="1333">
        <f>SUM(C7:C14)</f>
        <v>12</v>
      </c>
      <c r="D15" s="624">
        <f>SUM(D7:D14)</f>
        <v>766800</v>
      </c>
    </row>
    <row r="16" spans="1:4">
      <c r="A16" s="594"/>
      <c r="B16" s="1333" t="s">
        <v>3919</v>
      </c>
      <c r="C16" s="1333"/>
      <c r="D16" s="1333"/>
    </row>
    <row r="17" spans="1:4">
      <c r="A17" s="1337"/>
      <c r="B17" s="1333" t="s">
        <v>4573</v>
      </c>
      <c r="C17" s="1333"/>
      <c r="D17" s="624">
        <f>D18-D15</f>
        <v>40000</v>
      </c>
    </row>
    <row r="18" spans="1:4">
      <c r="B18" s="620" t="s">
        <v>3939</v>
      </c>
      <c r="C18" s="620"/>
      <c r="D18" s="655">
        <v>806800</v>
      </c>
    </row>
    <row r="21" spans="1:4">
      <c r="A21" s="595" t="s">
        <v>4580</v>
      </c>
      <c r="B21" s="595" t="s">
        <v>4576</v>
      </c>
      <c r="C21" s="595" t="s">
        <v>3955</v>
      </c>
      <c r="D21" s="623" t="s">
        <v>3943</v>
      </c>
    </row>
    <row r="22" spans="1:4">
      <c r="A22" s="595" t="s">
        <v>3951</v>
      </c>
      <c r="B22" s="595" t="s">
        <v>3954</v>
      </c>
      <c r="C22" s="595" t="s">
        <v>3945</v>
      </c>
      <c r="D22" s="623" t="s">
        <v>3946</v>
      </c>
    </row>
    <row r="23" spans="1:4">
      <c r="A23" s="595" t="s">
        <v>3952</v>
      </c>
      <c r="B23" s="595" t="s">
        <v>3947</v>
      </c>
      <c r="C23" s="595" t="s">
        <v>3948</v>
      </c>
      <c r="D23" s="623" t="s">
        <v>3949</v>
      </c>
    </row>
  </sheetData>
  <mergeCells count="4">
    <mergeCell ref="A1:D1"/>
    <mergeCell ref="A2:D2"/>
    <mergeCell ref="A3:D3"/>
    <mergeCell ref="C5:D5"/>
  </mergeCells>
  <pageMargins left="0.7" right="0.7" top="0.52" bottom="0.41" header="0.3" footer="0.3"/>
  <pageSetup paperSize="9" scale="9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9"/>
  </sheetPr>
  <dimension ref="A1:T18"/>
  <sheetViews>
    <sheetView workbookViewId="0">
      <selection activeCell="G11" sqref="G11"/>
    </sheetView>
  </sheetViews>
  <sheetFormatPr defaultRowHeight="14.25"/>
  <cols>
    <col min="1" max="1" width="4.75" customWidth="1"/>
    <col min="3" max="3" width="31.125" customWidth="1"/>
    <col min="4" max="4" width="5.25" customWidth="1"/>
    <col min="5" max="5" width="4.75" customWidth="1"/>
    <col min="6" max="6" width="4.25" customWidth="1"/>
    <col min="7" max="7" width="5.875" customWidth="1"/>
    <col min="8" max="8" width="6.125" customWidth="1"/>
    <col min="9" max="9" width="5.75" customWidth="1"/>
    <col min="10" max="10" width="6.75" customWidth="1"/>
    <col min="11" max="11" width="7.125" customWidth="1"/>
    <col min="13" max="13" width="8" style="1342" customWidth="1"/>
    <col min="14" max="14" width="9.125" style="1342" customWidth="1"/>
    <col min="15" max="18" width="8.25" customWidth="1"/>
    <col min="19" max="19" width="6.875" customWidth="1"/>
    <col min="20" max="20" width="9.75" customWidth="1"/>
  </cols>
  <sheetData>
    <row r="1" spans="1:20" s="57" customFormat="1" ht="21" customHeight="1">
      <c r="A1" s="1506" t="s">
        <v>988</v>
      </c>
      <c r="B1" s="1506"/>
      <c r="C1" s="1506"/>
      <c r="D1" s="1506"/>
      <c r="E1" s="1506"/>
      <c r="F1" s="1506"/>
      <c r="G1" s="1506"/>
      <c r="H1" s="1506"/>
      <c r="I1" s="1506"/>
      <c r="J1" s="1506"/>
      <c r="K1" s="1506"/>
      <c r="L1" s="1506"/>
      <c r="M1" s="1506"/>
      <c r="N1" s="1506"/>
      <c r="O1" s="1506"/>
      <c r="P1" s="1506"/>
      <c r="Q1" s="1506"/>
      <c r="R1" s="1506"/>
      <c r="S1" s="1506"/>
      <c r="T1" s="1506"/>
    </row>
    <row r="2" spans="1:20" s="57" customFormat="1" ht="21" customHeight="1">
      <c r="A2" s="1506" t="s">
        <v>3966</v>
      </c>
      <c r="B2" s="1506"/>
      <c r="C2" s="1506"/>
      <c r="D2" s="1506"/>
      <c r="E2" s="1506"/>
      <c r="F2" s="1506"/>
      <c r="G2" s="1506"/>
      <c r="H2" s="1506"/>
      <c r="I2" s="1506"/>
      <c r="J2" s="1506"/>
      <c r="K2" s="1506"/>
      <c r="L2" s="1506"/>
      <c r="M2" s="1506"/>
      <c r="N2" s="1506"/>
      <c r="O2" s="1506"/>
      <c r="P2" s="1506"/>
      <c r="Q2" s="1506"/>
      <c r="R2" s="1506"/>
      <c r="S2" s="1506"/>
      <c r="T2" s="1506"/>
    </row>
    <row r="3" spans="1:20" s="57" customFormat="1" ht="21" customHeight="1">
      <c r="A3" s="1507" t="s">
        <v>989</v>
      </c>
      <c r="B3" s="1507"/>
      <c r="C3" s="1507"/>
      <c r="D3" s="1507"/>
      <c r="E3" s="1507"/>
      <c r="F3" s="1507"/>
      <c r="G3" s="1507"/>
      <c r="H3" s="1507"/>
      <c r="I3" s="1507"/>
      <c r="J3" s="1507"/>
      <c r="K3" s="1507"/>
      <c r="L3" s="1507"/>
      <c r="M3" s="1507"/>
      <c r="N3" s="1507"/>
      <c r="O3" s="1507"/>
      <c r="P3" s="1507"/>
      <c r="Q3" s="1507"/>
      <c r="R3" s="1507"/>
      <c r="S3" s="1507"/>
      <c r="T3" s="1507"/>
    </row>
    <row r="4" spans="1:20" s="1" customFormat="1" ht="21" customHeight="1">
      <c r="A4" s="1508" t="s">
        <v>0</v>
      </c>
      <c r="B4" s="6"/>
      <c r="C4" s="1511" t="s">
        <v>1</v>
      </c>
      <c r="D4" s="1508" t="s">
        <v>2</v>
      </c>
      <c r="E4" s="1508" t="s">
        <v>3</v>
      </c>
      <c r="F4" s="1508" t="s">
        <v>4</v>
      </c>
      <c r="G4" s="1514" t="s">
        <v>5</v>
      </c>
      <c r="H4" s="1515"/>
      <c r="I4" s="1516"/>
      <c r="J4" s="7" t="s">
        <v>6</v>
      </c>
      <c r="K4" s="8" t="s">
        <v>7</v>
      </c>
      <c r="L4" s="998" t="s">
        <v>6</v>
      </c>
      <c r="M4" s="1336" t="s">
        <v>8</v>
      </c>
      <c r="N4" s="843" t="s">
        <v>9</v>
      </c>
      <c r="O4" s="843" t="s">
        <v>10</v>
      </c>
      <c r="P4" s="843" t="s">
        <v>11</v>
      </c>
      <c r="Q4" s="843" t="s">
        <v>12</v>
      </c>
      <c r="R4" s="843" t="s">
        <v>13</v>
      </c>
      <c r="S4" s="1517" t="s">
        <v>14</v>
      </c>
      <c r="T4" s="1518"/>
    </row>
    <row r="5" spans="1:20" s="1" customFormat="1" ht="21" customHeight="1">
      <c r="A5" s="1509"/>
      <c r="B5" s="12" t="s">
        <v>15</v>
      </c>
      <c r="C5" s="1512"/>
      <c r="D5" s="1509"/>
      <c r="E5" s="1509"/>
      <c r="F5" s="1509"/>
      <c r="G5" s="13" t="s">
        <v>16</v>
      </c>
      <c r="H5" s="12" t="s">
        <v>17</v>
      </c>
      <c r="I5" s="14" t="s">
        <v>981</v>
      </c>
      <c r="J5" s="15" t="s">
        <v>18</v>
      </c>
      <c r="K5" s="16" t="s">
        <v>19</v>
      </c>
      <c r="L5" s="1001" t="s">
        <v>20</v>
      </c>
      <c r="M5" s="1343" t="s">
        <v>21</v>
      </c>
      <c r="N5" s="844" t="s">
        <v>983</v>
      </c>
      <c r="O5" s="844" t="s">
        <v>22</v>
      </c>
      <c r="P5" s="845" t="s">
        <v>23</v>
      </c>
      <c r="Q5" s="845" t="s">
        <v>24</v>
      </c>
      <c r="R5" s="845" t="s">
        <v>25</v>
      </c>
      <c r="S5" s="844" t="s">
        <v>26</v>
      </c>
      <c r="T5" s="1003" t="s">
        <v>27</v>
      </c>
    </row>
    <row r="6" spans="1:20" s="1" customFormat="1" ht="21" customHeight="1">
      <c r="A6" s="1510"/>
      <c r="B6" s="22"/>
      <c r="C6" s="1513"/>
      <c r="D6" s="1510"/>
      <c r="E6" s="1510"/>
      <c r="F6" s="1510"/>
      <c r="G6" s="23"/>
      <c r="H6" s="24"/>
      <c r="I6" s="25"/>
      <c r="J6" s="26" t="s">
        <v>982</v>
      </c>
      <c r="K6" s="27" t="s">
        <v>28</v>
      </c>
      <c r="L6" s="1004" t="s">
        <v>982</v>
      </c>
      <c r="M6" s="1344" t="s">
        <v>30</v>
      </c>
      <c r="N6" s="1007" t="s">
        <v>30</v>
      </c>
      <c r="O6" s="846"/>
      <c r="P6" s="846"/>
      <c r="Q6" s="846"/>
      <c r="R6" s="846"/>
      <c r="S6" s="1007"/>
      <c r="T6" s="1031"/>
    </row>
    <row r="7" spans="1:20" s="57" customFormat="1" ht="21" customHeight="1">
      <c r="A7" s="44"/>
      <c r="B7" s="47"/>
      <c r="C7" s="136" t="s">
        <v>1022</v>
      </c>
      <c r="D7" s="44"/>
      <c r="E7" s="44"/>
      <c r="F7" s="44"/>
      <c r="G7" s="47"/>
      <c r="H7" s="861"/>
      <c r="I7" s="50"/>
      <c r="J7" s="464"/>
      <c r="K7" s="849"/>
      <c r="L7" s="1010"/>
      <c r="M7" s="1340"/>
      <c r="N7" s="607"/>
      <c r="O7" s="862"/>
      <c r="P7" s="862"/>
      <c r="Q7" s="862"/>
      <c r="R7" s="862"/>
      <c r="S7" s="607"/>
      <c r="T7" s="1012"/>
    </row>
    <row r="8" spans="1:20" s="57" customFormat="1" ht="21" customHeight="1">
      <c r="A8" s="44">
        <v>1</v>
      </c>
      <c r="B8" s="47"/>
      <c r="C8" s="47" t="s">
        <v>968</v>
      </c>
      <c r="D8" s="44" t="s">
        <v>43</v>
      </c>
      <c r="E8" s="44">
        <v>1</v>
      </c>
      <c r="F8" s="44" t="s">
        <v>43</v>
      </c>
      <c r="G8" s="47"/>
      <c r="H8" s="861">
        <v>6</v>
      </c>
      <c r="I8" s="50">
        <v>10</v>
      </c>
      <c r="J8" s="464">
        <v>10</v>
      </c>
      <c r="K8" s="849">
        <v>6</v>
      </c>
      <c r="L8" s="1010">
        <v>4</v>
      </c>
      <c r="M8" s="1340">
        <v>2800</v>
      </c>
      <c r="N8" s="607">
        <f t="shared" ref="N8:N17" si="0">M8*L8</f>
        <v>11200</v>
      </c>
      <c r="O8" s="862">
        <v>4</v>
      </c>
      <c r="P8" s="862">
        <v>0</v>
      </c>
      <c r="Q8" s="862">
        <v>0</v>
      </c>
      <c r="R8" s="862">
        <v>0</v>
      </c>
      <c r="S8" s="607"/>
      <c r="T8" s="1012"/>
    </row>
    <row r="9" spans="1:20" s="57" customFormat="1" ht="21" customHeight="1">
      <c r="A9" s="44">
        <v>2</v>
      </c>
      <c r="B9" s="47"/>
      <c r="C9" s="47" t="s">
        <v>969</v>
      </c>
      <c r="D9" s="44" t="s">
        <v>100</v>
      </c>
      <c r="E9" s="44">
        <v>1</v>
      </c>
      <c r="F9" s="44" t="s">
        <v>100</v>
      </c>
      <c r="G9" s="47"/>
      <c r="H9" s="861">
        <v>6</v>
      </c>
      <c r="I9" s="50">
        <v>10</v>
      </c>
      <c r="J9" s="464">
        <v>12</v>
      </c>
      <c r="K9" s="849">
        <v>2</v>
      </c>
      <c r="L9" s="1010">
        <v>10</v>
      </c>
      <c r="M9" s="1340">
        <v>650</v>
      </c>
      <c r="N9" s="607">
        <f t="shared" si="0"/>
        <v>6500</v>
      </c>
      <c r="O9" s="862">
        <v>10</v>
      </c>
      <c r="P9" s="862">
        <v>0</v>
      </c>
      <c r="Q9" s="862">
        <v>0</v>
      </c>
      <c r="R9" s="862">
        <v>0</v>
      </c>
      <c r="S9" s="607"/>
      <c r="T9" s="1012"/>
    </row>
    <row r="10" spans="1:20" s="57" customFormat="1" ht="21" customHeight="1">
      <c r="A10" s="44">
        <v>3</v>
      </c>
      <c r="B10" s="47"/>
      <c r="C10" s="47" t="s">
        <v>1023</v>
      </c>
      <c r="D10" s="44" t="s">
        <v>34</v>
      </c>
      <c r="E10" s="44">
        <v>50</v>
      </c>
      <c r="F10" s="44" t="s">
        <v>199</v>
      </c>
      <c r="G10" s="47">
        <v>400</v>
      </c>
      <c r="H10" s="861">
        <v>450</v>
      </c>
      <c r="I10" s="50">
        <v>480</v>
      </c>
      <c r="J10" s="464">
        <v>500</v>
      </c>
      <c r="K10" s="849">
        <v>0</v>
      </c>
      <c r="L10" s="1010">
        <v>500</v>
      </c>
      <c r="M10" s="1340">
        <v>850</v>
      </c>
      <c r="N10" s="607">
        <f t="shared" si="0"/>
        <v>425000</v>
      </c>
      <c r="O10" s="862">
        <v>250</v>
      </c>
      <c r="P10" s="862">
        <v>250</v>
      </c>
      <c r="Q10" s="862">
        <v>0</v>
      </c>
      <c r="R10" s="862">
        <v>0</v>
      </c>
      <c r="S10" s="607"/>
      <c r="T10" s="1012"/>
    </row>
    <row r="11" spans="1:20" s="57" customFormat="1" ht="21" customHeight="1">
      <c r="A11" s="44">
        <v>4</v>
      </c>
      <c r="B11" s="47"/>
      <c r="C11" s="47" t="s">
        <v>1024</v>
      </c>
      <c r="D11" s="44" t="s">
        <v>34</v>
      </c>
      <c r="E11" s="44">
        <v>100</v>
      </c>
      <c r="F11" s="44" t="s">
        <v>188</v>
      </c>
      <c r="G11" s="47">
        <v>240</v>
      </c>
      <c r="H11" s="861">
        <v>280</v>
      </c>
      <c r="I11" s="50">
        <v>300</v>
      </c>
      <c r="J11" s="464">
        <v>300</v>
      </c>
      <c r="K11" s="849">
        <v>0</v>
      </c>
      <c r="L11" s="1010">
        <v>300</v>
      </c>
      <c r="M11" s="1340">
        <v>1000</v>
      </c>
      <c r="N11" s="607">
        <f t="shared" si="0"/>
        <v>300000</v>
      </c>
      <c r="O11" s="862">
        <v>150</v>
      </c>
      <c r="P11" s="862">
        <v>150</v>
      </c>
      <c r="Q11" s="862">
        <v>0</v>
      </c>
      <c r="R11" s="862">
        <v>0</v>
      </c>
      <c r="S11" s="607"/>
      <c r="T11" s="1012"/>
    </row>
    <row r="12" spans="1:20" s="57" customFormat="1" ht="21" customHeight="1">
      <c r="A12" s="44">
        <v>5</v>
      </c>
      <c r="B12" s="47"/>
      <c r="C12" s="47" t="s">
        <v>1025</v>
      </c>
      <c r="D12" s="44" t="s">
        <v>43</v>
      </c>
      <c r="E12" s="44">
        <v>1</v>
      </c>
      <c r="F12" s="44" t="s">
        <v>43</v>
      </c>
      <c r="G12" s="47">
        <v>0</v>
      </c>
      <c r="H12" s="861">
        <v>0</v>
      </c>
      <c r="I12" s="50">
        <v>2</v>
      </c>
      <c r="J12" s="464">
        <v>2</v>
      </c>
      <c r="K12" s="849">
        <v>0</v>
      </c>
      <c r="L12" s="1010">
        <v>2</v>
      </c>
      <c r="M12" s="1340">
        <v>1700</v>
      </c>
      <c r="N12" s="607">
        <f t="shared" si="0"/>
        <v>3400</v>
      </c>
      <c r="O12" s="862">
        <v>2</v>
      </c>
      <c r="P12" s="862">
        <v>0</v>
      </c>
      <c r="Q12" s="862">
        <v>0</v>
      </c>
      <c r="R12" s="862">
        <v>0</v>
      </c>
      <c r="S12" s="607"/>
      <c r="T12" s="1012"/>
    </row>
    <row r="13" spans="1:20" s="57" customFormat="1" ht="21" customHeight="1">
      <c r="A13" s="44">
        <v>6</v>
      </c>
      <c r="B13" s="47"/>
      <c r="C13" s="47" t="s">
        <v>1026</v>
      </c>
      <c r="D13" s="44" t="s">
        <v>199</v>
      </c>
      <c r="E13" s="44">
        <v>1</v>
      </c>
      <c r="F13" s="44" t="s">
        <v>199</v>
      </c>
      <c r="G13" s="47">
        <v>100</v>
      </c>
      <c r="H13" s="861">
        <v>100</v>
      </c>
      <c r="I13" s="50">
        <v>100</v>
      </c>
      <c r="J13" s="464">
        <v>108</v>
      </c>
      <c r="K13" s="849">
        <v>8</v>
      </c>
      <c r="L13" s="1010">
        <v>100</v>
      </c>
      <c r="M13" s="1340">
        <v>30</v>
      </c>
      <c r="N13" s="607">
        <f t="shared" si="0"/>
        <v>3000</v>
      </c>
      <c r="O13" s="862">
        <v>100</v>
      </c>
      <c r="P13" s="862">
        <v>0</v>
      </c>
      <c r="Q13" s="862">
        <v>0</v>
      </c>
      <c r="R13" s="862">
        <v>0</v>
      </c>
      <c r="S13" s="607"/>
      <c r="T13" s="1012"/>
    </row>
    <row r="14" spans="1:20" s="57" customFormat="1" ht="21" customHeight="1">
      <c r="A14" s="44">
        <v>7</v>
      </c>
      <c r="B14" s="47" t="s">
        <v>1027</v>
      </c>
      <c r="C14" s="47" t="s">
        <v>1028</v>
      </c>
      <c r="D14" s="44" t="s">
        <v>185</v>
      </c>
      <c r="E14" s="44">
        <v>10</v>
      </c>
      <c r="F14" s="44" t="s">
        <v>199</v>
      </c>
      <c r="G14" s="47">
        <v>12</v>
      </c>
      <c r="H14" s="861">
        <v>18</v>
      </c>
      <c r="I14" s="50">
        <v>20</v>
      </c>
      <c r="J14" s="464">
        <v>24</v>
      </c>
      <c r="K14" s="849">
        <v>14</v>
      </c>
      <c r="L14" s="1010">
        <v>10</v>
      </c>
      <c r="M14" s="1340">
        <v>400</v>
      </c>
      <c r="N14" s="607">
        <f t="shared" si="0"/>
        <v>4000</v>
      </c>
      <c r="O14" s="862">
        <v>0</v>
      </c>
      <c r="P14" s="862">
        <v>0</v>
      </c>
      <c r="Q14" s="862">
        <v>10</v>
      </c>
      <c r="R14" s="862">
        <v>0</v>
      </c>
      <c r="S14" s="607"/>
      <c r="T14" s="1012"/>
    </row>
    <row r="15" spans="1:20" s="57" customFormat="1" ht="21" customHeight="1">
      <c r="A15" s="44">
        <v>8</v>
      </c>
      <c r="B15" s="47"/>
      <c r="C15" s="47" t="s">
        <v>1029</v>
      </c>
      <c r="D15" s="44" t="s">
        <v>185</v>
      </c>
      <c r="E15" s="44">
        <v>10</v>
      </c>
      <c r="F15" s="44" t="s">
        <v>199</v>
      </c>
      <c r="G15" s="47">
        <v>15</v>
      </c>
      <c r="H15" s="861">
        <v>15</v>
      </c>
      <c r="I15" s="50">
        <v>20</v>
      </c>
      <c r="J15" s="464">
        <v>24</v>
      </c>
      <c r="K15" s="849">
        <v>14</v>
      </c>
      <c r="L15" s="1010">
        <v>10</v>
      </c>
      <c r="M15" s="1340">
        <v>400</v>
      </c>
      <c r="N15" s="607">
        <f t="shared" si="0"/>
        <v>4000</v>
      </c>
      <c r="O15" s="862">
        <v>0</v>
      </c>
      <c r="P15" s="862">
        <v>10</v>
      </c>
      <c r="Q15" s="862">
        <v>0</v>
      </c>
      <c r="R15" s="862">
        <v>0</v>
      </c>
      <c r="S15" s="607"/>
      <c r="T15" s="1012"/>
    </row>
    <row r="16" spans="1:20" s="57" customFormat="1" ht="21" customHeight="1">
      <c r="A16" s="44">
        <v>9</v>
      </c>
      <c r="B16" s="47" t="s">
        <v>1030</v>
      </c>
      <c r="C16" s="47" t="s">
        <v>965</v>
      </c>
      <c r="D16" s="44" t="s">
        <v>725</v>
      </c>
      <c r="E16" s="44">
        <v>2</v>
      </c>
      <c r="F16" s="44" t="s">
        <v>725</v>
      </c>
      <c r="G16" s="47">
        <v>24</v>
      </c>
      <c r="H16" s="861">
        <v>24</v>
      </c>
      <c r="I16" s="50">
        <v>24</v>
      </c>
      <c r="J16" s="464">
        <v>20</v>
      </c>
      <c r="K16" s="849">
        <v>15</v>
      </c>
      <c r="L16" s="1010">
        <v>5</v>
      </c>
      <c r="M16" s="1340">
        <v>1300</v>
      </c>
      <c r="N16" s="607">
        <f t="shared" si="0"/>
        <v>6500</v>
      </c>
      <c r="O16" s="862">
        <v>0</v>
      </c>
      <c r="P16" s="862">
        <v>0</v>
      </c>
      <c r="Q16" s="862">
        <v>5</v>
      </c>
      <c r="R16" s="862">
        <v>0</v>
      </c>
      <c r="S16" s="607"/>
      <c r="T16" s="1012"/>
    </row>
    <row r="17" spans="1:20" s="57" customFormat="1" ht="21" customHeight="1">
      <c r="A17" s="44">
        <v>10</v>
      </c>
      <c r="B17" s="47" t="s">
        <v>966</v>
      </c>
      <c r="C17" s="47" t="s">
        <v>967</v>
      </c>
      <c r="D17" s="44" t="s">
        <v>725</v>
      </c>
      <c r="E17" s="44">
        <v>1</v>
      </c>
      <c r="F17" s="44" t="s">
        <v>725</v>
      </c>
      <c r="G17" s="47">
        <v>6</v>
      </c>
      <c r="H17" s="861">
        <v>6</v>
      </c>
      <c r="I17" s="50">
        <v>8</v>
      </c>
      <c r="J17" s="464">
        <v>8</v>
      </c>
      <c r="K17" s="849">
        <v>6</v>
      </c>
      <c r="L17" s="1010">
        <v>2</v>
      </c>
      <c r="M17" s="1340">
        <v>1600</v>
      </c>
      <c r="N17" s="607">
        <f t="shared" si="0"/>
        <v>3200</v>
      </c>
      <c r="O17" s="862">
        <v>0</v>
      </c>
      <c r="P17" s="862">
        <v>0</v>
      </c>
      <c r="Q17" s="862">
        <v>2</v>
      </c>
      <c r="R17" s="862">
        <v>0</v>
      </c>
      <c r="S17" s="607"/>
      <c r="T17" s="1012"/>
    </row>
    <row r="18" spans="1:20" ht="21.75">
      <c r="A18" s="1334"/>
      <c r="B18" s="1334"/>
      <c r="C18" s="1334"/>
      <c r="D18" s="1334"/>
      <c r="E18" s="1334"/>
      <c r="F18" s="1334"/>
      <c r="G18" s="1334"/>
      <c r="H18" s="1334"/>
      <c r="I18" s="1334"/>
      <c r="J18" s="1334"/>
      <c r="K18" s="1334"/>
      <c r="L18" s="1334"/>
      <c r="M18" s="1345"/>
      <c r="N18" s="1341">
        <f>SUM(N8:N17)</f>
        <v>766800</v>
      </c>
      <c r="O18" s="1335"/>
      <c r="P18" s="1338"/>
      <c r="Q18" s="1335"/>
      <c r="R18" s="1335"/>
      <c r="S18" s="1338"/>
      <c r="T18" s="1338"/>
    </row>
  </sheetData>
  <mergeCells count="10"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70866141732283472" right="0.35433070866141736" top="0.74803149606299213" bottom="0.74803149606299213" header="0.31496062992125984" footer="0.31496062992125984"/>
  <pageSetup paperSize="9" scale="75" firstPageNumber="136" orientation="landscape" useFirstPageNumber="1" verticalDpi="0" r:id="rId1"/>
  <headerFooter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D22"/>
  <sheetViews>
    <sheetView topLeftCell="A10" workbookViewId="0">
      <selection sqref="A1:D22"/>
    </sheetView>
  </sheetViews>
  <sheetFormatPr defaultRowHeight="24"/>
  <cols>
    <col min="1" max="1" width="29.5" style="611" customWidth="1"/>
    <col min="2" max="2" width="32.5" style="611" customWidth="1"/>
    <col min="3" max="3" width="30.625" style="622" customWidth="1"/>
    <col min="4" max="4" width="35.5" style="622" customWidth="1"/>
    <col min="5" max="16384" width="9" style="611"/>
  </cols>
  <sheetData>
    <row r="1" spans="1:4">
      <c r="A1" s="1501" t="s">
        <v>3938</v>
      </c>
      <c r="B1" s="1501"/>
      <c r="C1" s="1501"/>
      <c r="D1" s="1501"/>
    </row>
    <row r="2" spans="1:4">
      <c r="A2" s="1501" t="s">
        <v>3966</v>
      </c>
      <c r="B2" s="1501"/>
      <c r="C2" s="1501"/>
      <c r="D2" s="1501"/>
    </row>
    <row r="3" spans="1:4">
      <c r="A3" s="1501" t="s">
        <v>989</v>
      </c>
      <c r="B3" s="1501"/>
      <c r="C3" s="1501"/>
      <c r="D3" s="1501"/>
    </row>
    <row r="4" spans="1:4">
      <c r="A4" s="589"/>
      <c r="B4" s="595"/>
      <c r="C4" s="595"/>
      <c r="D4" s="595"/>
    </row>
    <row r="5" spans="1:4">
      <c r="A5" s="612" t="s">
        <v>20</v>
      </c>
      <c r="B5" s="613" t="s">
        <v>4577</v>
      </c>
      <c r="C5" s="1504" t="s">
        <v>3914</v>
      </c>
      <c r="D5" s="1505"/>
    </row>
    <row r="6" spans="1:4">
      <c r="A6" s="614"/>
      <c r="B6" s="615" t="s">
        <v>4579</v>
      </c>
      <c r="C6" s="616" t="s">
        <v>3915</v>
      </c>
      <c r="D6" s="1333" t="s">
        <v>3916</v>
      </c>
    </row>
    <row r="7" spans="1:4">
      <c r="A7" s="592" t="s">
        <v>3917</v>
      </c>
      <c r="B7" s="605" t="s">
        <v>3918</v>
      </c>
      <c r="C7" s="605">
        <v>2</v>
      </c>
      <c r="D7" s="591">
        <v>1987000</v>
      </c>
    </row>
    <row r="8" spans="1:4">
      <c r="A8" s="590"/>
      <c r="B8" s="605" t="s">
        <v>3919</v>
      </c>
      <c r="C8" s="605"/>
      <c r="D8" s="605"/>
    </row>
    <row r="9" spans="1:4">
      <c r="A9" s="592" t="s">
        <v>3920</v>
      </c>
      <c r="B9" s="605" t="s">
        <v>3918</v>
      </c>
      <c r="C9" s="605">
        <v>1</v>
      </c>
      <c r="D9" s="591">
        <v>513000</v>
      </c>
    </row>
    <row r="10" spans="1:4">
      <c r="A10" s="590"/>
      <c r="B10" s="605" t="s">
        <v>3919</v>
      </c>
      <c r="C10" s="605"/>
      <c r="D10" s="605"/>
    </row>
    <row r="11" spans="1:4">
      <c r="A11" s="593" t="s">
        <v>3921</v>
      </c>
      <c r="B11" s="605" t="s">
        <v>3918</v>
      </c>
      <c r="C11" s="605"/>
      <c r="D11" s="591"/>
    </row>
    <row r="12" spans="1:4">
      <c r="A12" s="594"/>
      <c r="B12" s="605" t="s">
        <v>3919</v>
      </c>
      <c r="C12" s="605"/>
      <c r="D12" s="605"/>
    </row>
    <row r="13" spans="1:4">
      <c r="A13" s="593" t="s">
        <v>3922</v>
      </c>
      <c r="B13" s="605" t="s">
        <v>3918</v>
      </c>
      <c r="C13" s="605"/>
      <c r="D13" s="591"/>
    </row>
    <row r="14" spans="1:4">
      <c r="A14" s="590"/>
      <c r="B14" s="605" t="s">
        <v>3919</v>
      </c>
      <c r="C14" s="1333"/>
      <c r="D14" s="1333"/>
    </row>
    <row r="15" spans="1:4">
      <c r="A15" s="613" t="s">
        <v>790</v>
      </c>
      <c r="B15" s="1333" t="s">
        <v>3918</v>
      </c>
      <c r="C15" s="1333">
        <v>3</v>
      </c>
      <c r="D15" s="624">
        <f>SUM(D7:D14)</f>
        <v>2500000</v>
      </c>
    </row>
    <row r="16" spans="1:4">
      <c r="A16" s="594"/>
      <c r="B16" s="1333" t="s">
        <v>3919</v>
      </c>
      <c r="C16" s="1333"/>
      <c r="D16" s="1333"/>
    </row>
    <row r="17" spans="1:4">
      <c r="B17" s="620" t="s">
        <v>3939</v>
      </c>
      <c r="C17" s="620"/>
      <c r="D17" s="655">
        <v>2500000</v>
      </c>
    </row>
    <row r="20" spans="1:4">
      <c r="A20" s="595" t="s">
        <v>4578</v>
      </c>
      <c r="B20" s="595" t="s">
        <v>4574</v>
      </c>
      <c r="C20" s="595" t="s">
        <v>3955</v>
      </c>
      <c r="D20" s="623" t="s">
        <v>3943</v>
      </c>
    </row>
    <row r="21" spans="1:4">
      <c r="A21" s="595" t="s">
        <v>3951</v>
      </c>
      <c r="B21" s="595" t="s">
        <v>4575</v>
      </c>
      <c r="C21" s="595" t="s">
        <v>3945</v>
      </c>
      <c r="D21" s="623" t="s">
        <v>3946</v>
      </c>
    </row>
    <row r="22" spans="1:4">
      <c r="A22" s="595" t="s">
        <v>3952</v>
      </c>
      <c r="B22" s="595" t="s">
        <v>3947</v>
      </c>
      <c r="C22" s="595" t="s">
        <v>3948</v>
      </c>
      <c r="D22" s="623" t="s">
        <v>3949</v>
      </c>
    </row>
  </sheetData>
  <mergeCells count="4">
    <mergeCell ref="A1:D1"/>
    <mergeCell ref="A2:D2"/>
    <mergeCell ref="A3:D3"/>
    <mergeCell ref="C5:D5"/>
  </mergeCells>
  <pageMargins left="0.7" right="0.7" top="0.52" bottom="0.56999999999999995" header="0.3" footer="0.3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9"/>
  </sheetPr>
  <dimension ref="A1:T10"/>
  <sheetViews>
    <sheetView workbookViewId="0">
      <selection sqref="A1:T10"/>
    </sheetView>
  </sheetViews>
  <sheetFormatPr defaultRowHeight="14.25"/>
  <cols>
    <col min="1" max="1" width="4.5" customWidth="1"/>
    <col min="2" max="2" width="6.25" customWidth="1"/>
    <col min="3" max="3" width="38.875" customWidth="1"/>
    <col min="4" max="4" width="4.125" customWidth="1"/>
    <col min="5" max="5" width="4.75" customWidth="1"/>
    <col min="6" max="6" width="4.625" customWidth="1"/>
    <col min="7" max="9" width="6.5" customWidth="1"/>
    <col min="10" max="10" width="7.5" customWidth="1"/>
    <col min="11" max="11" width="6.5" customWidth="1"/>
    <col min="12" max="12" width="7" customWidth="1"/>
    <col min="13" max="13" width="7.75" customWidth="1"/>
    <col min="14" max="14" width="10.875" customWidth="1"/>
    <col min="15" max="18" width="7.875" customWidth="1"/>
    <col min="19" max="19" width="6" customWidth="1"/>
    <col min="20" max="20" width="10.625" customWidth="1"/>
  </cols>
  <sheetData>
    <row r="1" spans="1:20" s="57" customFormat="1" ht="21" customHeight="1">
      <c r="A1" s="1506" t="s">
        <v>988</v>
      </c>
      <c r="B1" s="1506"/>
      <c r="C1" s="1506"/>
      <c r="D1" s="1506"/>
      <c r="E1" s="1506"/>
      <c r="F1" s="1506"/>
      <c r="G1" s="1506"/>
      <c r="H1" s="1506"/>
      <c r="I1" s="1506"/>
      <c r="J1" s="1506"/>
      <c r="K1" s="1506"/>
      <c r="L1" s="1506"/>
      <c r="M1" s="1506"/>
      <c r="N1" s="1506"/>
      <c r="O1" s="1506"/>
      <c r="P1" s="1506"/>
      <c r="Q1" s="1506"/>
      <c r="R1" s="1506"/>
      <c r="S1" s="1506"/>
      <c r="T1" s="1506"/>
    </row>
    <row r="2" spans="1:20" s="57" customFormat="1" ht="21" customHeight="1">
      <c r="A2" s="1506" t="s">
        <v>3966</v>
      </c>
      <c r="B2" s="1506"/>
      <c r="C2" s="1506"/>
      <c r="D2" s="1506"/>
      <c r="E2" s="1506"/>
      <c r="F2" s="1506"/>
      <c r="G2" s="1506"/>
      <c r="H2" s="1506"/>
      <c r="I2" s="1506"/>
      <c r="J2" s="1506"/>
      <c r="K2" s="1506"/>
      <c r="L2" s="1506"/>
      <c r="M2" s="1506"/>
      <c r="N2" s="1506"/>
      <c r="O2" s="1506"/>
      <c r="P2" s="1506"/>
      <c r="Q2" s="1506"/>
      <c r="R2" s="1506"/>
      <c r="S2" s="1506"/>
      <c r="T2" s="1506"/>
    </row>
    <row r="3" spans="1:20" s="57" customFormat="1" ht="21" customHeight="1">
      <c r="A3" s="1507" t="s">
        <v>989</v>
      </c>
      <c r="B3" s="1507"/>
      <c r="C3" s="1507"/>
      <c r="D3" s="1507"/>
      <c r="E3" s="1507"/>
      <c r="F3" s="1507"/>
      <c r="G3" s="1507"/>
      <c r="H3" s="1507"/>
      <c r="I3" s="1507"/>
      <c r="J3" s="1507"/>
      <c r="K3" s="1507"/>
      <c r="L3" s="1507"/>
      <c r="M3" s="1507"/>
      <c r="N3" s="1507"/>
      <c r="O3" s="1507"/>
      <c r="P3" s="1507"/>
      <c r="Q3" s="1507"/>
      <c r="R3" s="1507"/>
      <c r="S3" s="1507"/>
      <c r="T3" s="1507"/>
    </row>
    <row r="4" spans="1:20" s="1" customFormat="1" ht="21" customHeight="1">
      <c r="A4" s="1508" t="s">
        <v>0</v>
      </c>
      <c r="B4" s="6"/>
      <c r="C4" s="1511" t="s">
        <v>1</v>
      </c>
      <c r="D4" s="1508" t="s">
        <v>2</v>
      </c>
      <c r="E4" s="1508" t="s">
        <v>3</v>
      </c>
      <c r="F4" s="1508" t="s">
        <v>4</v>
      </c>
      <c r="G4" s="1514" t="s">
        <v>5</v>
      </c>
      <c r="H4" s="1515"/>
      <c r="I4" s="1516"/>
      <c r="J4" s="7" t="s">
        <v>6</v>
      </c>
      <c r="K4" s="8" t="s">
        <v>7</v>
      </c>
      <c r="L4" s="998" t="s">
        <v>6</v>
      </c>
      <c r="M4" s="999" t="s">
        <v>8</v>
      </c>
      <c r="N4" s="1000" t="s">
        <v>9</v>
      </c>
      <c r="O4" s="843" t="s">
        <v>10</v>
      </c>
      <c r="P4" s="843" t="s">
        <v>11</v>
      </c>
      <c r="Q4" s="843" t="s">
        <v>12</v>
      </c>
      <c r="R4" s="843" t="s">
        <v>13</v>
      </c>
      <c r="S4" s="1517" t="s">
        <v>14</v>
      </c>
      <c r="T4" s="1518"/>
    </row>
    <row r="5" spans="1:20" s="1" customFormat="1" ht="21" customHeight="1">
      <c r="A5" s="1509"/>
      <c r="B5" s="12" t="s">
        <v>15</v>
      </c>
      <c r="C5" s="1512"/>
      <c r="D5" s="1509"/>
      <c r="E5" s="1509"/>
      <c r="F5" s="1509"/>
      <c r="G5" s="13" t="s">
        <v>16</v>
      </c>
      <c r="H5" s="12" t="s">
        <v>17</v>
      </c>
      <c r="I5" s="14" t="s">
        <v>981</v>
      </c>
      <c r="J5" s="15" t="s">
        <v>18</v>
      </c>
      <c r="K5" s="16" t="s">
        <v>19</v>
      </c>
      <c r="L5" s="1001" t="s">
        <v>20</v>
      </c>
      <c r="M5" s="1002" t="s">
        <v>21</v>
      </c>
      <c r="N5" s="1003" t="s">
        <v>983</v>
      </c>
      <c r="O5" s="844" t="s">
        <v>22</v>
      </c>
      <c r="P5" s="845" t="s">
        <v>23</v>
      </c>
      <c r="Q5" s="845" t="s">
        <v>24</v>
      </c>
      <c r="R5" s="845" t="s">
        <v>25</v>
      </c>
      <c r="S5" s="844" t="s">
        <v>26</v>
      </c>
      <c r="T5" s="1003" t="s">
        <v>27</v>
      </c>
    </row>
    <row r="6" spans="1:20" s="1" customFormat="1" ht="21" customHeight="1">
      <c r="A6" s="1510"/>
      <c r="B6" s="22"/>
      <c r="C6" s="1513"/>
      <c r="D6" s="1510"/>
      <c r="E6" s="1510"/>
      <c r="F6" s="1510"/>
      <c r="G6" s="23"/>
      <c r="H6" s="24"/>
      <c r="I6" s="25"/>
      <c r="J6" s="26" t="s">
        <v>982</v>
      </c>
      <c r="K6" s="27" t="s">
        <v>28</v>
      </c>
      <c r="L6" s="1004" t="s">
        <v>982</v>
      </c>
      <c r="M6" s="1005" t="s">
        <v>30</v>
      </c>
      <c r="N6" s="1006" t="s">
        <v>30</v>
      </c>
      <c r="O6" s="846"/>
      <c r="P6" s="846"/>
      <c r="Q6" s="846"/>
      <c r="R6" s="846"/>
      <c r="S6" s="1007"/>
      <c r="T6" s="1031"/>
    </row>
    <row r="7" spans="1:20" s="57" customFormat="1" ht="21" customHeight="1">
      <c r="A7" s="44"/>
      <c r="B7" s="47"/>
      <c r="C7" s="136" t="s">
        <v>3850</v>
      </c>
      <c r="D7" s="44"/>
      <c r="E7" s="44"/>
      <c r="F7" s="44"/>
      <c r="G7" s="47"/>
      <c r="H7" s="861"/>
      <c r="I7" s="50"/>
      <c r="J7" s="464"/>
      <c r="K7" s="849"/>
      <c r="L7" s="1010"/>
      <c r="M7" s="1013"/>
      <c r="N7" s="1012"/>
      <c r="O7" s="862"/>
      <c r="P7" s="862"/>
      <c r="Q7" s="862"/>
      <c r="R7" s="862"/>
      <c r="S7" s="607"/>
      <c r="T7" s="1012"/>
    </row>
    <row r="8" spans="1:20" s="57" customFormat="1" ht="21" customHeight="1">
      <c r="A8" s="44">
        <v>1</v>
      </c>
      <c r="B8" s="47"/>
      <c r="C8" s="1339" t="s">
        <v>3832</v>
      </c>
      <c r="D8" s="44"/>
      <c r="E8" s="44">
        <v>1</v>
      </c>
      <c r="F8" s="44" t="s">
        <v>807</v>
      </c>
      <c r="G8" s="47">
        <v>289</v>
      </c>
      <c r="H8" s="861">
        <v>368</v>
      </c>
      <c r="I8" s="50" t="s">
        <v>3833</v>
      </c>
      <c r="J8" s="464">
        <v>257</v>
      </c>
      <c r="K8" s="849">
        <v>0</v>
      </c>
      <c r="L8" s="1010">
        <v>257</v>
      </c>
      <c r="M8" s="1340">
        <v>9000</v>
      </c>
      <c r="N8" s="1012">
        <f>L8*M8</f>
        <v>2313000</v>
      </c>
      <c r="O8" s="862">
        <v>200</v>
      </c>
      <c r="P8" s="862">
        <v>57</v>
      </c>
      <c r="Q8" s="862"/>
      <c r="R8" s="862"/>
      <c r="S8" s="607"/>
      <c r="T8" s="1012"/>
    </row>
    <row r="9" spans="1:20" s="57" customFormat="1" ht="21" customHeight="1">
      <c r="A9" s="44">
        <v>2</v>
      </c>
      <c r="B9" s="47"/>
      <c r="C9" s="1339" t="s">
        <v>3834</v>
      </c>
      <c r="D9" s="44"/>
      <c r="E9" s="44">
        <v>1</v>
      </c>
      <c r="F9" s="44" t="s">
        <v>807</v>
      </c>
      <c r="G9" s="47"/>
      <c r="H9" s="861"/>
      <c r="I9" s="50" t="s">
        <v>3833</v>
      </c>
      <c r="J9" s="464">
        <v>17</v>
      </c>
      <c r="K9" s="849">
        <v>0</v>
      </c>
      <c r="L9" s="1010">
        <v>17</v>
      </c>
      <c r="M9" s="1340">
        <v>11000</v>
      </c>
      <c r="N9" s="1012">
        <f>L9*M9</f>
        <v>187000</v>
      </c>
      <c r="O9" s="862">
        <v>17</v>
      </c>
      <c r="P9" s="862"/>
      <c r="Q9" s="862"/>
      <c r="R9" s="862"/>
      <c r="S9" s="607"/>
      <c r="T9" s="1012"/>
    </row>
    <row r="10" spans="1:20" s="57" customFormat="1" ht="21" customHeight="1">
      <c r="A10" s="44"/>
      <c r="B10" s="47"/>
      <c r="C10" s="47"/>
      <c r="D10" s="44"/>
      <c r="E10" s="44"/>
      <c r="F10" s="44"/>
      <c r="G10" s="47"/>
      <c r="H10" s="861"/>
      <c r="I10" s="50"/>
      <c r="J10" s="464"/>
      <c r="K10" s="849"/>
      <c r="L10" s="1010"/>
      <c r="M10" s="1013"/>
      <c r="N10" s="1017">
        <f>SUM(N8:N9)</f>
        <v>2500000</v>
      </c>
      <c r="O10" s="862"/>
      <c r="P10" s="862"/>
      <c r="Q10" s="862"/>
      <c r="R10" s="862"/>
      <c r="S10" s="607"/>
      <c r="T10" s="1012"/>
    </row>
  </sheetData>
  <mergeCells count="10"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59055118110236227" right="0.31496062992125984" top="0.74803149606299213" bottom="0.74803149606299213" header="0.31496062992125984" footer="0.31496062992125984"/>
  <pageSetup paperSize="9" scale="75" firstPageNumber="137" orientation="landscape" useFirstPageNumber="1" verticalDpi="0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D22"/>
  <sheetViews>
    <sheetView topLeftCell="A15" workbookViewId="0">
      <selection activeCell="C43" sqref="C43"/>
    </sheetView>
  </sheetViews>
  <sheetFormatPr defaultRowHeight="24"/>
  <cols>
    <col min="1" max="1" width="29.5" style="611" customWidth="1"/>
    <col min="2" max="2" width="29" style="611" customWidth="1"/>
    <col min="3" max="3" width="30.625" style="622" customWidth="1"/>
    <col min="4" max="4" width="40" style="622" customWidth="1"/>
    <col min="5" max="16384" width="9" style="611"/>
  </cols>
  <sheetData>
    <row r="1" spans="1:4">
      <c r="A1" s="1501" t="s">
        <v>3938</v>
      </c>
      <c r="B1" s="1501"/>
      <c r="C1" s="1501"/>
      <c r="D1" s="1501"/>
    </row>
    <row r="2" spans="1:4">
      <c r="A2" s="1501" t="s">
        <v>3963</v>
      </c>
      <c r="B2" s="1501"/>
      <c r="C2" s="1501"/>
      <c r="D2" s="1501"/>
    </row>
    <row r="3" spans="1:4">
      <c r="A3" s="1501" t="s">
        <v>989</v>
      </c>
      <c r="B3" s="1501"/>
      <c r="C3" s="1501"/>
      <c r="D3" s="1501"/>
    </row>
    <row r="4" spans="1:4">
      <c r="A4" s="589"/>
      <c r="B4" s="595"/>
      <c r="C4" s="595"/>
      <c r="D4" s="595"/>
    </row>
    <row r="5" spans="1:4">
      <c r="A5" s="612" t="s">
        <v>20</v>
      </c>
      <c r="B5" s="1502" t="s">
        <v>3965</v>
      </c>
      <c r="C5" s="1504" t="s">
        <v>3914</v>
      </c>
      <c r="D5" s="1505"/>
    </row>
    <row r="6" spans="1:4">
      <c r="A6" s="614"/>
      <c r="B6" s="1503"/>
      <c r="C6" s="616" t="s">
        <v>3915</v>
      </c>
      <c r="D6" s="617" t="s">
        <v>3916</v>
      </c>
    </row>
    <row r="7" spans="1:4">
      <c r="A7" s="592" t="s">
        <v>3917</v>
      </c>
      <c r="B7" s="605" t="s">
        <v>3918</v>
      </c>
      <c r="C7" s="605">
        <v>79</v>
      </c>
      <c r="D7" s="618">
        <v>1347050</v>
      </c>
    </row>
    <row r="8" spans="1:4">
      <c r="A8" s="590"/>
      <c r="B8" s="605" t="s">
        <v>3919</v>
      </c>
      <c r="C8" s="605"/>
      <c r="D8" s="605"/>
    </row>
    <row r="9" spans="1:4">
      <c r="A9" s="592" t="s">
        <v>3920</v>
      </c>
      <c r="B9" s="605" t="s">
        <v>3918</v>
      </c>
      <c r="C9" s="605">
        <v>28</v>
      </c>
      <c r="D9" s="618">
        <v>950650</v>
      </c>
    </row>
    <row r="10" spans="1:4">
      <c r="A10" s="590"/>
      <c r="B10" s="605" t="s">
        <v>3919</v>
      </c>
      <c r="C10" s="605"/>
      <c r="D10" s="605"/>
    </row>
    <row r="11" spans="1:4">
      <c r="A11" s="593" t="s">
        <v>3921</v>
      </c>
      <c r="B11" s="605" t="s">
        <v>3918</v>
      </c>
      <c r="C11" s="605">
        <v>37</v>
      </c>
      <c r="D11" s="618">
        <v>1038900</v>
      </c>
    </row>
    <row r="12" spans="1:4">
      <c r="A12" s="594"/>
      <c r="B12" s="605" t="s">
        <v>3919</v>
      </c>
      <c r="C12" s="605"/>
      <c r="D12" s="605"/>
    </row>
    <row r="13" spans="1:4">
      <c r="A13" s="593" t="s">
        <v>3922</v>
      </c>
      <c r="B13" s="605" t="s">
        <v>3918</v>
      </c>
      <c r="C13" s="605">
        <v>18</v>
      </c>
      <c r="D13" s="618">
        <v>663400</v>
      </c>
    </row>
    <row r="14" spans="1:4">
      <c r="A14" s="590"/>
      <c r="B14" s="605" t="s">
        <v>3919</v>
      </c>
      <c r="C14" s="617"/>
      <c r="D14" s="617"/>
    </row>
    <row r="15" spans="1:4">
      <c r="A15" s="613" t="s">
        <v>790</v>
      </c>
      <c r="B15" s="617" t="s">
        <v>3918</v>
      </c>
      <c r="C15" s="617">
        <f>SUM(C7:C14)</f>
        <v>162</v>
      </c>
      <c r="D15" s="619">
        <f>SUM(D7:D14)</f>
        <v>4000000</v>
      </c>
    </row>
    <row r="16" spans="1:4">
      <c r="A16" s="594"/>
      <c r="B16" s="617" t="s">
        <v>3919</v>
      </c>
      <c r="C16" s="617"/>
      <c r="D16" s="617"/>
    </row>
    <row r="17" spans="1:4">
      <c r="B17" s="620" t="s">
        <v>3939</v>
      </c>
      <c r="C17" s="620"/>
      <c r="D17" s="621">
        <v>4000000</v>
      </c>
    </row>
    <row r="20" spans="1:4">
      <c r="A20" s="622" t="s">
        <v>3940</v>
      </c>
      <c r="B20" s="622" t="s">
        <v>3941</v>
      </c>
      <c r="C20" s="622" t="s">
        <v>3942</v>
      </c>
      <c r="D20" s="622" t="s">
        <v>3943</v>
      </c>
    </row>
    <row r="21" spans="1:4">
      <c r="A21" s="622" t="s">
        <v>4557</v>
      </c>
      <c r="B21" s="622" t="s">
        <v>3944</v>
      </c>
      <c r="C21" s="622" t="s">
        <v>3945</v>
      </c>
      <c r="D21" s="622" t="s">
        <v>3946</v>
      </c>
    </row>
    <row r="22" spans="1:4">
      <c r="A22" s="622" t="s">
        <v>3952</v>
      </c>
      <c r="B22" s="622" t="s">
        <v>3947</v>
      </c>
      <c r="C22" s="622" t="s">
        <v>3948</v>
      </c>
      <c r="D22" s="622" t="s">
        <v>3949</v>
      </c>
    </row>
  </sheetData>
  <mergeCells count="5">
    <mergeCell ref="A1:D1"/>
    <mergeCell ref="A2:D2"/>
    <mergeCell ref="A3:D3"/>
    <mergeCell ref="C5:D5"/>
    <mergeCell ref="B5:B6"/>
  </mergeCells>
  <pageMargins left="0.76" right="0.51" top="0.52" bottom="0.5699999999999999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T135"/>
  <sheetViews>
    <sheetView workbookViewId="0">
      <pane ySplit="6" topLeftCell="A28" activePane="bottomLeft" state="frozen"/>
      <selection pane="bottomLeft" activeCell="C33" sqref="C33"/>
    </sheetView>
  </sheetViews>
  <sheetFormatPr defaultRowHeight="21.75"/>
  <cols>
    <col min="1" max="1" width="3.75" style="458" bestFit="1" customWidth="1"/>
    <col min="2" max="2" width="9" style="450" customWidth="1"/>
    <col min="3" max="3" width="31.25" style="450" customWidth="1"/>
    <col min="4" max="4" width="5.5" style="450" customWidth="1"/>
    <col min="5" max="6" width="4.625" style="450" customWidth="1"/>
    <col min="7" max="8" width="5.625" style="450" customWidth="1"/>
    <col min="9" max="9" width="5.625" style="458" customWidth="1"/>
    <col min="10" max="10" width="8.125" style="450" customWidth="1"/>
    <col min="11" max="11" width="8" style="450" customWidth="1"/>
    <col min="12" max="12" width="8.75" style="450" customWidth="1"/>
    <col min="13" max="13" width="9.375" style="450" customWidth="1"/>
    <col min="14" max="14" width="9.625" style="450" customWidth="1"/>
    <col min="15" max="15" width="7.25" style="458" customWidth="1"/>
    <col min="16" max="16" width="8.625" style="458" customWidth="1"/>
    <col min="17" max="17" width="7.5" style="458" customWidth="1"/>
    <col min="18" max="18" width="8" style="458" customWidth="1"/>
    <col min="19" max="19" width="6.75" style="450" customWidth="1"/>
    <col min="20" max="20" width="7.875" style="450" customWidth="1"/>
    <col min="21" max="16384" width="9" style="450"/>
  </cols>
  <sheetData>
    <row r="1" spans="1:20">
      <c r="A1" s="1525" t="s">
        <v>988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1525"/>
      <c r="Q1" s="1525"/>
      <c r="R1" s="1525"/>
      <c r="S1" s="1525"/>
      <c r="T1" s="1525"/>
    </row>
    <row r="2" spans="1:20">
      <c r="A2" s="1525" t="s">
        <v>3968</v>
      </c>
      <c r="B2" s="1525"/>
      <c r="C2" s="1525"/>
      <c r="D2" s="1525"/>
      <c r="E2" s="1525"/>
      <c r="F2" s="1525"/>
      <c r="G2" s="1525"/>
      <c r="H2" s="1525"/>
      <c r="I2" s="1525"/>
      <c r="J2" s="1525"/>
      <c r="K2" s="1525"/>
      <c r="L2" s="1525"/>
      <c r="M2" s="1525"/>
      <c r="N2" s="1525"/>
      <c r="O2" s="1525"/>
      <c r="P2" s="1525"/>
      <c r="Q2" s="1525"/>
      <c r="R2" s="1525"/>
      <c r="S2" s="1525"/>
      <c r="T2" s="1525"/>
    </row>
    <row r="3" spans="1:20">
      <c r="A3" s="1526" t="s">
        <v>989</v>
      </c>
      <c r="B3" s="1526"/>
      <c r="C3" s="1526"/>
      <c r="D3" s="1526"/>
      <c r="E3" s="1526"/>
      <c r="F3" s="1526"/>
      <c r="G3" s="1526"/>
      <c r="H3" s="1526"/>
      <c r="I3" s="1526"/>
      <c r="J3" s="1526"/>
      <c r="K3" s="1526"/>
      <c r="L3" s="1526"/>
      <c r="M3" s="1526"/>
      <c r="N3" s="1526"/>
      <c r="O3" s="1526"/>
      <c r="P3" s="1526"/>
      <c r="Q3" s="1526"/>
      <c r="R3" s="1526"/>
      <c r="S3" s="1526"/>
      <c r="T3" s="1526"/>
    </row>
    <row r="4" spans="1:20">
      <c r="A4" s="1527" t="s">
        <v>0</v>
      </c>
      <c r="B4" s="473"/>
      <c r="C4" s="1530" t="s">
        <v>1</v>
      </c>
      <c r="D4" s="1533" t="s">
        <v>2</v>
      </c>
      <c r="E4" s="1533" t="s">
        <v>3</v>
      </c>
      <c r="F4" s="1527" t="s">
        <v>4</v>
      </c>
      <c r="G4" s="1534" t="s">
        <v>5</v>
      </c>
      <c r="H4" s="1534"/>
      <c r="I4" s="1535"/>
      <c r="J4" s="604" t="s">
        <v>6</v>
      </c>
      <c r="K4" s="604" t="s">
        <v>7</v>
      </c>
      <c r="L4" s="606" t="s">
        <v>6</v>
      </c>
      <c r="M4" s="604" t="s">
        <v>8</v>
      </c>
      <c r="N4" s="475" t="s">
        <v>9</v>
      </c>
      <c r="O4" s="586" t="s">
        <v>10</v>
      </c>
      <c r="P4" s="586" t="s">
        <v>11</v>
      </c>
      <c r="Q4" s="586" t="s">
        <v>12</v>
      </c>
      <c r="R4" s="586" t="s">
        <v>13</v>
      </c>
      <c r="S4" s="1536" t="s">
        <v>990</v>
      </c>
      <c r="T4" s="1536"/>
    </row>
    <row r="5" spans="1:20">
      <c r="A5" s="1528"/>
      <c r="B5" s="476" t="s">
        <v>15</v>
      </c>
      <c r="C5" s="1531"/>
      <c r="D5" s="1533"/>
      <c r="E5" s="1533"/>
      <c r="F5" s="1528"/>
      <c r="G5" s="477" t="s">
        <v>16</v>
      </c>
      <c r="H5" s="476" t="s">
        <v>17</v>
      </c>
      <c r="I5" s="604" t="s">
        <v>981</v>
      </c>
      <c r="J5" s="478" t="s">
        <v>18</v>
      </c>
      <c r="K5" s="477" t="s">
        <v>19</v>
      </c>
      <c r="L5" s="461" t="s">
        <v>20</v>
      </c>
      <c r="M5" s="477" t="s">
        <v>21</v>
      </c>
      <c r="N5" s="479" t="s">
        <v>983</v>
      </c>
      <c r="O5" s="453" t="s">
        <v>991</v>
      </c>
      <c r="P5" s="453" t="s">
        <v>992</v>
      </c>
      <c r="Q5" s="453" t="s">
        <v>993</v>
      </c>
      <c r="R5" s="453" t="s">
        <v>994</v>
      </c>
      <c r="S5" s="453" t="s">
        <v>26</v>
      </c>
      <c r="T5" s="453" t="s">
        <v>995</v>
      </c>
    </row>
    <row r="6" spans="1:20">
      <c r="A6" s="1529"/>
      <c r="B6" s="480"/>
      <c r="C6" s="1532"/>
      <c r="D6" s="1533"/>
      <c r="E6" s="1533"/>
      <c r="F6" s="1529"/>
      <c r="G6" s="481"/>
      <c r="H6" s="480"/>
      <c r="I6" s="472"/>
      <c r="J6" s="482" t="s">
        <v>982</v>
      </c>
      <c r="K6" s="483" t="s">
        <v>28</v>
      </c>
      <c r="L6" s="463" t="s">
        <v>982</v>
      </c>
      <c r="M6" s="483" t="s">
        <v>30</v>
      </c>
      <c r="N6" s="484" t="s">
        <v>30</v>
      </c>
      <c r="O6" s="455"/>
      <c r="P6" s="455"/>
      <c r="Q6" s="455"/>
      <c r="R6" s="455"/>
      <c r="S6" s="485"/>
      <c r="T6" s="485"/>
    </row>
    <row r="7" spans="1:20">
      <c r="A7" s="529"/>
      <c r="B7" s="642"/>
      <c r="C7" s="35" t="s">
        <v>3965</v>
      </c>
      <c r="D7" s="529"/>
      <c r="E7" s="529"/>
      <c r="F7" s="529"/>
      <c r="G7" s="528"/>
      <c r="H7" s="642"/>
      <c r="I7" s="530"/>
      <c r="J7" s="643"/>
      <c r="K7" s="531"/>
      <c r="L7" s="532"/>
      <c r="M7" s="531"/>
      <c r="N7" s="644"/>
      <c r="O7" s="448"/>
      <c r="P7" s="448"/>
      <c r="Q7" s="448"/>
      <c r="R7" s="448"/>
      <c r="S7" s="449"/>
      <c r="T7" s="449"/>
    </row>
    <row r="8" spans="1:20">
      <c r="A8" s="129"/>
      <c r="B8" s="130"/>
      <c r="C8" s="136" t="s">
        <v>1747</v>
      </c>
      <c r="D8" s="130"/>
      <c r="E8" s="130"/>
      <c r="F8" s="130"/>
      <c r="G8" s="540"/>
      <c r="H8" s="540"/>
      <c r="I8" s="540"/>
      <c r="J8" s="540"/>
      <c r="K8" s="540"/>
      <c r="L8" s="540"/>
      <c r="M8" s="540"/>
      <c r="N8" s="540"/>
      <c r="O8" s="129"/>
      <c r="P8" s="129"/>
      <c r="Q8" s="129"/>
      <c r="R8" s="129"/>
      <c r="S8" s="130"/>
      <c r="T8" s="130"/>
    </row>
    <row r="9" spans="1:20">
      <c r="A9" s="129">
        <v>1</v>
      </c>
      <c r="B9" s="130"/>
      <c r="C9" s="130" t="s">
        <v>1748</v>
      </c>
      <c r="D9" s="129" t="s">
        <v>188</v>
      </c>
      <c r="E9" s="129"/>
      <c r="F9" s="130"/>
      <c r="G9" s="540">
        <v>80</v>
      </c>
      <c r="H9" s="540">
        <v>50</v>
      </c>
      <c r="I9" s="540">
        <v>50</v>
      </c>
      <c r="J9" s="540">
        <v>50</v>
      </c>
      <c r="K9" s="540">
        <v>30</v>
      </c>
      <c r="L9" s="540">
        <v>20</v>
      </c>
      <c r="M9" s="540">
        <v>170</v>
      </c>
      <c r="N9" s="540">
        <f>L9*M9</f>
        <v>3400</v>
      </c>
      <c r="O9" s="130">
        <v>10</v>
      </c>
      <c r="P9" s="130">
        <v>0</v>
      </c>
      <c r="Q9" s="130">
        <v>10</v>
      </c>
      <c r="R9" s="130">
        <v>0</v>
      </c>
      <c r="S9" s="130"/>
      <c r="T9" s="130"/>
    </row>
    <row r="10" spans="1:20">
      <c r="A10" s="129">
        <v>2</v>
      </c>
      <c r="B10" s="130"/>
      <c r="C10" s="130" t="s">
        <v>1749</v>
      </c>
      <c r="D10" s="129" t="s">
        <v>305</v>
      </c>
      <c r="E10" s="129"/>
      <c r="F10" s="130"/>
      <c r="G10" s="540">
        <v>1100</v>
      </c>
      <c r="H10" s="540">
        <v>1000</v>
      </c>
      <c r="I10" s="540">
        <v>1200</v>
      </c>
      <c r="J10" s="540">
        <v>1200</v>
      </c>
      <c r="K10" s="540">
        <v>200</v>
      </c>
      <c r="L10" s="540">
        <f t="shared" ref="L10:L32" si="0">J10-K10</f>
        <v>1000</v>
      </c>
      <c r="M10" s="540">
        <v>230</v>
      </c>
      <c r="N10" s="540">
        <f t="shared" ref="N10:N75" si="1">L10*M10</f>
        <v>230000</v>
      </c>
      <c r="O10" s="130">
        <v>250</v>
      </c>
      <c r="P10" s="130">
        <v>250</v>
      </c>
      <c r="Q10" s="130">
        <v>250</v>
      </c>
      <c r="R10" s="130">
        <v>250</v>
      </c>
      <c r="S10" s="130"/>
      <c r="T10" s="130"/>
    </row>
    <row r="11" spans="1:20">
      <c r="A11" s="129">
        <v>3</v>
      </c>
      <c r="B11" s="130"/>
      <c r="C11" s="130" t="s">
        <v>1750</v>
      </c>
      <c r="D11" s="129" t="s">
        <v>305</v>
      </c>
      <c r="E11" s="129"/>
      <c r="F11" s="130"/>
      <c r="G11" s="540">
        <v>30</v>
      </c>
      <c r="H11" s="540">
        <v>30</v>
      </c>
      <c r="I11" s="540">
        <v>20</v>
      </c>
      <c r="J11" s="540">
        <v>20</v>
      </c>
      <c r="K11" s="540">
        <v>12</v>
      </c>
      <c r="L11" s="540">
        <v>10</v>
      </c>
      <c r="M11" s="540">
        <v>550</v>
      </c>
      <c r="N11" s="540">
        <f t="shared" si="1"/>
        <v>5500</v>
      </c>
      <c r="O11" s="130">
        <v>10</v>
      </c>
      <c r="P11" s="130">
        <v>0</v>
      </c>
      <c r="Q11" s="130">
        <v>0</v>
      </c>
      <c r="R11" s="130">
        <v>0</v>
      </c>
      <c r="S11" s="130"/>
      <c r="T11" s="130"/>
    </row>
    <row r="12" spans="1:20">
      <c r="A12" s="129">
        <v>4</v>
      </c>
      <c r="B12" s="130"/>
      <c r="C12" s="130" t="s">
        <v>1751</v>
      </c>
      <c r="D12" s="129" t="s">
        <v>188</v>
      </c>
      <c r="E12" s="129"/>
      <c r="F12" s="130"/>
      <c r="G12" s="540">
        <v>15</v>
      </c>
      <c r="H12" s="540">
        <v>10</v>
      </c>
      <c r="I12" s="540">
        <v>5</v>
      </c>
      <c r="J12" s="540">
        <v>10</v>
      </c>
      <c r="K12" s="540">
        <v>13</v>
      </c>
      <c r="L12" s="564">
        <v>0</v>
      </c>
      <c r="M12" s="540">
        <v>400</v>
      </c>
      <c r="N12" s="564">
        <v>0</v>
      </c>
      <c r="O12" s="130"/>
      <c r="P12" s="130"/>
      <c r="Q12" s="130"/>
      <c r="R12" s="130"/>
      <c r="S12" s="130"/>
      <c r="T12" s="130"/>
    </row>
    <row r="13" spans="1:20">
      <c r="A13" s="129">
        <v>5</v>
      </c>
      <c r="B13" s="130"/>
      <c r="C13" s="130" t="s">
        <v>1752</v>
      </c>
      <c r="D13" s="129" t="s">
        <v>1753</v>
      </c>
      <c r="E13" s="129"/>
      <c r="F13" s="130"/>
      <c r="G13" s="540">
        <v>5</v>
      </c>
      <c r="H13" s="540">
        <v>5</v>
      </c>
      <c r="I13" s="540">
        <v>3</v>
      </c>
      <c r="J13" s="540">
        <v>5</v>
      </c>
      <c r="K13" s="540">
        <v>4</v>
      </c>
      <c r="L13" s="564">
        <v>0</v>
      </c>
      <c r="M13" s="564">
        <v>0</v>
      </c>
      <c r="N13" s="564">
        <v>0</v>
      </c>
      <c r="O13" s="130"/>
      <c r="P13" s="130"/>
      <c r="Q13" s="130"/>
      <c r="R13" s="130"/>
      <c r="S13" s="130"/>
      <c r="T13" s="130"/>
    </row>
    <row r="14" spans="1:20" s="57" customFormat="1">
      <c r="A14" s="129">
        <v>6</v>
      </c>
      <c r="B14" s="47"/>
      <c r="C14" s="47" t="s">
        <v>1754</v>
      </c>
      <c r="D14" s="44" t="s">
        <v>1753</v>
      </c>
      <c r="E14" s="44"/>
      <c r="F14" s="47"/>
      <c r="G14" s="565">
        <v>80</v>
      </c>
      <c r="H14" s="565">
        <v>100</v>
      </c>
      <c r="I14" s="565">
        <v>180</v>
      </c>
      <c r="J14" s="565">
        <v>200</v>
      </c>
      <c r="K14" s="565">
        <v>20</v>
      </c>
      <c r="L14" s="565">
        <f t="shared" si="0"/>
        <v>180</v>
      </c>
      <c r="M14" s="565">
        <v>2300</v>
      </c>
      <c r="N14" s="565">
        <f t="shared" si="1"/>
        <v>414000</v>
      </c>
      <c r="O14" s="47">
        <v>45</v>
      </c>
      <c r="P14" s="47">
        <v>45</v>
      </c>
      <c r="Q14" s="47">
        <v>45</v>
      </c>
      <c r="R14" s="47">
        <v>45</v>
      </c>
      <c r="S14" s="47"/>
      <c r="T14" s="47"/>
    </row>
    <row r="15" spans="1:20">
      <c r="A15" s="129">
        <v>7</v>
      </c>
      <c r="B15" s="130"/>
      <c r="C15" s="130" t="s">
        <v>1755</v>
      </c>
      <c r="D15" s="129" t="s">
        <v>1753</v>
      </c>
      <c r="E15" s="129"/>
      <c r="F15" s="130"/>
      <c r="G15" s="540">
        <v>10</v>
      </c>
      <c r="H15" s="540">
        <v>10</v>
      </c>
      <c r="I15" s="540">
        <v>5</v>
      </c>
      <c r="J15" s="540">
        <v>5</v>
      </c>
      <c r="K15" s="540">
        <v>8</v>
      </c>
      <c r="L15" s="564">
        <v>0</v>
      </c>
      <c r="M15" s="540">
        <v>6000</v>
      </c>
      <c r="N15" s="564">
        <v>0</v>
      </c>
      <c r="O15" s="130"/>
      <c r="P15" s="130"/>
      <c r="Q15" s="130"/>
      <c r="R15" s="130"/>
      <c r="S15" s="130"/>
      <c r="T15" s="130"/>
    </row>
    <row r="16" spans="1:20" s="57" customFormat="1">
      <c r="A16" s="129">
        <v>8</v>
      </c>
      <c r="B16" s="47"/>
      <c r="C16" s="47" t="s">
        <v>1756</v>
      </c>
      <c r="D16" s="44" t="s">
        <v>305</v>
      </c>
      <c r="E16" s="44"/>
      <c r="F16" s="47"/>
      <c r="G16" s="565">
        <v>50</v>
      </c>
      <c r="H16" s="565">
        <v>50</v>
      </c>
      <c r="I16" s="565">
        <v>40</v>
      </c>
      <c r="J16" s="565">
        <v>50</v>
      </c>
      <c r="K16" s="564">
        <v>0</v>
      </c>
      <c r="L16" s="565">
        <f t="shared" si="0"/>
        <v>50</v>
      </c>
      <c r="M16" s="565">
        <v>1300</v>
      </c>
      <c r="N16" s="565">
        <f t="shared" si="1"/>
        <v>65000</v>
      </c>
      <c r="O16" s="47">
        <v>50</v>
      </c>
      <c r="P16" s="47"/>
      <c r="Q16" s="47"/>
      <c r="R16" s="47"/>
      <c r="S16" s="47"/>
      <c r="T16" s="47"/>
    </row>
    <row r="17" spans="1:20">
      <c r="A17" s="129">
        <v>9</v>
      </c>
      <c r="B17" s="130"/>
      <c r="C17" s="130" t="s">
        <v>1757</v>
      </c>
      <c r="D17" s="129" t="s">
        <v>188</v>
      </c>
      <c r="E17" s="129"/>
      <c r="F17" s="130"/>
      <c r="G17" s="540">
        <v>100</v>
      </c>
      <c r="H17" s="540">
        <v>100</v>
      </c>
      <c r="I17" s="540">
        <v>80</v>
      </c>
      <c r="J17" s="540">
        <v>100</v>
      </c>
      <c r="K17" s="540">
        <v>20</v>
      </c>
      <c r="L17" s="540">
        <f t="shared" si="0"/>
        <v>80</v>
      </c>
      <c r="M17" s="540">
        <v>20</v>
      </c>
      <c r="N17" s="540">
        <f t="shared" si="1"/>
        <v>1600</v>
      </c>
      <c r="O17" s="130">
        <v>20</v>
      </c>
      <c r="P17" s="130">
        <v>20</v>
      </c>
      <c r="Q17" s="130">
        <v>20</v>
      </c>
      <c r="R17" s="130">
        <v>20</v>
      </c>
      <c r="S17" s="130"/>
      <c r="T17" s="130"/>
    </row>
    <row r="18" spans="1:20">
      <c r="A18" s="129">
        <v>10</v>
      </c>
      <c r="B18" s="130"/>
      <c r="C18" s="130" t="s">
        <v>1758</v>
      </c>
      <c r="D18" s="129" t="s">
        <v>188</v>
      </c>
      <c r="E18" s="129"/>
      <c r="F18" s="130"/>
      <c r="G18" s="540">
        <v>5</v>
      </c>
      <c r="H18" s="540">
        <v>5</v>
      </c>
      <c r="I18" s="564">
        <v>0</v>
      </c>
      <c r="J18" s="540">
        <v>5</v>
      </c>
      <c r="K18" s="540">
        <v>21</v>
      </c>
      <c r="L18" s="564">
        <v>0</v>
      </c>
      <c r="M18" s="564">
        <v>0</v>
      </c>
      <c r="N18" s="564">
        <v>0</v>
      </c>
      <c r="O18" s="130"/>
      <c r="P18" s="130"/>
      <c r="Q18" s="130"/>
      <c r="R18" s="130"/>
      <c r="S18" s="130"/>
      <c r="T18" s="130"/>
    </row>
    <row r="19" spans="1:20">
      <c r="A19" s="129">
        <v>11</v>
      </c>
      <c r="B19" s="130"/>
      <c r="C19" s="130" t="s">
        <v>1759</v>
      </c>
      <c r="D19" s="129" t="s">
        <v>188</v>
      </c>
      <c r="E19" s="129"/>
      <c r="F19" s="130"/>
      <c r="G19" s="540">
        <v>100</v>
      </c>
      <c r="H19" s="540">
        <v>100</v>
      </c>
      <c r="I19" s="540">
        <v>100</v>
      </c>
      <c r="J19" s="540">
        <v>100</v>
      </c>
      <c r="K19" s="540">
        <v>20</v>
      </c>
      <c r="L19" s="540">
        <f t="shared" si="0"/>
        <v>80</v>
      </c>
      <c r="M19" s="540">
        <v>1000</v>
      </c>
      <c r="N19" s="540">
        <f t="shared" si="1"/>
        <v>80000</v>
      </c>
      <c r="O19" s="130">
        <v>20</v>
      </c>
      <c r="P19" s="130">
        <v>20</v>
      </c>
      <c r="Q19" s="130">
        <v>20</v>
      </c>
      <c r="R19" s="130">
        <v>20</v>
      </c>
      <c r="S19" s="130"/>
      <c r="T19" s="130"/>
    </row>
    <row r="20" spans="1:20">
      <c r="A20" s="129">
        <v>12</v>
      </c>
      <c r="B20" s="130"/>
      <c r="C20" s="130" t="s">
        <v>1760</v>
      </c>
      <c r="D20" s="129" t="s">
        <v>188</v>
      </c>
      <c r="E20" s="129"/>
      <c r="F20" s="130"/>
      <c r="G20" s="540">
        <v>20</v>
      </c>
      <c r="H20" s="540">
        <v>20</v>
      </c>
      <c r="I20" s="540">
        <v>15</v>
      </c>
      <c r="J20" s="540">
        <v>20</v>
      </c>
      <c r="K20" s="540">
        <v>40</v>
      </c>
      <c r="L20" s="564">
        <v>0</v>
      </c>
      <c r="M20" s="564">
        <v>0</v>
      </c>
      <c r="N20" s="564">
        <v>0</v>
      </c>
      <c r="O20" s="130"/>
      <c r="P20" s="130"/>
      <c r="Q20" s="130"/>
      <c r="R20" s="130"/>
      <c r="S20" s="130"/>
      <c r="T20" s="130"/>
    </row>
    <row r="21" spans="1:20">
      <c r="A21" s="129">
        <v>13</v>
      </c>
      <c r="B21" s="130"/>
      <c r="C21" s="130" t="s">
        <v>1761</v>
      </c>
      <c r="D21" s="129" t="s">
        <v>188</v>
      </c>
      <c r="E21" s="129"/>
      <c r="F21" s="130"/>
      <c r="G21" s="540">
        <v>30</v>
      </c>
      <c r="H21" s="540">
        <v>50</v>
      </c>
      <c r="I21" s="540">
        <v>50</v>
      </c>
      <c r="J21" s="540">
        <v>50</v>
      </c>
      <c r="K21" s="540">
        <v>20</v>
      </c>
      <c r="L21" s="540">
        <f t="shared" si="0"/>
        <v>30</v>
      </c>
      <c r="M21" s="540">
        <v>700</v>
      </c>
      <c r="N21" s="540">
        <f t="shared" si="1"/>
        <v>21000</v>
      </c>
      <c r="O21" s="130">
        <v>15</v>
      </c>
      <c r="P21" s="130"/>
      <c r="Q21" s="130">
        <v>15</v>
      </c>
      <c r="R21" s="130"/>
      <c r="S21" s="130"/>
      <c r="T21" s="130"/>
    </row>
    <row r="22" spans="1:20">
      <c r="A22" s="129">
        <v>14</v>
      </c>
      <c r="B22" s="130"/>
      <c r="C22" s="130" t="s">
        <v>1762</v>
      </c>
      <c r="D22" s="129" t="s">
        <v>188</v>
      </c>
      <c r="E22" s="129"/>
      <c r="F22" s="130"/>
      <c r="G22" s="540">
        <v>50</v>
      </c>
      <c r="H22" s="540">
        <v>70</v>
      </c>
      <c r="I22" s="540">
        <v>70</v>
      </c>
      <c r="J22" s="540">
        <v>70</v>
      </c>
      <c r="K22" s="540">
        <v>30</v>
      </c>
      <c r="L22" s="540">
        <f t="shared" si="0"/>
        <v>40</v>
      </c>
      <c r="M22" s="540">
        <v>900</v>
      </c>
      <c r="N22" s="540">
        <f t="shared" si="1"/>
        <v>36000</v>
      </c>
      <c r="O22" s="130">
        <v>10</v>
      </c>
      <c r="P22" s="130">
        <v>10</v>
      </c>
      <c r="Q22" s="130">
        <v>10</v>
      </c>
      <c r="R22" s="130">
        <v>10</v>
      </c>
      <c r="S22" s="130"/>
      <c r="T22" s="130"/>
    </row>
    <row r="23" spans="1:20">
      <c r="A23" s="129">
        <v>15</v>
      </c>
      <c r="B23" s="130"/>
      <c r="C23" s="130" t="s">
        <v>1763</v>
      </c>
      <c r="D23" s="129" t="s">
        <v>188</v>
      </c>
      <c r="E23" s="129"/>
      <c r="F23" s="130"/>
      <c r="G23" s="540">
        <v>100</v>
      </c>
      <c r="H23" s="540">
        <v>100</v>
      </c>
      <c r="I23" s="540">
        <v>80</v>
      </c>
      <c r="J23" s="540">
        <v>80</v>
      </c>
      <c r="K23" s="540">
        <v>40</v>
      </c>
      <c r="L23" s="540">
        <f t="shared" si="0"/>
        <v>40</v>
      </c>
      <c r="M23" s="540">
        <v>200</v>
      </c>
      <c r="N23" s="540">
        <f t="shared" si="1"/>
        <v>8000</v>
      </c>
      <c r="O23" s="130">
        <v>10</v>
      </c>
      <c r="P23" s="130">
        <v>10</v>
      </c>
      <c r="Q23" s="130">
        <v>10</v>
      </c>
      <c r="R23" s="130">
        <v>10</v>
      </c>
      <c r="S23" s="130"/>
      <c r="T23" s="130"/>
    </row>
    <row r="24" spans="1:20">
      <c r="A24" s="129">
        <v>16</v>
      </c>
      <c r="B24" s="130"/>
      <c r="C24" s="130" t="s">
        <v>1764</v>
      </c>
      <c r="D24" s="129" t="s">
        <v>188</v>
      </c>
      <c r="E24" s="129"/>
      <c r="F24" s="130"/>
      <c r="G24" s="540">
        <v>600</v>
      </c>
      <c r="H24" s="540">
        <v>700</v>
      </c>
      <c r="I24" s="540">
        <v>750</v>
      </c>
      <c r="J24" s="540">
        <v>800</v>
      </c>
      <c r="K24" s="540">
        <v>150</v>
      </c>
      <c r="L24" s="540">
        <f t="shared" si="0"/>
        <v>650</v>
      </c>
      <c r="M24" s="540">
        <v>300</v>
      </c>
      <c r="N24" s="540">
        <f t="shared" si="1"/>
        <v>195000</v>
      </c>
      <c r="O24" s="130">
        <v>160</v>
      </c>
      <c r="P24" s="130">
        <v>160</v>
      </c>
      <c r="Q24" s="130">
        <v>165</v>
      </c>
      <c r="R24" s="130">
        <v>165</v>
      </c>
      <c r="S24" s="130"/>
      <c r="T24" s="130"/>
    </row>
    <row r="25" spans="1:20">
      <c r="A25" s="129">
        <v>17</v>
      </c>
      <c r="B25" s="130"/>
      <c r="C25" s="130" t="s">
        <v>1765</v>
      </c>
      <c r="D25" s="129" t="s">
        <v>188</v>
      </c>
      <c r="E25" s="129"/>
      <c r="F25" s="130"/>
      <c r="G25" s="540">
        <v>50</v>
      </c>
      <c r="H25" s="540">
        <v>70</v>
      </c>
      <c r="I25" s="540">
        <v>70</v>
      </c>
      <c r="J25" s="540">
        <v>70</v>
      </c>
      <c r="K25" s="540">
        <v>40</v>
      </c>
      <c r="L25" s="540">
        <f t="shared" si="0"/>
        <v>30</v>
      </c>
      <c r="M25" s="540">
        <v>120</v>
      </c>
      <c r="N25" s="540">
        <f t="shared" si="1"/>
        <v>3600</v>
      </c>
      <c r="O25" s="130">
        <v>15</v>
      </c>
      <c r="P25" s="130"/>
      <c r="Q25" s="130">
        <v>15</v>
      </c>
      <c r="R25" s="130"/>
      <c r="S25" s="130"/>
      <c r="T25" s="130"/>
    </row>
    <row r="26" spans="1:20">
      <c r="A26" s="129">
        <v>18</v>
      </c>
      <c r="B26" s="130"/>
      <c r="C26" s="130" t="s">
        <v>1766</v>
      </c>
      <c r="D26" s="129" t="s">
        <v>188</v>
      </c>
      <c r="E26" s="129"/>
      <c r="F26" s="130"/>
      <c r="G26" s="540">
        <v>10</v>
      </c>
      <c r="H26" s="540">
        <v>10</v>
      </c>
      <c r="I26" s="540">
        <v>5</v>
      </c>
      <c r="J26" s="540">
        <v>5</v>
      </c>
      <c r="K26" s="540">
        <v>8</v>
      </c>
      <c r="L26" s="564">
        <v>0</v>
      </c>
      <c r="M26" s="540">
        <v>1200</v>
      </c>
      <c r="N26" s="564">
        <v>0</v>
      </c>
      <c r="O26" s="130"/>
      <c r="P26" s="130"/>
      <c r="Q26" s="130"/>
      <c r="R26" s="130"/>
      <c r="S26" s="130"/>
      <c r="T26" s="130"/>
    </row>
    <row r="27" spans="1:20">
      <c r="A27" s="129">
        <v>19</v>
      </c>
      <c r="B27" s="130"/>
      <c r="C27" s="130" t="s">
        <v>1767</v>
      </c>
      <c r="D27" s="129" t="s">
        <v>188</v>
      </c>
      <c r="E27" s="129"/>
      <c r="F27" s="130"/>
      <c r="G27" s="540">
        <v>170</v>
      </c>
      <c r="H27" s="540">
        <v>150</v>
      </c>
      <c r="I27" s="540">
        <v>200</v>
      </c>
      <c r="J27" s="540">
        <v>200</v>
      </c>
      <c r="K27" s="564">
        <v>0</v>
      </c>
      <c r="L27" s="540">
        <f t="shared" si="0"/>
        <v>200</v>
      </c>
      <c r="M27" s="540">
        <v>120</v>
      </c>
      <c r="N27" s="540">
        <f t="shared" si="1"/>
        <v>24000</v>
      </c>
      <c r="O27" s="130">
        <v>50</v>
      </c>
      <c r="P27" s="130">
        <v>50</v>
      </c>
      <c r="Q27" s="130">
        <v>50</v>
      </c>
      <c r="R27" s="130">
        <v>50</v>
      </c>
      <c r="S27" s="130"/>
      <c r="T27" s="130"/>
    </row>
    <row r="28" spans="1:20">
      <c r="A28" s="129">
        <v>20</v>
      </c>
      <c r="B28" s="130"/>
      <c r="C28" s="130" t="s">
        <v>1768</v>
      </c>
      <c r="D28" s="129" t="s">
        <v>188</v>
      </c>
      <c r="E28" s="129"/>
      <c r="F28" s="130"/>
      <c r="G28" s="540">
        <v>10</v>
      </c>
      <c r="H28" s="540">
        <v>20</v>
      </c>
      <c r="I28" s="540">
        <v>10</v>
      </c>
      <c r="J28" s="540">
        <v>10</v>
      </c>
      <c r="K28" s="564">
        <v>0</v>
      </c>
      <c r="L28" s="540">
        <f t="shared" si="0"/>
        <v>10</v>
      </c>
      <c r="M28" s="540">
        <v>900</v>
      </c>
      <c r="N28" s="540">
        <f t="shared" si="1"/>
        <v>9000</v>
      </c>
      <c r="O28" s="130">
        <v>10</v>
      </c>
      <c r="P28" s="130"/>
      <c r="Q28" s="130"/>
      <c r="R28" s="130"/>
      <c r="S28" s="130"/>
      <c r="T28" s="130"/>
    </row>
    <row r="29" spans="1:20">
      <c r="A29" s="129">
        <v>21</v>
      </c>
      <c r="B29" s="130"/>
      <c r="C29" s="130" t="s">
        <v>1769</v>
      </c>
      <c r="D29" s="129" t="s">
        <v>188</v>
      </c>
      <c r="E29" s="129"/>
      <c r="F29" s="130"/>
      <c r="G29" s="540">
        <v>30</v>
      </c>
      <c r="H29" s="540">
        <v>50</v>
      </c>
      <c r="I29" s="540">
        <v>5</v>
      </c>
      <c r="J29" s="540">
        <v>10</v>
      </c>
      <c r="K29" s="540">
        <v>85</v>
      </c>
      <c r="L29" s="564">
        <v>0</v>
      </c>
      <c r="M29" s="540">
        <v>200</v>
      </c>
      <c r="N29" s="564">
        <v>0</v>
      </c>
      <c r="O29" s="130"/>
      <c r="P29" s="130"/>
      <c r="Q29" s="130"/>
      <c r="R29" s="130"/>
      <c r="S29" s="130"/>
      <c r="T29" s="130"/>
    </row>
    <row r="30" spans="1:20">
      <c r="A30" s="129">
        <v>22</v>
      </c>
      <c r="B30" s="130"/>
      <c r="C30" s="130" t="s">
        <v>1770</v>
      </c>
      <c r="D30" s="129" t="s">
        <v>188</v>
      </c>
      <c r="E30" s="129"/>
      <c r="F30" s="130"/>
      <c r="G30" s="540">
        <v>50</v>
      </c>
      <c r="H30" s="540">
        <v>100</v>
      </c>
      <c r="I30" s="540">
        <v>20</v>
      </c>
      <c r="J30" s="540">
        <v>30</v>
      </c>
      <c r="K30" s="540">
        <v>85</v>
      </c>
      <c r="L30" s="564">
        <v>0</v>
      </c>
      <c r="M30" s="540">
        <v>200</v>
      </c>
      <c r="N30" s="564">
        <v>0</v>
      </c>
      <c r="O30" s="130"/>
      <c r="P30" s="130"/>
      <c r="Q30" s="130"/>
      <c r="R30" s="130"/>
      <c r="S30" s="130"/>
      <c r="T30" s="130"/>
    </row>
    <row r="31" spans="1:20">
      <c r="A31" s="129">
        <v>23</v>
      </c>
      <c r="B31" s="130"/>
      <c r="C31" s="130" t="s">
        <v>1771</v>
      </c>
      <c r="D31" s="129" t="s">
        <v>188</v>
      </c>
      <c r="E31" s="129"/>
      <c r="F31" s="130"/>
      <c r="G31" s="540">
        <v>100</v>
      </c>
      <c r="H31" s="540">
        <v>250</v>
      </c>
      <c r="I31" s="540">
        <v>250</v>
      </c>
      <c r="J31" s="540">
        <v>300</v>
      </c>
      <c r="K31" s="564">
        <v>0</v>
      </c>
      <c r="L31" s="540">
        <f t="shared" si="0"/>
        <v>300</v>
      </c>
      <c r="M31" s="540">
        <v>350</v>
      </c>
      <c r="N31" s="540">
        <f t="shared" si="1"/>
        <v>105000</v>
      </c>
      <c r="O31" s="130">
        <v>75</v>
      </c>
      <c r="P31" s="130">
        <v>75</v>
      </c>
      <c r="Q31" s="130">
        <v>75</v>
      </c>
      <c r="R31" s="130">
        <v>75</v>
      </c>
      <c r="S31" s="130"/>
      <c r="T31" s="130"/>
    </row>
    <row r="32" spans="1:20">
      <c r="A32" s="129">
        <v>24</v>
      </c>
      <c r="B32" s="130"/>
      <c r="C32" s="130" t="s">
        <v>1772</v>
      </c>
      <c r="D32" s="129" t="s">
        <v>188</v>
      </c>
      <c r="E32" s="129"/>
      <c r="F32" s="130"/>
      <c r="G32" s="540">
        <v>1000</v>
      </c>
      <c r="H32" s="540">
        <v>800</v>
      </c>
      <c r="I32" s="540">
        <v>1000</v>
      </c>
      <c r="J32" s="540">
        <v>1200</v>
      </c>
      <c r="K32" s="564">
        <v>0</v>
      </c>
      <c r="L32" s="540">
        <f t="shared" si="0"/>
        <v>1200</v>
      </c>
      <c r="M32" s="540">
        <v>430</v>
      </c>
      <c r="N32" s="540">
        <f t="shared" si="1"/>
        <v>516000</v>
      </c>
      <c r="O32" s="130">
        <v>300</v>
      </c>
      <c r="P32" s="130">
        <v>300</v>
      </c>
      <c r="Q32" s="130">
        <v>300</v>
      </c>
      <c r="R32" s="130">
        <v>300</v>
      </c>
      <c r="S32" s="130"/>
      <c r="T32" s="130"/>
    </row>
    <row r="33" spans="1:20">
      <c r="A33" s="129">
        <v>25</v>
      </c>
      <c r="B33" s="130"/>
      <c r="C33" s="130" t="s">
        <v>1773</v>
      </c>
      <c r="D33" s="129" t="s">
        <v>188</v>
      </c>
      <c r="E33" s="129"/>
      <c r="F33" s="130"/>
      <c r="G33" s="540">
        <v>60</v>
      </c>
      <c r="H33" s="540">
        <v>80</v>
      </c>
      <c r="I33" s="540">
        <v>30</v>
      </c>
      <c r="J33" s="540">
        <v>30</v>
      </c>
      <c r="K33" s="540">
        <v>65</v>
      </c>
      <c r="L33" s="564">
        <v>0</v>
      </c>
      <c r="M33" s="540">
        <v>200</v>
      </c>
      <c r="N33" s="564">
        <v>0</v>
      </c>
      <c r="O33" s="130"/>
      <c r="P33" s="130"/>
      <c r="Q33" s="130"/>
      <c r="R33" s="130"/>
      <c r="S33" s="130"/>
      <c r="T33" s="130"/>
    </row>
    <row r="34" spans="1:20">
      <c r="A34" s="129">
        <v>26</v>
      </c>
      <c r="B34" s="130"/>
      <c r="C34" s="130" t="s">
        <v>1774</v>
      </c>
      <c r="D34" s="129" t="s">
        <v>34</v>
      </c>
      <c r="E34" s="129"/>
      <c r="F34" s="130"/>
      <c r="G34" s="540">
        <v>0</v>
      </c>
      <c r="H34" s="540">
        <v>0</v>
      </c>
      <c r="I34" s="540">
        <v>0</v>
      </c>
      <c r="J34" s="540">
        <v>1</v>
      </c>
      <c r="K34" s="540">
        <v>0</v>
      </c>
      <c r="L34" s="564">
        <v>1</v>
      </c>
      <c r="M34" s="540">
        <v>3000</v>
      </c>
      <c r="N34" s="540">
        <f t="shared" si="1"/>
        <v>3000</v>
      </c>
      <c r="O34" s="130">
        <v>1</v>
      </c>
      <c r="P34" s="130"/>
      <c r="Q34" s="130"/>
      <c r="R34" s="130"/>
      <c r="S34" s="130"/>
      <c r="T34" s="130"/>
    </row>
    <row r="35" spans="1:20">
      <c r="A35" s="129">
        <v>27</v>
      </c>
      <c r="B35" s="130"/>
      <c r="C35" s="130" t="s">
        <v>1775</v>
      </c>
      <c r="D35" s="129" t="s">
        <v>34</v>
      </c>
      <c r="E35" s="129"/>
      <c r="F35" s="130"/>
      <c r="G35" s="540">
        <v>0</v>
      </c>
      <c r="H35" s="540">
        <v>0</v>
      </c>
      <c r="I35" s="540">
        <v>0</v>
      </c>
      <c r="J35" s="540">
        <v>1</v>
      </c>
      <c r="K35" s="540">
        <v>0</v>
      </c>
      <c r="L35" s="564">
        <v>1</v>
      </c>
      <c r="M35" s="540">
        <v>3000</v>
      </c>
      <c r="N35" s="540">
        <f t="shared" si="1"/>
        <v>3000</v>
      </c>
      <c r="O35" s="130">
        <v>1</v>
      </c>
      <c r="P35" s="130"/>
      <c r="Q35" s="130"/>
      <c r="R35" s="130"/>
      <c r="S35" s="130"/>
      <c r="T35" s="130"/>
    </row>
    <row r="36" spans="1:20">
      <c r="A36" s="129"/>
      <c r="B36" s="130"/>
      <c r="C36" s="130"/>
      <c r="D36" s="129"/>
      <c r="E36" s="129"/>
      <c r="F36" s="130"/>
      <c r="G36" s="540"/>
      <c r="H36" s="540"/>
      <c r="I36" s="540"/>
      <c r="J36" s="540"/>
      <c r="K36" s="540"/>
      <c r="L36" s="564"/>
      <c r="M36" s="540"/>
      <c r="N36" s="564"/>
      <c r="O36" s="130"/>
      <c r="P36" s="130"/>
      <c r="Q36" s="130"/>
      <c r="R36" s="130"/>
      <c r="S36" s="130"/>
      <c r="T36" s="130"/>
    </row>
    <row r="37" spans="1:20">
      <c r="A37" s="129"/>
      <c r="B37" s="130"/>
      <c r="C37" s="1298" t="s">
        <v>1776</v>
      </c>
      <c r="D37" s="130"/>
      <c r="E37" s="130"/>
      <c r="F37" s="130"/>
      <c r="G37" s="540"/>
      <c r="H37" s="540"/>
      <c r="I37" s="566"/>
      <c r="J37" s="540"/>
      <c r="K37" s="540"/>
      <c r="L37" s="540"/>
      <c r="M37" s="540"/>
      <c r="N37" s="540"/>
      <c r="O37" s="130"/>
      <c r="P37" s="130"/>
      <c r="Q37" s="130"/>
      <c r="R37" s="130"/>
      <c r="S37" s="130"/>
      <c r="T37" s="130"/>
    </row>
    <row r="38" spans="1:20">
      <c r="A38" s="129">
        <v>28</v>
      </c>
      <c r="B38" s="130"/>
      <c r="C38" s="130" t="s">
        <v>1777</v>
      </c>
      <c r="D38" s="129" t="s">
        <v>698</v>
      </c>
      <c r="E38" s="130"/>
      <c r="F38" s="130"/>
      <c r="G38" s="540">
        <v>10</v>
      </c>
      <c r="H38" s="540">
        <v>30</v>
      </c>
      <c r="I38" s="566">
        <v>10</v>
      </c>
      <c r="J38" s="540">
        <v>30</v>
      </c>
      <c r="K38" s="540">
        <v>5</v>
      </c>
      <c r="L38" s="540">
        <v>25</v>
      </c>
      <c r="M38" s="540">
        <v>200</v>
      </c>
      <c r="N38" s="540">
        <f t="shared" si="1"/>
        <v>5000</v>
      </c>
      <c r="O38" s="130">
        <v>10</v>
      </c>
      <c r="P38" s="130"/>
      <c r="Q38" s="130">
        <v>15</v>
      </c>
      <c r="R38" s="130"/>
      <c r="S38" s="130"/>
      <c r="T38" s="130"/>
    </row>
    <row r="39" spans="1:20" s="57" customFormat="1">
      <c r="A39" s="44">
        <v>29</v>
      </c>
      <c r="B39" s="47"/>
      <c r="C39" s="47" t="s">
        <v>1778</v>
      </c>
      <c r="D39" s="44" t="s">
        <v>698</v>
      </c>
      <c r="E39" s="47"/>
      <c r="F39" s="47"/>
      <c r="G39" s="565">
        <v>10</v>
      </c>
      <c r="H39" s="565">
        <v>10</v>
      </c>
      <c r="I39" s="567">
        <v>2</v>
      </c>
      <c r="J39" s="565">
        <v>10</v>
      </c>
      <c r="K39" s="565">
        <v>5</v>
      </c>
      <c r="L39" s="565">
        <f t="shared" ref="L39:L102" si="2">J39-K39</f>
        <v>5</v>
      </c>
      <c r="M39" s="565">
        <v>350</v>
      </c>
      <c r="N39" s="565">
        <f t="shared" si="1"/>
        <v>1750</v>
      </c>
      <c r="O39" s="47">
        <v>5</v>
      </c>
      <c r="P39" s="47"/>
      <c r="Q39" s="47"/>
      <c r="R39" s="47"/>
      <c r="S39" s="47"/>
      <c r="T39" s="47"/>
    </row>
    <row r="40" spans="1:20">
      <c r="A40" s="129">
        <v>30</v>
      </c>
      <c r="B40" s="130"/>
      <c r="C40" s="130" t="s">
        <v>1779</v>
      </c>
      <c r="D40" s="129" t="s">
        <v>1780</v>
      </c>
      <c r="E40" s="130"/>
      <c r="F40" s="130"/>
      <c r="G40" s="540">
        <v>10</v>
      </c>
      <c r="H40" s="540">
        <v>10</v>
      </c>
      <c r="I40" s="566">
        <v>1</v>
      </c>
      <c r="J40" s="564">
        <v>0</v>
      </c>
      <c r="K40" s="540">
        <v>40</v>
      </c>
      <c r="L40" s="564">
        <v>0</v>
      </c>
      <c r="M40" s="564">
        <v>0</v>
      </c>
      <c r="N40" s="564">
        <v>0</v>
      </c>
      <c r="O40" s="130"/>
      <c r="P40" s="130"/>
      <c r="Q40" s="130"/>
      <c r="R40" s="130"/>
      <c r="S40" s="130"/>
      <c r="T40" s="130"/>
    </row>
    <row r="41" spans="1:20">
      <c r="A41" s="44">
        <v>31</v>
      </c>
      <c r="B41" s="130"/>
      <c r="C41" s="130" t="s">
        <v>1781</v>
      </c>
      <c r="D41" s="129" t="s">
        <v>43</v>
      </c>
      <c r="E41" s="130"/>
      <c r="F41" s="130"/>
      <c r="G41" s="540">
        <v>4</v>
      </c>
      <c r="H41" s="540">
        <v>2</v>
      </c>
      <c r="I41" s="564">
        <v>4</v>
      </c>
      <c r="J41" s="540">
        <v>4</v>
      </c>
      <c r="K41" s="564">
        <v>0</v>
      </c>
      <c r="L41" s="540">
        <f t="shared" si="2"/>
        <v>4</v>
      </c>
      <c r="M41" s="540">
        <v>17000</v>
      </c>
      <c r="N41" s="540">
        <f t="shared" si="1"/>
        <v>68000</v>
      </c>
      <c r="O41" s="130">
        <v>1</v>
      </c>
      <c r="P41" s="130">
        <v>1</v>
      </c>
      <c r="Q41" s="130">
        <v>1</v>
      </c>
      <c r="R41" s="130">
        <v>1</v>
      </c>
      <c r="S41" s="130"/>
      <c r="T41" s="130"/>
    </row>
    <row r="42" spans="1:20">
      <c r="A42" s="129">
        <v>32</v>
      </c>
      <c r="B42" s="130"/>
      <c r="C42" s="130" t="s">
        <v>1782</v>
      </c>
      <c r="D42" s="129" t="s">
        <v>43</v>
      </c>
      <c r="E42" s="130"/>
      <c r="F42" s="130"/>
      <c r="G42" s="540">
        <v>2</v>
      </c>
      <c r="H42" s="540">
        <v>4</v>
      </c>
      <c r="I42" s="566">
        <v>4</v>
      </c>
      <c r="J42" s="540">
        <v>4</v>
      </c>
      <c r="K42" s="564">
        <v>0</v>
      </c>
      <c r="L42" s="540">
        <f t="shared" si="2"/>
        <v>4</v>
      </c>
      <c r="M42" s="540">
        <v>7000</v>
      </c>
      <c r="N42" s="540">
        <f t="shared" si="1"/>
        <v>28000</v>
      </c>
      <c r="O42" s="130">
        <v>2</v>
      </c>
      <c r="P42" s="130">
        <v>2</v>
      </c>
      <c r="Q42" s="130"/>
      <c r="R42" s="130"/>
      <c r="S42" s="130"/>
      <c r="T42" s="130"/>
    </row>
    <row r="43" spans="1:20">
      <c r="A43" s="44">
        <v>33</v>
      </c>
      <c r="B43" s="130"/>
      <c r="C43" s="130" t="s">
        <v>1783</v>
      </c>
      <c r="D43" s="129" t="s">
        <v>43</v>
      </c>
      <c r="E43" s="130"/>
      <c r="F43" s="130"/>
      <c r="G43" s="540">
        <v>12</v>
      </c>
      <c r="H43" s="540">
        <v>20</v>
      </c>
      <c r="I43" s="566">
        <v>10</v>
      </c>
      <c r="J43" s="540">
        <v>8</v>
      </c>
      <c r="K43" s="564">
        <v>0</v>
      </c>
      <c r="L43" s="540">
        <f t="shared" si="2"/>
        <v>8</v>
      </c>
      <c r="M43" s="540">
        <v>8000</v>
      </c>
      <c r="N43" s="540">
        <f t="shared" si="1"/>
        <v>64000</v>
      </c>
      <c r="O43" s="130">
        <v>2</v>
      </c>
      <c r="P43" s="130">
        <v>2</v>
      </c>
      <c r="Q43" s="130">
        <v>2</v>
      </c>
      <c r="R43" s="130">
        <v>2</v>
      </c>
      <c r="S43" s="130"/>
      <c r="T43" s="130"/>
    </row>
    <row r="44" spans="1:20">
      <c r="A44" s="129">
        <v>34</v>
      </c>
      <c r="B44" s="130"/>
      <c r="C44" s="130" t="s">
        <v>1784</v>
      </c>
      <c r="D44" s="129" t="s">
        <v>46</v>
      </c>
      <c r="E44" s="130"/>
      <c r="F44" s="130"/>
      <c r="G44" s="540">
        <v>10</v>
      </c>
      <c r="H44" s="540">
        <v>3</v>
      </c>
      <c r="I44" s="566">
        <v>2</v>
      </c>
      <c r="J44" s="540">
        <v>6</v>
      </c>
      <c r="K44" s="540">
        <v>2</v>
      </c>
      <c r="L44" s="540">
        <v>0</v>
      </c>
      <c r="M44" s="564">
        <v>0</v>
      </c>
      <c r="N44" s="564">
        <v>0</v>
      </c>
      <c r="O44" s="130"/>
      <c r="P44" s="130"/>
      <c r="Q44" s="130"/>
      <c r="R44" s="130"/>
      <c r="S44" s="130"/>
      <c r="T44" s="130"/>
    </row>
    <row r="45" spans="1:20">
      <c r="A45" s="44">
        <v>35</v>
      </c>
      <c r="B45" s="130"/>
      <c r="C45" s="130" t="s">
        <v>1785</v>
      </c>
      <c r="D45" s="129" t="s">
        <v>1786</v>
      </c>
      <c r="E45" s="130"/>
      <c r="F45" s="130"/>
      <c r="G45" s="540">
        <v>4</v>
      </c>
      <c r="H45" s="540">
        <v>4</v>
      </c>
      <c r="I45" s="566">
        <v>4</v>
      </c>
      <c r="J45" s="540">
        <v>6</v>
      </c>
      <c r="K45" s="540">
        <v>1</v>
      </c>
      <c r="L45" s="540">
        <f t="shared" si="2"/>
        <v>5</v>
      </c>
      <c r="M45" s="540">
        <v>4000</v>
      </c>
      <c r="N45" s="540">
        <f t="shared" si="1"/>
        <v>20000</v>
      </c>
      <c r="O45" s="130">
        <v>5</v>
      </c>
      <c r="P45" s="130"/>
      <c r="Q45" s="130"/>
      <c r="R45" s="130"/>
      <c r="S45" s="130"/>
      <c r="T45" s="130"/>
    </row>
    <row r="46" spans="1:20">
      <c r="A46" s="129">
        <v>36</v>
      </c>
      <c r="B46" s="130"/>
      <c r="C46" s="130" t="s">
        <v>1787</v>
      </c>
      <c r="D46" s="129" t="s">
        <v>1786</v>
      </c>
      <c r="E46" s="130"/>
      <c r="F46" s="130"/>
      <c r="G46" s="540">
        <v>2</v>
      </c>
      <c r="H46" s="540">
        <v>4</v>
      </c>
      <c r="I46" s="566">
        <v>4</v>
      </c>
      <c r="J46" s="540">
        <v>5</v>
      </c>
      <c r="K46" s="540">
        <v>1</v>
      </c>
      <c r="L46" s="540">
        <f t="shared" si="2"/>
        <v>4</v>
      </c>
      <c r="M46" s="540">
        <v>100</v>
      </c>
      <c r="N46" s="540">
        <f t="shared" si="1"/>
        <v>400</v>
      </c>
      <c r="O46" s="130">
        <v>4</v>
      </c>
      <c r="P46" s="130"/>
      <c r="Q46" s="130"/>
      <c r="R46" s="130"/>
      <c r="S46" s="130"/>
      <c r="T46" s="130"/>
    </row>
    <row r="47" spans="1:20">
      <c r="A47" s="44">
        <v>37</v>
      </c>
      <c r="B47" s="130"/>
      <c r="C47" s="130" t="s">
        <v>1788</v>
      </c>
      <c r="D47" s="129" t="s">
        <v>1780</v>
      </c>
      <c r="E47" s="130"/>
      <c r="F47" s="130"/>
      <c r="G47" s="540">
        <v>170</v>
      </c>
      <c r="H47" s="540">
        <v>120</v>
      </c>
      <c r="I47" s="566">
        <v>200</v>
      </c>
      <c r="J47" s="540">
        <v>240</v>
      </c>
      <c r="K47" s="540">
        <v>10</v>
      </c>
      <c r="L47" s="540">
        <v>230</v>
      </c>
      <c r="M47" s="540">
        <v>1500</v>
      </c>
      <c r="N47" s="540">
        <f t="shared" si="1"/>
        <v>345000</v>
      </c>
      <c r="O47" s="130">
        <v>60</v>
      </c>
      <c r="P47" s="130">
        <v>60</v>
      </c>
      <c r="Q47" s="130">
        <v>60</v>
      </c>
      <c r="R47" s="130">
        <v>50</v>
      </c>
      <c r="S47" s="130"/>
      <c r="T47" s="130"/>
    </row>
    <row r="48" spans="1:20">
      <c r="A48" s="129">
        <v>38</v>
      </c>
      <c r="B48" s="130"/>
      <c r="C48" s="130" t="s">
        <v>1789</v>
      </c>
      <c r="D48" s="129" t="s">
        <v>1780</v>
      </c>
      <c r="E48" s="130"/>
      <c r="F48" s="130"/>
      <c r="G48" s="540">
        <v>5</v>
      </c>
      <c r="H48" s="540">
        <v>5</v>
      </c>
      <c r="I48" s="566">
        <v>2</v>
      </c>
      <c r="J48" s="540">
        <v>10</v>
      </c>
      <c r="K48" s="540">
        <v>10</v>
      </c>
      <c r="L48" s="564">
        <v>0</v>
      </c>
      <c r="M48" s="540">
        <v>1800</v>
      </c>
      <c r="N48" s="564">
        <v>0</v>
      </c>
      <c r="O48" s="130"/>
      <c r="P48" s="130"/>
      <c r="Q48" s="130"/>
      <c r="R48" s="130"/>
      <c r="S48" s="130"/>
      <c r="T48" s="130"/>
    </row>
    <row r="49" spans="1:20">
      <c r="A49" s="44">
        <v>39</v>
      </c>
      <c r="B49" s="130"/>
      <c r="C49" s="130" t="s">
        <v>1790</v>
      </c>
      <c r="D49" s="129" t="s">
        <v>1780</v>
      </c>
      <c r="E49" s="130"/>
      <c r="F49" s="130"/>
      <c r="G49" s="540">
        <v>2</v>
      </c>
      <c r="H49" s="540">
        <v>3</v>
      </c>
      <c r="I49" s="564">
        <v>0</v>
      </c>
      <c r="J49" s="540">
        <v>3</v>
      </c>
      <c r="K49" s="564">
        <v>0</v>
      </c>
      <c r="L49" s="540">
        <f t="shared" si="2"/>
        <v>3</v>
      </c>
      <c r="M49" s="540">
        <v>7000</v>
      </c>
      <c r="N49" s="540">
        <f t="shared" si="1"/>
        <v>21000</v>
      </c>
      <c r="O49" s="148">
        <v>3</v>
      </c>
      <c r="P49" s="130"/>
      <c r="Q49" s="130"/>
      <c r="R49" s="130"/>
      <c r="S49" s="130"/>
      <c r="T49" s="130"/>
    </row>
    <row r="50" spans="1:20">
      <c r="A50" s="129">
        <v>40</v>
      </c>
      <c r="B50" s="130"/>
      <c r="C50" s="130" t="s">
        <v>1791</v>
      </c>
      <c r="D50" s="129" t="s">
        <v>1792</v>
      </c>
      <c r="E50" s="130"/>
      <c r="F50" s="130"/>
      <c r="G50" s="540">
        <v>0</v>
      </c>
      <c r="H50" s="540">
        <v>1</v>
      </c>
      <c r="I50" s="566">
        <v>1</v>
      </c>
      <c r="J50" s="540">
        <v>1</v>
      </c>
      <c r="K50" s="564">
        <v>0</v>
      </c>
      <c r="L50" s="540">
        <f t="shared" si="2"/>
        <v>1</v>
      </c>
      <c r="M50" s="540">
        <v>700</v>
      </c>
      <c r="N50" s="540">
        <f t="shared" si="1"/>
        <v>700</v>
      </c>
      <c r="O50" s="130">
        <v>1</v>
      </c>
      <c r="P50" s="130"/>
      <c r="Q50" s="130"/>
      <c r="R50" s="130"/>
      <c r="S50" s="130"/>
      <c r="T50" s="130"/>
    </row>
    <row r="51" spans="1:20">
      <c r="A51" s="44">
        <v>41</v>
      </c>
      <c r="B51" s="130"/>
      <c r="C51" s="130" t="s">
        <v>1793</v>
      </c>
      <c r="D51" s="129" t="s">
        <v>188</v>
      </c>
      <c r="E51" s="130"/>
      <c r="F51" s="130"/>
      <c r="G51" s="540">
        <v>100</v>
      </c>
      <c r="H51" s="540">
        <v>100</v>
      </c>
      <c r="I51" s="566">
        <v>100</v>
      </c>
      <c r="J51" s="540">
        <v>100</v>
      </c>
      <c r="K51" s="564">
        <v>0</v>
      </c>
      <c r="L51" s="540">
        <f t="shared" si="2"/>
        <v>100</v>
      </c>
      <c r="M51" s="540">
        <v>80</v>
      </c>
      <c r="N51" s="540">
        <f t="shared" si="1"/>
        <v>8000</v>
      </c>
      <c r="O51" s="130">
        <v>25</v>
      </c>
      <c r="P51" s="130">
        <v>25</v>
      </c>
      <c r="Q51" s="130">
        <v>25</v>
      </c>
      <c r="R51" s="130">
        <v>25</v>
      </c>
      <c r="S51" s="130"/>
      <c r="T51" s="130"/>
    </row>
    <row r="52" spans="1:20">
      <c r="A52" s="129">
        <v>42</v>
      </c>
      <c r="B52" s="130"/>
      <c r="C52" s="130" t="s">
        <v>1794</v>
      </c>
      <c r="D52" s="129" t="s">
        <v>83</v>
      </c>
      <c r="E52" s="130"/>
      <c r="F52" s="130"/>
      <c r="G52" s="540">
        <v>20</v>
      </c>
      <c r="H52" s="540">
        <v>20</v>
      </c>
      <c r="I52" s="566">
        <v>20</v>
      </c>
      <c r="J52" s="540">
        <v>30</v>
      </c>
      <c r="K52" s="540">
        <v>20</v>
      </c>
      <c r="L52" s="540">
        <f t="shared" si="2"/>
        <v>10</v>
      </c>
      <c r="M52" s="540">
        <v>200</v>
      </c>
      <c r="N52" s="540">
        <f t="shared" si="1"/>
        <v>2000</v>
      </c>
      <c r="O52" s="130">
        <v>10</v>
      </c>
      <c r="P52" s="130"/>
      <c r="Q52" s="130"/>
      <c r="R52" s="130"/>
      <c r="S52" s="130"/>
      <c r="T52" s="130"/>
    </row>
    <row r="53" spans="1:20">
      <c r="A53" s="44">
        <v>43</v>
      </c>
      <c r="B53" s="130"/>
      <c r="C53" s="130" t="s">
        <v>1795</v>
      </c>
      <c r="D53" s="129" t="s">
        <v>83</v>
      </c>
      <c r="E53" s="130"/>
      <c r="F53" s="130"/>
      <c r="G53" s="540">
        <v>10</v>
      </c>
      <c r="H53" s="540">
        <v>10</v>
      </c>
      <c r="I53" s="566">
        <v>10</v>
      </c>
      <c r="J53" s="540">
        <v>10</v>
      </c>
      <c r="K53" s="564">
        <v>0</v>
      </c>
      <c r="L53" s="540">
        <f t="shared" si="2"/>
        <v>10</v>
      </c>
      <c r="M53" s="540">
        <v>200</v>
      </c>
      <c r="N53" s="540">
        <f t="shared" si="1"/>
        <v>2000</v>
      </c>
      <c r="O53" s="130">
        <v>10</v>
      </c>
      <c r="P53" s="130"/>
      <c r="Q53" s="130"/>
      <c r="R53" s="130"/>
      <c r="S53" s="130"/>
      <c r="T53" s="130"/>
    </row>
    <row r="54" spans="1:20">
      <c r="A54" s="129">
        <v>44</v>
      </c>
      <c r="B54" s="130"/>
      <c r="C54" s="130" t="s">
        <v>1796</v>
      </c>
      <c r="D54" s="129" t="s">
        <v>156</v>
      </c>
      <c r="E54" s="130"/>
      <c r="F54" s="130"/>
      <c r="G54" s="540">
        <v>40</v>
      </c>
      <c r="H54" s="540">
        <v>40</v>
      </c>
      <c r="I54" s="566">
        <v>40</v>
      </c>
      <c r="J54" s="540">
        <v>50</v>
      </c>
      <c r="K54" s="540">
        <v>10</v>
      </c>
      <c r="L54" s="540">
        <f t="shared" si="2"/>
        <v>40</v>
      </c>
      <c r="M54" s="540">
        <v>350</v>
      </c>
      <c r="N54" s="540">
        <f t="shared" si="1"/>
        <v>14000</v>
      </c>
      <c r="O54" s="130">
        <v>20</v>
      </c>
      <c r="P54" s="130"/>
      <c r="Q54" s="130">
        <v>20</v>
      </c>
      <c r="R54" s="130"/>
      <c r="S54" s="130"/>
      <c r="T54" s="130"/>
    </row>
    <row r="55" spans="1:20">
      <c r="A55" s="44">
        <v>45</v>
      </c>
      <c r="B55" s="130"/>
      <c r="C55" s="130" t="s">
        <v>1797</v>
      </c>
      <c r="D55" s="129" t="s">
        <v>34</v>
      </c>
      <c r="E55" s="130"/>
      <c r="F55" s="130"/>
      <c r="G55" s="540">
        <v>1</v>
      </c>
      <c r="H55" s="540">
        <v>1</v>
      </c>
      <c r="I55" s="566">
        <v>1</v>
      </c>
      <c r="J55" s="540">
        <v>2</v>
      </c>
      <c r="K55" s="540">
        <v>1</v>
      </c>
      <c r="L55" s="540">
        <f t="shared" si="2"/>
        <v>1</v>
      </c>
      <c r="M55" s="540">
        <v>500</v>
      </c>
      <c r="N55" s="540">
        <f t="shared" si="1"/>
        <v>500</v>
      </c>
      <c r="O55" s="130">
        <v>1</v>
      </c>
      <c r="P55" s="130"/>
      <c r="Q55" s="130"/>
      <c r="R55" s="130"/>
      <c r="S55" s="130"/>
      <c r="T55" s="130"/>
    </row>
    <row r="56" spans="1:20">
      <c r="A56" s="129">
        <v>46</v>
      </c>
      <c r="B56" s="130"/>
      <c r="C56" s="130" t="s">
        <v>1798</v>
      </c>
      <c r="D56" s="129" t="s">
        <v>34</v>
      </c>
      <c r="E56" s="130"/>
      <c r="F56" s="130"/>
      <c r="G56" s="540">
        <v>1</v>
      </c>
      <c r="H56" s="540">
        <v>1</v>
      </c>
      <c r="I56" s="566">
        <v>1</v>
      </c>
      <c r="J56" s="540">
        <v>2</v>
      </c>
      <c r="K56" s="540">
        <v>1</v>
      </c>
      <c r="L56" s="540">
        <f t="shared" si="2"/>
        <v>1</v>
      </c>
      <c r="M56" s="540">
        <v>750</v>
      </c>
      <c r="N56" s="540">
        <f t="shared" si="1"/>
        <v>750</v>
      </c>
      <c r="O56" s="130">
        <v>1</v>
      </c>
      <c r="P56" s="130"/>
      <c r="Q56" s="130"/>
      <c r="R56" s="130"/>
      <c r="S56" s="130"/>
      <c r="T56" s="130"/>
    </row>
    <row r="57" spans="1:20">
      <c r="A57" s="44">
        <v>47</v>
      </c>
      <c r="B57" s="130"/>
      <c r="C57" s="130" t="s">
        <v>1799</v>
      </c>
      <c r="D57" s="129" t="s">
        <v>188</v>
      </c>
      <c r="E57" s="130"/>
      <c r="F57" s="130"/>
      <c r="G57" s="540">
        <v>200</v>
      </c>
      <c r="H57" s="540">
        <v>200</v>
      </c>
      <c r="I57" s="566">
        <v>100</v>
      </c>
      <c r="J57" s="540">
        <v>200</v>
      </c>
      <c r="K57" s="564">
        <v>100</v>
      </c>
      <c r="L57" s="540">
        <f t="shared" si="2"/>
        <v>100</v>
      </c>
      <c r="M57" s="540">
        <v>80</v>
      </c>
      <c r="N57" s="540">
        <f t="shared" si="1"/>
        <v>8000</v>
      </c>
      <c r="O57" s="130">
        <v>25</v>
      </c>
      <c r="P57" s="130">
        <v>25</v>
      </c>
      <c r="Q57" s="130">
        <v>25</v>
      </c>
      <c r="R57" s="130">
        <v>25</v>
      </c>
      <c r="S57" s="130"/>
      <c r="T57" s="130"/>
    </row>
    <row r="58" spans="1:20">
      <c r="A58" s="129">
        <v>48</v>
      </c>
      <c r="B58" s="130"/>
      <c r="C58" s="130" t="s">
        <v>1800</v>
      </c>
      <c r="D58" s="129" t="s">
        <v>725</v>
      </c>
      <c r="E58" s="130"/>
      <c r="F58" s="130"/>
      <c r="G58" s="540">
        <v>10</v>
      </c>
      <c r="H58" s="540">
        <v>15</v>
      </c>
      <c r="I58" s="566">
        <v>20</v>
      </c>
      <c r="J58" s="540">
        <v>20</v>
      </c>
      <c r="K58" s="540">
        <v>5</v>
      </c>
      <c r="L58" s="540">
        <f t="shared" si="2"/>
        <v>15</v>
      </c>
      <c r="M58" s="540">
        <v>1000</v>
      </c>
      <c r="N58" s="540">
        <f t="shared" si="1"/>
        <v>15000</v>
      </c>
      <c r="O58" s="130">
        <v>5</v>
      </c>
      <c r="P58" s="130">
        <v>5</v>
      </c>
      <c r="Q58" s="130">
        <v>5</v>
      </c>
      <c r="R58" s="130"/>
      <c r="S58" s="130"/>
      <c r="T58" s="130"/>
    </row>
    <row r="59" spans="1:20" s="57" customFormat="1">
      <c r="A59" s="44">
        <v>49</v>
      </c>
      <c r="B59" s="47"/>
      <c r="C59" s="47" t="s">
        <v>1801</v>
      </c>
      <c r="D59" s="44" t="s">
        <v>725</v>
      </c>
      <c r="E59" s="47"/>
      <c r="F59" s="47"/>
      <c r="G59" s="565">
        <v>10</v>
      </c>
      <c r="H59" s="565">
        <v>10</v>
      </c>
      <c r="I59" s="564">
        <v>0</v>
      </c>
      <c r="J59" s="564">
        <v>0</v>
      </c>
      <c r="K59" s="564">
        <v>0</v>
      </c>
      <c r="L59" s="564">
        <v>0</v>
      </c>
      <c r="M59" s="565">
        <v>1500</v>
      </c>
      <c r="N59" s="564">
        <v>0</v>
      </c>
      <c r="O59" s="47"/>
      <c r="P59" s="47"/>
      <c r="Q59" s="47"/>
      <c r="R59" s="47"/>
      <c r="S59" s="47"/>
      <c r="T59" s="47"/>
    </row>
    <row r="60" spans="1:20" s="57" customFormat="1">
      <c r="A60" s="129">
        <v>50</v>
      </c>
      <c r="B60" s="47"/>
      <c r="C60" s="47" t="s">
        <v>1802</v>
      </c>
      <c r="D60" s="44" t="s">
        <v>725</v>
      </c>
      <c r="E60" s="47"/>
      <c r="F60" s="47"/>
      <c r="G60" s="565">
        <v>5</v>
      </c>
      <c r="H60" s="565">
        <v>5</v>
      </c>
      <c r="I60" s="564">
        <v>0</v>
      </c>
      <c r="J60" s="564">
        <v>0</v>
      </c>
      <c r="K60" s="564">
        <v>0</v>
      </c>
      <c r="L60" s="564">
        <v>0</v>
      </c>
      <c r="M60" s="565">
        <v>3000</v>
      </c>
      <c r="N60" s="564">
        <v>0</v>
      </c>
      <c r="O60" s="47"/>
      <c r="P60" s="47"/>
      <c r="Q60" s="47"/>
      <c r="R60" s="47"/>
      <c r="S60" s="47"/>
      <c r="T60" s="47"/>
    </row>
    <row r="61" spans="1:20" s="57" customFormat="1">
      <c r="A61" s="44">
        <v>51</v>
      </c>
      <c r="B61" s="47"/>
      <c r="C61" s="47" t="s">
        <v>1803</v>
      </c>
      <c r="D61" s="44" t="s">
        <v>725</v>
      </c>
      <c r="E61" s="47"/>
      <c r="F61" s="47"/>
      <c r="G61" s="565">
        <v>10</v>
      </c>
      <c r="H61" s="565">
        <v>10</v>
      </c>
      <c r="I61" s="564">
        <v>0</v>
      </c>
      <c r="J61" s="564">
        <v>0</v>
      </c>
      <c r="K61" s="564">
        <v>0</v>
      </c>
      <c r="L61" s="564">
        <v>0</v>
      </c>
      <c r="M61" s="565">
        <v>5000</v>
      </c>
      <c r="N61" s="564">
        <v>0</v>
      </c>
      <c r="O61" s="47"/>
      <c r="P61" s="47"/>
      <c r="Q61" s="47"/>
      <c r="R61" s="47"/>
      <c r="S61" s="47"/>
      <c r="T61" s="47"/>
    </row>
    <row r="62" spans="1:20">
      <c r="A62" s="129">
        <v>52</v>
      </c>
      <c r="B62" s="130"/>
      <c r="C62" s="130" t="s">
        <v>1804</v>
      </c>
      <c r="D62" s="129" t="s">
        <v>725</v>
      </c>
      <c r="E62" s="130"/>
      <c r="F62" s="130"/>
      <c r="G62" s="540">
        <v>10</v>
      </c>
      <c r="H62" s="540">
        <v>10</v>
      </c>
      <c r="I62" s="566">
        <v>10</v>
      </c>
      <c r="J62" s="540">
        <v>10</v>
      </c>
      <c r="K62" s="564">
        <v>0</v>
      </c>
      <c r="L62" s="540">
        <f t="shared" si="2"/>
        <v>10</v>
      </c>
      <c r="M62" s="540">
        <v>1500</v>
      </c>
      <c r="N62" s="540">
        <f t="shared" si="1"/>
        <v>15000</v>
      </c>
      <c r="O62" s="130">
        <v>5</v>
      </c>
      <c r="P62" s="130">
        <v>5</v>
      </c>
      <c r="Q62" s="130"/>
      <c r="R62" s="130"/>
      <c r="S62" s="130"/>
      <c r="T62" s="130"/>
    </row>
    <row r="63" spans="1:20">
      <c r="A63" s="44">
        <v>53</v>
      </c>
      <c r="B63" s="130"/>
      <c r="C63" s="130" t="s">
        <v>1805</v>
      </c>
      <c r="D63" s="129" t="s">
        <v>725</v>
      </c>
      <c r="E63" s="130"/>
      <c r="F63" s="130"/>
      <c r="G63" s="540">
        <v>3</v>
      </c>
      <c r="H63" s="540">
        <v>5</v>
      </c>
      <c r="I63" s="564">
        <v>0</v>
      </c>
      <c r="J63" s="564">
        <v>0</v>
      </c>
      <c r="K63" s="564">
        <v>0</v>
      </c>
      <c r="L63" s="564">
        <v>0</v>
      </c>
      <c r="M63" s="540">
        <v>500</v>
      </c>
      <c r="N63" s="564">
        <v>0</v>
      </c>
      <c r="O63" s="130"/>
      <c r="P63" s="130"/>
      <c r="Q63" s="130"/>
      <c r="R63" s="130"/>
      <c r="S63" s="130"/>
      <c r="T63" s="130"/>
    </row>
    <row r="64" spans="1:20">
      <c r="A64" s="129">
        <v>54</v>
      </c>
      <c r="B64" s="130"/>
      <c r="C64" s="130" t="s">
        <v>1806</v>
      </c>
      <c r="D64" s="129" t="s">
        <v>1807</v>
      </c>
      <c r="E64" s="130"/>
      <c r="F64" s="130"/>
      <c r="G64" s="540">
        <v>10</v>
      </c>
      <c r="H64" s="540">
        <v>15</v>
      </c>
      <c r="I64" s="566">
        <v>5</v>
      </c>
      <c r="J64" s="540">
        <v>10</v>
      </c>
      <c r="K64" s="564">
        <v>0</v>
      </c>
      <c r="L64" s="540">
        <f t="shared" si="2"/>
        <v>10</v>
      </c>
      <c r="M64" s="540">
        <v>700</v>
      </c>
      <c r="N64" s="540">
        <f t="shared" si="1"/>
        <v>7000</v>
      </c>
      <c r="O64" s="130">
        <v>5</v>
      </c>
      <c r="P64" s="130">
        <v>5</v>
      </c>
      <c r="Q64" s="130"/>
      <c r="R64" s="130"/>
      <c r="S64" s="130"/>
      <c r="T64" s="130"/>
    </row>
    <row r="65" spans="1:20">
      <c r="A65" s="44">
        <v>55</v>
      </c>
      <c r="B65" s="130"/>
      <c r="C65" s="130" t="s">
        <v>1808</v>
      </c>
      <c r="D65" s="129" t="s">
        <v>43</v>
      </c>
      <c r="E65" s="130"/>
      <c r="F65" s="130"/>
      <c r="G65" s="540">
        <v>12</v>
      </c>
      <c r="H65" s="540">
        <v>12</v>
      </c>
      <c r="I65" s="566">
        <v>15</v>
      </c>
      <c r="J65" s="540">
        <v>15</v>
      </c>
      <c r="K65" s="540">
        <v>5</v>
      </c>
      <c r="L65" s="540">
        <f t="shared" si="2"/>
        <v>10</v>
      </c>
      <c r="M65" s="540">
        <v>3000</v>
      </c>
      <c r="N65" s="540">
        <f t="shared" si="1"/>
        <v>30000</v>
      </c>
      <c r="O65" s="130">
        <v>5</v>
      </c>
      <c r="P65" s="130">
        <v>5</v>
      </c>
      <c r="Q65" s="130"/>
      <c r="R65" s="130"/>
      <c r="S65" s="130"/>
      <c r="T65" s="130"/>
    </row>
    <row r="66" spans="1:20">
      <c r="A66" s="129">
        <v>56</v>
      </c>
      <c r="B66" s="130"/>
      <c r="C66" s="130" t="s">
        <v>1809</v>
      </c>
      <c r="D66" s="129" t="s">
        <v>1810</v>
      </c>
      <c r="E66" s="130"/>
      <c r="F66" s="130"/>
      <c r="G66" s="540">
        <v>12</v>
      </c>
      <c r="H66" s="540">
        <v>12</v>
      </c>
      <c r="I66" s="566">
        <v>12</v>
      </c>
      <c r="J66" s="540">
        <v>15</v>
      </c>
      <c r="K66" s="564">
        <v>0</v>
      </c>
      <c r="L66" s="540">
        <f t="shared" si="2"/>
        <v>15</v>
      </c>
      <c r="M66" s="540">
        <v>3600</v>
      </c>
      <c r="N66" s="540">
        <f t="shared" si="1"/>
        <v>54000</v>
      </c>
      <c r="O66" s="130">
        <v>5</v>
      </c>
      <c r="P66" s="130">
        <v>5</v>
      </c>
      <c r="Q66" s="130">
        <v>5</v>
      </c>
      <c r="R66" s="130"/>
      <c r="S66" s="130"/>
      <c r="T66" s="130"/>
    </row>
    <row r="67" spans="1:20">
      <c r="A67" s="44">
        <v>57</v>
      </c>
      <c r="B67" s="130"/>
      <c r="C67" s="130" t="s">
        <v>1811</v>
      </c>
      <c r="D67" s="129" t="s">
        <v>188</v>
      </c>
      <c r="E67" s="130"/>
      <c r="F67" s="130"/>
      <c r="G67" s="540">
        <v>30</v>
      </c>
      <c r="H67" s="540">
        <v>30</v>
      </c>
      <c r="I67" s="566">
        <v>30</v>
      </c>
      <c r="J67" s="540">
        <v>30</v>
      </c>
      <c r="K67" s="564">
        <v>0</v>
      </c>
      <c r="L67" s="540">
        <f t="shared" si="2"/>
        <v>30</v>
      </c>
      <c r="M67" s="540">
        <v>200</v>
      </c>
      <c r="N67" s="540">
        <f t="shared" si="1"/>
        <v>6000</v>
      </c>
      <c r="O67" s="130">
        <v>10</v>
      </c>
      <c r="P67" s="130">
        <v>10</v>
      </c>
      <c r="Q67" s="130">
        <v>10</v>
      </c>
      <c r="R67" s="130"/>
      <c r="S67" s="130"/>
      <c r="T67" s="130"/>
    </row>
    <row r="68" spans="1:20">
      <c r="A68" s="129">
        <v>58</v>
      </c>
      <c r="B68" s="130"/>
      <c r="C68" s="130" t="s">
        <v>1812</v>
      </c>
      <c r="D68" s="129" t="s">
        <v>188</v>
      </c>
      <c r="E68" s="130"/>
      <c r="F68" s="130"/>
      <c r="G68" s="540">
        <v>100</v>
      </c>
      <c r="H68" s="540">
        <v>100</v>
      </c>
      <c r="I68" s="566">
        <v>100</v>
      </c>
      <c r="J68" s="540">
        <v>100</v>
      </c>
      <c r="K68" s="540">
        <v>20</v>
      </c>
      <c r="L68" s="540">
        <f t="shared" si="2"/>
        <v>80</v>
      </c>
      <c r="M68" s="540">
        <v>200</v>
      </c>
      <c r="N68" s="540">
        <f t="shared" si="1"/>
        <v>16000</v>
      </c>
      <c r="O68" s="130">
        <v>20</v>
      </c>
      <c r="P68" s="130">
        <v>20</v>
      </c>
      <c r="Q68" s="130">
        <v>20</v>
      </c>
      <c r="R68" s="130">
        <v>20</v>
      </c>
      <c r="S68" s="130"/>
      <c r="T68" s="130"/>
    </row>
    <row r="69" spans="1:20">
      <c r="A69" s="44">
        <v>59</v>
      </c>
      <c r="B69" s="130"/>
      <c r="C69" s="130" t="s">
        <v>1813</v>
      </c>
      <c r="D69" s="129" t="s">
        <v>46</v>
      </c>
      <c r="E69" s="130"/>
      <c r="F69" s="130"/>
      <c r="G69" s="540">
        <v>10</v>
      </c>
      <c r="H69" s="540">
        <v>10</v>
      </c>
      <c r="I69" s="564">
        <v>0</v>
      </c>
      <c r="J69" s="540">
        <v>10</v>
      </c>
      <c r="K69" s="564">
        <v>0</v>
      </c>
      <c r="L69" s="540">
        <f t="shared" si="2"/>
        <v>10</v>
      </c>
      <c r="M69" s="540">
        <v>650</v>
      </c>
      <c r="N69" s="540">
        <f t="shared" si="1"/>
        <v>6500</v>
      </c>
      <c r="O69" s="130">
        <v>5</v>
      </c>
      <c r="P69" s="130"/>
      <c r="Q69" s="130">
        <v>5</v>
      </c>
      <c r="R69" s="130"/>
      <c r="S69" s="130"/>
      <c r="T69" s="130"/>
    </row>
    <row r="70" spans="1:20">
      <c r="A70" s="129">
        <v>60</v>
      </c>
      <c r="B70" s="130"/>
      <c r="C70" s="130" t="s">
        <v>1814</v>
      </c>
      <c r="D70" s="129" t="s">
        <v>46</v>
      </c>
      <c r="E70" s="130"/>
      <c r="F70" s="130"/>
      <c r="G70" s="540">
        <v>10</v>
      </c>
      <c r="H70" s="540">
        <v>10</v>
      </c>
      <c r="I70" s="564">
        <v>0</v>
      </c>
      <c r="J70" s="540">
        <v>20</v>
      </c>
      <c r="K70" s="540">
        <v>5</v>
      </c>
      <c r="L70" s="540">
        <f t="shared" si="2"/>
        <v>15</v>
      </c>
      <c r="M70" s="540">
        <v>750</v>
      </c>
      <c r="N70" s="540">
        <f t="shared" si="1"/>
        <v>11250</v>
      </c>
      <c r="O70" s="130">
        <v>5</v>
      </c>
      <c r="P70" s="130">
        <v>5</v>
      </c>
      <c r="Q70" s="130">
        <v>5</v>
      </c>
      <c r="R70" s="130"/>
      <c r="S70" s="130"/>
      <c r="T70" s="130"/>
    </row>
    <row r="71" spans="1:20">
      <c r="A71" s="44">
        <v>61</v>
      </c>
      <c r="B71" s="130"/>
      <c r="C71" s="130" t="s">
        <v>1815</v>
      </c>
      <c r="D71" s="129" t="s">
        <v>46</v>
      </c>
      <c r="E71" s="130"/>
      <c r="F71" s="130"/>
      <c r="G71" s="540">
        <v>1</v>
      </c>
      <c r="H71" s="540">
        <v>1</v>
      </c>
      <c r="I71" s="564">
        <v>0</v>
      </c>
      <c r="J71" s="540">
        <v>10</v>
      </c>
      <c r="K71" s="564">
        <v>0</v>
      </c>
      <c r="L71" s="540">
        <f t="shared" si="2"/>
        <v>10</v>
      </c>
      <c r="M71" s="540">
        <v>850</v>
      </c>
      <c r="N71" s="540">
        <f t="shared" si="1"/>
        <v>8500</v>
      </c>
      <c r="O71" s="130">
        <v>5</v>
      </c>
      <c r="P71" s="130"/>
      <c r="Q71" s="130">
        <v>5</v>
      </c>
      <c r="R71" s="130"/>
      <c r="S71" s="130"/>
      <c r="T71" s="130"/>
    </row>
    <row r="72" spans="1:20">
      <c r="A72" s="129">
        <v>62</v>
      </c>
      <c r="B72" s="130"/>
      <c r="C72" s="130" t="s">
        <v>1816</v>
      </c>
      <c r="D72" s="129" t="s">
        <v>46</v>
      </c>
      <c r="E72" s="130"/>
      <c r="F72" s="130"/>
      <c r="G72" s="540">
        <v>10</v>
      </c>
      <c r="H72" s="540">
        <v>10</v>
      </c>
      <c r="I72" s="566">
        <v>15</v>
      </c>
      <c r="J72" s="540">
        <v>15</v>
      </c>
      <c r="K72" s="540">
        <v>5</v>
      </c>
      <c r="L72" s="540">
        <f t="shared" si="2"/>
        <v>10</v>
      </c>
      <c r="M72" s="540">
        <v>950</v>
      </c>
      <c r="N72" s="540">
        <f t="shared" si="1"/>
        <v>9500</v>
      </c>
      <c r="O72" s="130">
        <v>5</v>
      </c>
      <c r="P72" s="130"/>
      <c r="Q72" s="130">
        <v>5</v>
      </c>
      <c r="R72" s="130"/>
      <c r="S72" s="130"/>
      <c r="T72" s="130"/>
    </row>
    <row r="73" spans="1:20">
      <c r="A73" s="44">
        <v>63</v>
      </c>
      <c r="B73" s="130"/>
      <c r="C73" s="130" t="s">
        <v>1817</v>
      </c>
      <c r="D73" s="129" t="s">
        <v>46</v>
      </c>
      <c r="E73" s="130"/>
      <c r="F73" s="130"/>
      <c r="G73" s="540">
        <v>1</v>
      </c>
      <c r="H73" s="540">
        <v>1</v>
      </c>
      <c r="I73" s="566">
        <v>2</v>
      </c>
      <c r="J73" s="540">
        <v>2</v>
      </c>
      <c r="K73" s="564">
        <v>0</v>
      </c>
      <c r="L73" s="540">
        <f t="shared" si="2"/>
        <v>2</v>
      </c>
      <c r="M73" s="540">
        <v>7000</v>
      </c>
      <c r="N73" s="540">
        <f t="shared" si="1"/>
        <v>14000</v>
      </c>
      <c r="O73" s="130">
        <v>1</v>
      </c>
      <c r="P73" s="130"/>
      <c r="Q73" s="130">
        <v>1</v>
      </c>
      <c r="R73" s="130"/>
      <c r="S73" s="130"/>
      <c r="T73" s="130"/>
    </row>
    <row r="74" spans="1:20">
      <c r="A74" s="129">
        <v>64</v>
      </c>
      <c r="B74" s="130"/>
      <c r="C74" s="130" t="s">
        <v>1818</v>
      </c>
      <c r="D74" s="129" t="s">
        <v>43</v>
      </c>
      <c r="E74" s="130"/>
      <c r="F74" s="130"/>
      <c r="G74" s="540">
        <v>20</v>
      </c>
      <c r="H74" s="540">
        <v>20</v>
      </c>
      <c r="I74" s="566">
        <v>20</v>
      </c>
      <c r="J74" s="540">
        <v>30</v>
      </c>
      <c r="K74" s="564">
        <v>0</v>
      </c>
      <c r="L74" s="540">
        <f t="shared" si="2"/>
        <v>30</v>
      </c>
      <c r="M74" s="540">
        <v>20000</v>
      </c>
      <c r="N74" s="540">
        <f t="shared" si="1"/>
        <v>600000</v>
      </c>
      <c r="O74" s="130">
        <v>10</v>
      </c>
      <c r="P74" s="130">
        <v>10</v>
      </c>
      <c r="Q74" s="130">
        <v>10</v>
      </c>
      <c r="R74" s="130"/>
      <c r="S74" s="130"/>
      <c r="T74" s="130"/>
    </row>
    <row r="75" spans="1:20">
      <c r="A75" s="44">
        <v>65</v>
      </c>
      <c r="B75" s="130"/>
      <c r="C75" s="130" t="s">
        <v>1819</v>
      </c>
      <c r="D75" s="129" t="s">
        <v>43</v>
      </c>
      <c r="E75" s="130"/>
      <c r="F75" s="130"/>
      <c r="G75" s="540">
        <v>60</v>
      </c>
      <c r="H75" s="540">
        <v>60</v>
      </c>
      <c r="I75" s="566">
        <v>100</v>
      </c>
      <c r="J75" s="540">
        <v>100</v>
      </c>
      <c r="K75" s="564">
        <v>0</v>
      </c>
      <c r="L75" s="540">
        <f t="shared" si="2"/>
        <v>100</v>
      </c>
      <c r="M75" s="540">
        <v>5000</v>
      </c>
      <c r="N75" s="540">
        <f t="shared" si="1"/>
        <v>500000</v>
      </c>
      <c r="O75" s="130">
        <v>25</v>
      </c>
      <c r="P75" s="130">
        <v>25</v>
      </c>
      <c r="Q75" s="130">
        <v>25</v>
      </c>
      <c r="R75" s="130">
        <v>25</v>
      </c>
      <c r="S75" s="130"/>
      <c r="T75" s="130"/>
    </row>
    <row r="76" spans="1:20">
      <c r="A76" s="129">
        <v>66</v>
      </c>
      <c r="B76" s="130"/>
      <c r="C76" s="130" t="s">
        <v>1820</v>
      </c>
      <c r="D76" s="129" t="s">
        <v>211</v>
      </c>
      <c r="E76" s="130"/>
      <c r="F76" s="130"/>
      <c r="G76" s="540">
        <v>20</v>
      </c>
      <c r="H76" s="540">
        <v>30</v>
      </c>
      <c r="I76" s="566">
        <v>30</v>
      </c>
      <c r="J76" s="540">
        <v>40</v>
      </c>
      <c r="K76" s="540">
        <v>10</v>
      </c>
      <c r="L76" s="540">
        <f t="shared" si="2"/>
        <v>30</v>
      </c>
      <c r="M76" s="540">
        <v>500</v>
      </c>
      <c r="N76" s="540">
        <f t="shared" ref="N76:N127" si="3">L76*M76</f>
        <v>15000</v>
      </c>
      <c r="O76" s="130">
        <v>10</v>
      </c>
      <c r="P76" s="130">
        <v>10</v>
      </c>
      <c r="Q76" s="130">
        <v>10</v>
      </c>
      <c r="R76" s="130"/>
      <c r="S76" s="130"/>
      <c r="T76" s="130"/>
    </row>
    <row r="77" spans="1:20" s="57" customFormat="1">
      <c r="A77" s="44">
        <v>67</v>
      </c>
      <c r="B77" s="47"/>
      <c r="C77" s="47" t="s">
        <v>1821</v>
      </c>
      <c r="D77" s="44" t="s">
        <v>725</v>
      </c>
      <c r="E77" s="47"/>
      <c r="F77" s="47"/>
      <c r="G77" s="565">
        <v>3</v>
      </c>
      <c r="H77" s="565">
        <v>5</v>
      </c>
      <c r="I77" s="567">
        <v>5</v>
      </c>
      <c r="J77" s="565">
        <v>5</v>
      </c>
      <c r="K77" s="564">
        <v>0</v>
      </c>
      <c r="L77" s="565">
        <f t="shared" si="2"/>
        <v>5</v>
      </c>
      <c r="M77" s="565">
        <v>1740</v>
      </c>
      <c r="N77" s="565">
        <f t="shared" si="3"/>
        <v>8700</v>
      </c>
      <c r="O77" s="47">
        <v>5</v>
      </c>
      <c r="P77" s="47"/>
      <c r="Q77" s="47"/>
      <c r="R77" s="47"/>
      <c r="S77" s="47"/>
      <c r="T77" s="47"/>
    </row>
    <row r="78" spans="1:20">
      <c r="A78" s="129">
        <v>68</v>
      </c>
      <c r="B78" s="130"/>
      <c r="C78" s="130" t="s">
        <v>1822</v>
      </c>
      <c r="D78" s="129" t="s">
        <v>725</v>
      </c>
      <c r="E78" s="130"/>
      <c r="F78" s="130"/>
      <c r="G78" s="540">
        <v>2</v>
      </c>
      <c r="H78" s="540">
        <v>2</v>
      </c>
      <c r="I78" s="564">
        <v>0</v>
      </c>
      <c r="J78" s="540">
        <v>5</v>
      </c>
      <c r="K78" s="540">
        <v>5</v>
      </c>
      <c r="L78" s="564">
        <v>0</v>
      </c>
      <c r="M78" s="564">
        <v>0</v>
      </c>
      <c r="N78" s="564">
        <v>0</v>
      </c>
      <c r="O78" s="130"/>
      <c r="P78" s="130"/>
      <c r="Q78" s="130"/>
      <c r="R78" s="130"/>
      <c r="S78" s="130"/>
      <c r="T78" s="130"/>
    </row>
    <row r="79" spans="1:20">
      <c r="A79" s="44">
        <v>69</v>
      </c>
      <c r="B79" s="130"/>
      <c r="C79" s="130" t="s">
        <v>1823</v>
      </c>
      <c r="D79" s="129" t="s">
        <v>725</v>
      </c>
      <c r="E79" s="130"/>
      <c r="F79" s="130"/>
      <c r="G79" s="540">
        <v>2</v>
      </c>
      <c r="H79" s="540">
        <v>2</v>
      </c>
      <c r="I79" s="564">
        <v>0</v>
      </c>
      <c r="J79" s="540">
        <v>5</v>
      </c>
      <c r="K79" s="540">
        <v>5</v>
      </c>
      <c r="L79" s="564">
        <v>0</v>
      </c>
      <c r="M79" s="564">
        <v>0</v>
      </c>
      <c r="N79" s="564">
        <v>0</v>
      </c>
      <c r="O79" s="130"/>
      <c r="P79" s="130"/>
      <c r="Q79" s="130"/>
      <c r="R79" s="130"/>
      <c r="S79" s="130"/>
      <c r="T79" s="130"/>
    </row>
    <row r="80" spans="1:20">
      <c r="A80" s="129">
        <v>70</v>
      </c>
      <c r="B80" s="130"/>
      <c r="C80" s="130" t="s">
        <v>1824</v>
      </c>
      <c r="D80" s="129" t="s">
        <v>34</v>
      </c>
      <c r="E80" s="130"/>
      <c r="F80" s="130"/>
      <c r="G80" s="540">
        <v>1</v>
      </c>
      <c r="H80" s="540">
        <v>2</v>
      </c>
      <c r="I80" s="566">
        <v>2</v>
      </c>
      <c r="J80" s="540">
        <v>2</v>
      </c>
      <c r="K80" s="564">
        <v>0</v>
      </c>
      <c r="L80" s="540">
        <f t="shared" si="2"/>
        <v>2</v>
      </c>
      <c r="M80" s="540">
        <v>500</v>
      </c>
      <c r="N80" s="540">
        <f t="shared" si="3"/>
        <v>1000</v>
      </c>
      <c r="O80" s="130">
        <v>2</v>
      </c>
      <c r="P80" s="130"/>
      <c r="Q80" s="130"/>
      <c r="R80" s="130"/>
      <c r="S80" s="130"/>
      <c r="T80" s="130"/>
    </row>
    <row r="81" spans="1:20">
      <c r="A81" s="44">
        <v>71</v>
      </c>
      <c r="B81" s="130"/>
      <c r="C81" s="130" t="s">
        <v>1825</v>
      </c>
      <c r="D81" s="129" t="s">
        <v>34</v>
      </c>
      <c r="E81" s="130"/>
      <c r="F81" s="130"/>
      <c r="G81" s="540">
        <v>1</v>
      </c>
      <c r="H81" s="540">
        <v>2</v>
      </c>
      <c r="I81" s="566">
        <v>2</v>
      </c>
      <c r="J81" s="540">
        <v>2</v>
      </c>
      <c r="K81" s="564">
        <v>0</v>
      </c>
      <c r="L81" s="540">
        <f t="shared" si="2"/>
        <v>2</v>
      </c>
      <c r="M81" s="540">
        <v>700</v>
      </c>
      <c r="N81" s="540">
        <f t="shared" si="3"/>
        <v>1400</v>
      </c>
      <c r="O81" s="130">
        <v>2</v>
      </c>
      <c r="P81" s="130"/>
      <c r="Q81" s="130"/>
      <c r="R81" s="130"/>
      <c r="S81" s="130"/>
      <c r="T81" s="130"/>
    </row>
    <row r="82" spans="1:20">
      <c r="A82" s="129">
        <v>72</v>
      </c>
      <c r="B82" s="130"/>
      <c r="C82" s="130" t="s">
        <v>1826</v>
      </c>
      <c r="D82" s="129" t="s">
        <v>725</v>
      </c>
      <c r="E82" s="130"/>
      <c r="F82" s="130"/>
      <c r="G82" s="540">
        <v>10</v>
      </c>
      <c r="H82" s="540">
        <v>10</v>
      </c>
      <c r="I82" s="566">
        <v>10</v>
      </c>
      <c r="J82" s="540">
        <v>10</v>
      </c>
      <c r="K82" s="540">
        <v>5</v>
      </c>
      <c r="L82" s="540">
        <f t="shared" si="2"/>
        <v>5</v>
      </c>
      <c r="M82" s="540">
        <v>1500</v>
      </c>
      <c r="N82" s="540">
        <f t="shared" si="3"/>
        <v>7500</v>
      </c>
      <c r="O82" s="130">
        <v>5</v>
      </c>
      <c r="P82" s="130"/>
      <c r="Q82" s="130"/>
      <c r="R82" s="130"/>
      <c r="S82" s="130"/>
      <c r="T82" s="130"/>
    </row>
    <row r="83" spans="1:20">
      <c r="A83" s="44">
        <v>73</v>
      </c>
      <c r="B83" s="130"/>
      <c r="C83" s="130" t="s">
        <v>1827</v>
      </c>
      <c r="D83" s="129" t="s">
        <v>34</v>
      </c>
      <c r="E83" s="130"/>
      <c r="F83" s="130"/>
      <c r="G83" s="564">
        <v>0</v>
      </c>
      <c r="H83" s="540">
        <v>20</v>
      </c>
      <c r="I83" s="566">
        <v>20</v>
      </c>
      <c r="J83" s="564">
        <v>0</v>
      </c>
      <c r="K83" s="564">
        <v>0</v>
      </c>
      <c r="L83" s="564">
        <v>0</v>
      </c>
      <c r="M83" s="564">
        <v>0</v>
      </c>
      <c r="N83" s="564">
        <v>0</v>
      </c>
      <c r="O83" s="130"/>
      <c r="P83" s="130"/>
      <c r="Q83" s="130"/>
      <c r="R83" s="130"/>
      <c r="S83" s="130"/>
      <c r="T83" s="130"/>
    </row>
    <row r="84" spans="1:20">
      <c r="A84" s="129">
        <v>74</v>
      </c>
      <c r="B84" s="130"/>
      <c r="C84" s="130" t="s">
        <v>1828</v>
      </c>
      <c r="D84" s="129" t="s">
        <v>1829</v>
      </c>
      <c r="E84" s="130"/>
      <c r="F84" s="130"/>
      <c r="G84" s="564">
        <v>0</v>
      </c>
      <c r="H84" s="540">
        <v>10</v>
      </c>
      <c r="I84" s="566">
        <v>10</v>
      </c>
      <c r="J84" s="564">
        <v>0</v>
      </c>
      <c r="K84" s="564">
        <v>0</v>
      </c>
      <c r="L84" s="564">
        <v>0</v>
      </c>
      <c r="M84" s="540">
        <v>8000</v>
      </c>
      <c r="N84" s="564">
        <v>0</v>
      </c>
      <c r="O84" s="130"/>
      <c r="P84" s="130"/>
      <c r="Q84" s="130"/>
      <c r="R84" s="130"/>
      <c r="S84" s="130"/>
      <c r="T84" s="130"/>
    </row>
    <row r="85" spans="1:20">
      <c r="A85" s="44">
        <v>75</v>
      </c>
      <c r="B85" s="130"/>
      <c r="C85" s="130" t="s">
        <v>1830</v>
      </c>
      <c r="D85" s="129" t="s">
        <v>46</v>
      </c>
      <c r="E85" s="130"/>
      <c r="F85" s="130"/>
      <c r="G85" s="540">
        <v>2</v>
      </c>
      <c r="H85" s="540">
        <v>2</v>
      </c>
      <c r="I85" s="566">
        <v>2</v>
      </c>
      <c r="J85" s="540">
        <v>4</v>
      </c>
      <c r="K85" s="564">
        <v>0</v>
      </c>
      <c r="L85" s="540">
        <f t="shared" si="2"/>
        <v>4</v>
      </c>
      <c r="M85" s="540">
        <v>15000</v>
      </c>
      <c r="N85" s="540">
        <f t="shared" si="3"/>
        <v>60000</v>
      </c>
      <c r="O85" s="130">
        <v>2</v>
      </c>
      <c r="P85" s="130"/>
      <c r="Q85" s="130">
        <v>2</v>
      </c>
      <c r="R85" s="130"/>
      <c r="S85" s="130"/>
      <c r="T85" s="130"/>
    </row>
    <row r="86" spans="1:20">
      <c r="A86" s="129">
        <v>76</v>
      </c>
      <c r="B86" s="130"/>
      <c r="C86" s="130" t="s">
        <v>1831</v>
      </c>
      <c r="D86" s="129" t="s">
        <v>1832</v>
      </c>
      <c r="E86" s="130"/>
      <c r="F86" s="130"/>
      <c r="G86" s="564">
        <v>0</v>
      </c>
      <c r="H86" s="540">
        <v>5</v>
      </c>
      <c r="I86" s="566">
        <v>10</v>
      </c>
      <c r="J86" s="540">
        <v>10</v>
      </c>
      <c r="K86" s="540">
        <v>5</v>
      </c>
      <c r="L86" s="540">
        <f t="shared" si="2"/>
        <v>5</v>
      </c>
      <c r="M86" s="540">
        <v>3000</v>
      </c>
      <c r="N86" s="540">
        <f t="shared" si="3"/>
        <v>15000</v>
      </c>
      <c r="O86" s="130">
        <v>5</v>
      </c>
      <c r="P86" s="130"/>
      <c r="Q86" s="130"/>
      <c r="R86" s="130"/>
      <c r="S86" s="130"/>
      <c r="T86" s="130"/>
    </row>
    <row r="87" spans="1:20">
      <c r="A87" s="44">
        <v>77</v>
      </c>
      <c r="B87" s="130"/>
      <c r="C87" s="130" t="s">
        <v>1833</v>
      </c>
      <c r="D87" s="129" t="s">
        <v>725</v>
      </c>
      <c r="E87" s="130"/>
      <c r="F87" s="130"/>
      <c r="G87" s="540">
        <v>10</v>
      </c>
      <c r="H87" s="540">
        <v>10</v>
      </c>
      <c r="I87" s="566">
        <v>10</v>
      </c>
      <c r="J87" s="540">
        <v>10</v>
      </c>
      <c r="K87" s="540">
        <v>0</v>
      </c>
      <c r="L87" s="540">
        <f t="shared" si="2"/>
        <v>10</v>
      </c>
      <c r="M87" s="540">
        <v>6300</v>
      </c>
      <c r="N87" s="540">
        <f t="shared" si="3"/>
        <v>63000</v>
      </c>
      <c r="O87" s="130">
        <v>5</v>
      </c>
      <c r="P87" s="130"/>
      <c r="Q87" s="130">
        <v>5</v>
      </c>
      <c r="R87" s="130"/>
      <c r="S87" s="130"/>
      <c r="T87" s="130"/>
    </row>
    <row r="88" spans="1:20">
      <c r="A88" s="129">
        <v>78</v>
      </c>
      <c r="B88" s="130"/>
      <c r="C88" s="130" t="s">
        <v>1834</v>
      </c>
      <c r="D88" s="129" t="s">
        <v>725</v>
      </c>
      <c r="E88" s="130"/>
      <c r="F88" s="130"/>
      <c r="G88" s="540">
        <v>10</v>
      </c>
      <c r="H88" s="540">
        <v>10</v>
      </c>
      <c r="I88" s="566">
        <v>10</v>
      </c>
      <c r="J88" s="540">
        <v>10</v>
      </c>
      <c r="K88" s="564">
        <v>0</v>
      </c>
      <c r="L88" s="540">
        <f t="shared" si="2"/>
        <v>10</v>
      </c>
      <c r="M88" s="540">
        <v>4400</v>
      </c>
      <c r="N88" s="540">
        <f t="shared" si="3"/>
        <v>44000</v>
      </c>
      <c r="O88" s="130">
        <v>5</v>
      </c>
      <c r="P88" s="130"/>
      <c r="Q88" s="130">
        <v>5</v>
      </c>
      <c r="R88" s="130"/>
      <c r="S88" s="130"/>
      <c r="T88" s="130"/>
    </row>
    <row r="89" spans="1:20">
      <c r="A89" s="44">
        <v>79</v>
      </c>
      <c r="B89" s="130"/>
      <c r="C89" s="130" t="s">
        <v>1835</v>
      </c>
      <c r="D89" s="129" t="s">
        <v>725</v>
      </c>
      <c r="E89" s="130"/>
      <c r="F89" s="130"/>
      <c r="G89" s="540">
        <v>0</v>
      </c>
      <c r="H89" s="540">
        <v>0</v>
      </c>
      <c r="I89" s="566">
        <v>20</v>
      </c>
      <c r="J89" s="540">
        <v>20</v>
      </c>
      <c r="K89" s="564">
        <v>0</v>
      </c>
      <c r="L89" s="540">
        <f t="shared" si="2"/>
        <v>20</v>
      </c>
      <c r="M89" s="540">
        <v>3850</v>
      </c>
      <c r="N89" s="540">
        <f t="shared" si="3"/>
        <v>77000</v>
      </c>
      <c r="O89" s="130">
        <v>5</v>
      </c>
      <c r="P89" s="130">
        <v>5</v>
      </c>
      <c r="Q89" s="130">
        <v>5</v>
      </c>
      <c r="R89" s="130">
        <v>5</v>
      </c>
      <c r="S89" s="130"/>
      <c r="T89" s="130"/>
    </row>
    <row r="90" spans="1:20">
      <c r="A90" s="129"/>
      <c r="B90" s="130"/>
      <c r="C90" s="1297" t="s">
        <v>1836</v>
      </c>
      <c r="D90" s="129"/>
      <c r="E90" s="130"/>
      <c r="F90" s="130"/>
      <c r="G90" s="540"/>
      <c r="H90" s="540"/>
      <c r="I90" s="540"/>
      <c r="J90" s="540"/>
      <c r="K90" s="540"/>
      <c r="L90" s="540"/>
      <c r="M90" s="540"/>
      <c r="N90" s="540"/>
      <c r="O90" s="130"/>
      <c r="P90" s="130"/>
      <c r="Q90" s="130"/>
      <c r="R90" s="130"/>
      <c r="S90" s="130"/>
      <c r="T90" s="130"/>
    </row>
    <row r="91" spans="1:20">
      <c r="A91" s="129">
        <v>80</v>
      </c>
      <c r="B91" s="130"/>
      <c r="C91" s="130" t="s">
        <v>1837</v>
      </c>
      <c r="D91" s="129" t="s">
        <v>188</v>
      </c>
      <c r="E91" s="130"/>
      <c r="F91" s="130"/>
      <c r="G91" s="540"/>
      <c r="H91" s="540"/>
      <c r="I91" s="540">
        <v>1</v>
      </c>
      <c r="J91" s="540">
        <v>2</v>
      </c>
      <c r="K91" s="540">
        <v>1</v>
      </c>
      <c r="L91" s="540">
        <f t="shared" si="2"/>
        <v>1</v>
      </c>
      <c r="M91" s="540">
        <v>1850</v>
      </c>
      <c r="N91" s="540">
        <f t="shared" si="3"/>
        <v>1850</v>
      </c>
      <c r="O91" s="130">
        <v>1</v>
      </c>
      <c r="P91" s="130"/>
      <c r="Q91" s="130"/>
      <c r="R91" s="130"/>
      <c r="S91" s="130"/>
      <c r="T91" s="130"/>
    </row>
    <row r="92" spans="1:20">
      <c r="A92" s="129">
        <v>81</v>
      </c>
      <c r="B92" s="130"/>
      <c r="C92" s="130" t="s">
        <v>1838</v>
      </c>
      <c r="D92" s="129" t="s">
        <v>188</v>
      </c>
      <c r="E92" s="130"/>
      <c r="F92" s="130"/>
      <c r="G92" s="540"/>
      <c r="H92" s="540"/>
      <c r="I92" s="540">
        <v>1</v>
      </c>
      <c r="J92" s="540">
        <v>2</v>
      </c>
      <c r="K92" s="540">
        <v>1</v>
      </c>
      <c r="L92" s="540">
        <f t="shared" si="2"/>
        <v>1</v>
      </c>
      <c r="M92" s="540">
        <v>1900</v>
      </c>
      <c r="N92" s="540">
        <f t="shared" si="3"/>
        <v>1900</v>
      </c>
      <c r="O92" s="146">
        <v>1</v>
      </c>
      <c r="P92" s="130"/>
      <c r="Q92" s="130"/>
      <c r="R92" s="130"/>
      <c r="S92" s="130"/>
      <c r="T92" s="130"/>
    </row>
    <row r="93" spans="1:20">
      <c r="A93" s="129">
        <v>82</v>
      </c>
      <c r="B93" s="130"/>
      <c r="C93" s="130" t="s">
        <v>1839</v>
      </c>
      <c r="D93" s="129" t="s">
        <v>46</v>
      </c>
      <c r="E93" s="130"/>
      <c r="F93" s="130"/>
      <c r="G93" s="540"/>
      <c r="H93" s="540"/>
      <c r="I93" s="540">
        <v>10</v>
      </c>
      <c r="J93" s="540">
        <v>10</v>
      </c>
      <c r="K93" s="540">
        <v>10</v>
      </c>
      <c r="L93" s="540">
        <f t="shared" si="2"/>
        <v>0</v>
      </c>
      <c r="M93" s="540">
        <v>600</v>
      </c>
      <c r="N93" s="540">
        <f t="shared" si="3"/>
        <v>0</v>
      </c>
      <c r="O93" s="540">
        <v>0</v>
      </c>
      <c r="P93" s="130"/>
      <c r="Q93" s="130"/>
      <c r="R93" s="130"/>
      <c r="S93" s="130"/>
      <c r="T93" s="130"/>
    </row>
    <row r="94" spans="1:20">
      <c r="A94" s="129">
        <v>83</v>
      </c>
      <c r="B94" s="130"/>
      <c r="C94" s="130" t="s">
        <v>1840</v>
      </c>
      <c r="D94" s="129" t="s">
        <v>1841</v>
      </c>
      <c r="E94" s="130"/>
      <c r="F94" s="130"/>
      <c r="G94" s="540"/>
      <c r="H94" s="540"/>
      <c r="I94" s="540">
        <v>0</v>
      </c>
      <c r="J94" s="540">
        <v>0</v>
      </c>
      <c r="K94" s="540">
        <v>0</v>
      </c>
      <c r="L94" s="540">
        <f t="shared" si="2"/>
        <v>0</v>
      </c>
      <c r="M94" s="540">
        <v>100</v>
      </c>
      <c r="N94" s="540">
        <f t="shared" si="3"/>
        <v>0</v>
      </c>
      <c r="O94" s="540">
        <v>0</v>
      </c>
      <c r="P94" s="130"/>
      <c r="Q94" s="130"/>
      <c r="R94" s="130"/>
      <c r="S94" s="130"/>
      <c r="T94" s="130"/>
    </row>
    <row r="95" spans="1:20">
      <c r="A95" s="129">
        <v>84</v>
      </c>
      <c r="B95" s="130"/>
      <c r="C95" s="130" t="s">
        <v>1842</v>
      </c>
      <c r="D95" s="129" t="s">
        <v>188</v>
      </c>
      <c r="E95" s="130"/>
      <c r="F95" s="130"/>
      <c r="G95" s="540"/>
      <c r="H95" s="540"/>
      <c r="I95" s="540">
        <v>2</v>
      </c>
      <c r="J95" s="540">
        <v>2</v>
      </c>
      <c r="K95" s="564">
        <v>2</v>
      </c>
      <c r="L95" s="540">
        <f t="shared" si="2"/>
        <v>0</v>
      </c>
      <c r="M95" s="540">
        <v>80</v>
      </c>
      <c r="N95" s="564">
        <v>0</v>
      </c>
      <c r="O95" s="540">
        <v>0</v>
      </c>
      <c r="P95" s="130"/>
      <c r="Q95" s="130"/>
      <c r="R95" s="130"/>
      <c r="S95" s="130"/>
      <c r="T95" s="130"/>
    </row>
    <row r="96" spans="1:20">
      <c r="A96" s="129">
        <v>85</v>
      </c>
      <c r="B96" s="130"/>
      <c r="C96" s="130" t="s">
        <v>1843</v>
      </c>
      <c r="D96" s="129" t="s">
        <v>188</v>
      </c>
      <c r="E96" s="130"/>
      <c r="F96" s="130"/>
      <c r="G96" s="540"/>
      <c r="H96" s="540"/>
      <c r="I96" s="540">
        <v>2</v>
      </c>
      <c r="J96" s="540">
        <v>2</v>
      </c>
      <c r="K96" s="564">
        <v>2</v>
      </c>
      <c r="L96" s="540">
        <f t="shared" si="2"/>
        <v>0</v>
      </c>
      <c r="M96" s="540">
        <v>80</v>
      </c>
      <c r="N96" s="564">
        <v>0</v>
      </c>
      <c r="O96" s="540">
        <v>0</v>
      </c>
      <c r="P96" s="130"/>
      <c r="Q96" s="130"/>
      <c r="R96" s="130"/>
      <c r="S96" s="130"/>
      <c r="T96" s="130"/>
    </row>
    <row r="97" spans="1:20">
      <c r="A97" s="129">
        <v>86</v>
      </c>
      <c r="B97" s="130"/>
      <c r="C97" s="130" t="s">
        <v>1844</v>
      </c>
      <c r="D97" s="129" t="s">
        <v>188</v>
      </c>
      <c r="E97" s="130"/>
      <c r="F97" s="130"/>
      <c r="G97" s="540"/>
      <c r="H97" s="540"/>
      <c r="I97" s="540">
        <v>2</v>
      </c>
      <c r="J97" s="540">
        <v>2</v>
      </c>
      <c r="K97" s="564">
        <v>2</v>
      </c>
      <c r="L97" s="540">
        <f t="shared" si="2"/>
        <v>0</v>
      </c>
      <c r="M97" s="540">
        <v>300</v>
      </c>
      <c r="N97" s="564">
        <v>0</v>
      </c>
      <c r="O97" s="540">
        <v>0</v>
      </c>
      <c r="P97" s="130"/>
      <c r="Q97" s="130"/>
      <c r="R97" s="130"/>
      <c r="S97" s="130"/>
      <c r="T97" s="130"/>
    </row>
    <row r="98" spans="1:20">
      <c r="A98" s="129">
        <v>87</v>
      </c>
      <c r="B98" s="130"/>
      <c r="C98" s="130" t="s">
        <v>1845</v>
      </c>
      <c r="D98" s="129" t="s">
        <v>188</v>
      </c>
      <c r="E98" s="130"/>
      <c r="F98" s="130"/>
      <c r="G98" s="540"/>
      <c r="H98" s="540"/>
      <c r="I98" s="540">
        <v>2</v>
      </c>
      <c r="J98" s="540">
        <v>2</v>
      </c>
      <c r="K98" s="564">
        <v>2</v>
      </c>
      <c r="L98" s="540">
        <f t="shared" si="2"/>
        <v>0</v>
      </c>
      <c r="M98" s="540">
        <v>150</v>
      </c>
      <c r="N98" s="564">
        <v>0</v>
      </c>
      <c r="O98" s="540">
        <v>0</v>
      </c>
      <c r="P98" s="130"/>
      <c r="Q98" s="130"/>
      <c r="R98" s="130"/>
      <c r="S98" s="130"/>
      <c r="T98" s="130"/>
    </row>
    <row r="99" spans="1:20">
      <c r="A99" s="129">
        <v>88</v>
      </c>
      <c r="B99" s="130"/>
      <c r="C99" s="130" t="s">
        <v>1846</v>
      </c>
      <c r="D99" s="129" t="s">
        <v>188</v>
      </c>
      <c r="E99" s="130"/>
      <c r="F99" s="130"/>
      <c r="G99" s="540"/>
      <c r="H99" s="540"/>
      <c r="I99" s="540">
        <v>2</v>
      </c>
      <c r="J99" s="540">
        <v>2</v>
      </c>
      <c r="K99" s="564">
        <v>2</v>
      </c>
      <c r="L99" s="540">
        <f t="shared" si="2"/>
        <v>0</v>
      </c>
      <c r="M99" s="540">
        <v>200</v>
      </c>
      <c r="N99" s="564">
        <v>0</v>
      </c>
      <c r="O99" s="540">
        <v>0</v>
      </c>
      <c r="P99" s="130"/>
      <c r="Q99" s="130"/>
      <c r="R99" s="130"/>
      <c r="S99" s="130"/>
      <c r="T99" s="130"/>
    </row>
    <row r="100" spans="1:20">
      <c r="A100" s="129">
        <v>89</v>
      </c>
      <c r="B100" s="130"/>
      <c r="C100" s="130" t="s">
        <v>1847</v>
      </c>
      <c r="D100" s="129" t="s">
        <v>188</v>
      </c>
      <c r="E100" s="130"/>
      <c r="F100" s="130"/>
      <c r="G100" s="540"/>
      <c r="H100" s="540"/>
      <c r="I100" s="540">
        <v>2</v>
      </c>
      <c r="J100" s="540">
        <v>2</v>
      </c>
      <c r="K100" s="564">
        <v>2</v>
      </c>
      <c r="L100" s="540">
        <f t="shared" si="2"/>
        <v>0</v>
      </c>
      <c r="M100" s="540">
        <v>300</v>
      </c>
      <c r="N100" s="564">
        <v>0</v>
      </c>
      <c r="O100" s="540">
        <v>0</v>
      </c>
      <c r="P100" s="130"/>
      <c r="Q100" s="130"/>
      <c r="R100" s="130"/>
      <c r="S100" s="130"/>
      <c r="T100" s="130"/>
    </row>
    <row r="101" spans="1:20">
      <c r="A101" s="129">
        <v>90</v>
      </c>
      <c r="B101" s="130"/>
      <c r="C101" s="130" t="s">
        <v>1848</v>
      </c>
      <c r="D101" s="129" t="s">
        <v>188</v>
      </c>
      <c r="E101" s="130"/>
      <c r="F101" s="130"/>
      <c r="G101" s="540"/>
      <c r="H101" s="540"/>
      <c r="I101" s="540">
        <v>2</v>
      </c>
      <c r="J101" s="540">
        <v>2</v>
      </c>
      <c r="K101" s="564">
        <v>2</v>
      </c>
      <c r="L101" s="540">
        <f t="shared" si="2"/>
        <v>0</v>
      </c>
      <c r="M101" s="540">
        <v>300</v>
      </c>
      <c r="N101" s="564">
        <v>0</v>
      </c>
      <c r="O101" s="540">
        <v>0</v>
      </c>
      <c r="P101" s="130"/>
      <c r="Q101" s="130"/>
      <c r="R101" s="130"/>
      <c r="S101" s="130"/>
      <c r="T101" s="130"/>
    </row>
    <row r="102" spans="1:20">
      <c r="A102" s="129">
        <v>91</v>
      </c>
      <c r="B102" s="130"/>
      <c r="C102" s="130" t="s">
        <v>1849</v>
      </c>
      <c r="D102" s="129" t="s">
        <v>43</v>
      </c>
      <c r="E102" s="130"/>
      <c r="F102" s="130"/>
      <c r="G102" s="540"/>
      <c r="H102" s="540"/>
      <c r="I102" s="540">
        <v>2</v>
      </c>
      <c r="J102" s="540">
        <v>2</v>
      </c>
      <c r="K102" s="564">
        <v>2</v>
      </c>
      <c r="L102" s="540">
        <f t="shared" si="2"/>
        <v>0</v>
      </c>
      <c r="M102" s="540">
        <v>500</v>
      </c>
      <c r="N102" s="564">
        <v>0</v>
      </c>
      <c r="O102" s="540">
        <v>0</v>
      </c>
      <c r="P102" s="130"/>
      <c r="Q102" s="130"/>
      <c r="R102" s="130"/>
      <c r="S102" s="130"/>
      <c r="T102" s="130"/>
    </row>
    <row r="103" spans="1:20">
      <c r="A103" s="129">
        <v>92</v>
      </c>
      <c r="B103" s="130"/>
      <c r="C103" s="130" t="s">
        <v>1850</v>
      </c>
      <c r="D103" s="129" t="s">
        <v>43</v>
      </c>
      <c r="E103" s="130"/>
      <c r="F103" s="130"/>
      <c r="G103" s="540"/>
      <c r="H103" s="540"/>
      <c r="I103" s="540">
        <v>2</v>
      </c>
      <c r="J103" s="540">
        <v>2</v>
      </c>
      <c r="K103" s="564">
        <v>2</v>
      </c>
      <c r="L103" s="540">
        <f t="shared" ref="L103:L127" si="4">J103-K103</f>
        <v>0</v>
      </c>
      <c r="M103" s="540">
        <v>500</v>
      </c>
      <c r="N103" s="564">
        <v>0</v>
      </c>
      <c r="O103" s="540">
        <v>0</v>
      </c>
      <c r="P103" s="130"/>
      <c r="Q103" s="130"/>
      <c r="R103" s="130"/>
      <c r="S103" s="130"/>
      <c r="T103" s="130"/>
    </row>
    <row r="104" spans="1:20">
      <c r="A104" s="129">
        <v>93</v>
      </c>
      <c r="B104" s="130"/>
      <c r="C104" s="130" t="s">
        <v>1851</v>
      </c>
      <c r="D104" s="129" t="s">
        <v>34</v>
      </c>
      <c r="E104" s="130"/>
      <c r="F104" s="130"/>
      <c r="G104" s="540"/>
      <c r="H104" s="540"/>
      <c r="I104" s="540">
        <v>1</v>
      </c>
      <c r="J104" s="540">
        <v>1</v>
      </c>
      <c r="K104" s="564">
        <v>1</v>
      </c>
      <c r="L104" s="540">
        <f t="shared" si="4"/>
        <v>0</v>
      </c>
      <c r="M104" s="540">
        <v>700</v>
      </c>
      <c r="N104" s="564">
        <v>0</v>
      </c>
      <c r="O104" s="540">
        <v>0</v>
      </c>
      <c r="P104" s="130"/>
      <c r="Q104" s="130"/>
      <c r="R104" s="130"/>
      <c r="S104" s="130"/>
      <c r="T104" s="130"/>
    </row>
    <row r="105" spans="1:20">
      <c r="A105" s="129">
        <v>94</v>
      </c>
      <c r="B105" s="130"/>
      <c r="C105" s="130" t="s">
        <v>1852</v>
      </c>
      <c r="D105" s="129" t="s">
        <v>34</v>
      </c>
      <c r="E105" s="130"/>
      <c r="F105" s="130"/>
      <c r="G105" s="540"/>
      <c r="H105" s="540"/>
      <c r="I105" s="540">
        <v>10</v>
      </c>
      <c r="J105" s="540">
        <v>10</v>
      </c>
      <c r="K105" s="564">
        <v>10</v>
      </c>
      <c r="L105" s="540">
        <f t="shared" si="4"/>
        <v>0</v>
      </c>
      <c r="M105" s="540">
        <v>300</v>
      </c>
      <c r="N105" s="564">
        <v>0</v>
      </c>
      <c r="O105" s="540">
        <v>0</v>
      </c>
      <c r="P105" s="130"/>
      <c r="Q105" s="130"/>
      <c r="R105" s="130"/>
      <c r="S105" s="130"/>
      <c r="T105" s="130"/>
    </row>
    <row r="106" spans="1:20">
      <c r="A106" s="129">
        <v>95</v>
      </c>
      <c r="B106" s="130"/>
      <c r="C106" s="130" t="s">
        <v>1853</v>
      </c>
      <c r="D106" s="129" t="s">
        <v>34</v>
      </c>
      <c r="E106" s="130"/>
      <c r="F106" s="130"/>
      <c r="G106" s="540"/>
      <c r="H106" s="540"/>
      <c r="I106" s="540">
        <v>10</v>
      </c>
      <c r="J106" s="540">
        <v>10</v>
      </c>
      <c r="K106" s="564">
        <v>10</v>
      </c>
      <c r="L106" s="540">
        <f t="shared" si="4"/>
        <v>0</v>
      </c>
      <c r="M106" s="540">
        <v>500</v>
      </c>
      <c r="N106" s="564">
        <v>0</v>
      </c>
      <c r="O106" s="540">
        <v>0</v>
      </c>
      <c r="P106" s="130"/>
      <c r="Q106" s="130"/>
      <c r="R106" s="130"/>
      <c r="S106" s="130"/>
      <c r="T106" s="130"/>
    </row>
    <row r="107" spans="1:20">
      <c r="A107" s="129">
        <v>96</v>
      </c>
      <c r="B107" s="130"/>
      <c r="C107" s="130" t="s">
        <v>1854</v>
      </c>
      <c r="D107" s="129" t="s">
        <v>185</v>
      </c>
      <c r="E107" s="130"/>
      <c r="F107" s="130"/>
      <c r="G107" s="540"/>
      <c r="H107" s="540"/>
      <c r="I107" s="540">
        <v>10</v>
      </c>
      <c r="J107" s="540">
        <v>10</v>
      </c>
      <c r="K107" s="564">
        <v>10</v>
      </c>
      <c r="L107" s="540">
        <f t="shared" si="4"/>
        <v>0</v>
      </c>
      <c r="M107" s="540">
        <v>100</v>
      </c>
      <c r="N107" s="564">
        <v>0</v>
      </c>
      <c r="O107" s="540">
        <v>0</v>
      </c>
      <c r="P107" s="130"/>
      <c r="Q107" s="130"/>
      <c r="R107" s="130"/>
      <c r="S107" s="130"/>
      <c r="T107" s="130"/>
    </row>
    <row r="108" spans="1:20">
      <c r="A108" s="129">
        <v>97</v>
      </c>
      <c r="B108" s="130"/>
      <c r="C108" s="130" t="s">
        <v>1855</v>
      </c>
      <c r="D108" s="129" t="s">
        <v>188</v>
      </c>
      <c r="E108" s="130"/>
      <c r="F108" s="130"/>
      <c r="G108" s="540"/>
      <c r="H108" s="540"/>
      <c r="I108" s="540">
        <v>3</v>
      </c>
      <c r="J108" s="540">
        <v>3</v>
      </c>
      <c r="K108" s="564">
        <v>3</v>
      </c>
      <c r="L108" s="540">
        <f t="shared" si="4"/>
        <v>0</v>
      </c>
      <c r="M108" s="540">
        <v>200</v>
      </c>
      <c r="N108" s="564">
        <v>0</v>
      </c>
      <c r="O108" s="540">
        <v>0</v>
      </c>
      <c r="P108" s="130"/>
      <c r="Q108" s="130"/>
      <c r="R108" s="130"/>
      <c r="S108" s="130"/>
      <c r="T108" s="130"/>
    </row>
    <row r="109" spans="1:20">
      <c r="A109" s="129">
        <v>98</v>
      </c>
      <c r="B109" s="130"/>
      <c r="C109" s="130" t="s">
        <v>1856</v>
      </c>
      <c r="D109" s="129" t="s">
        <v>46</v>
      </c>
      <c r="E109" s="130"/>
      <c r="F109" s="130"/>
      <c r="G109" s="540"/>
      <c r="H109" s="540"/>
      <c r="I109" s="540">
        <v>20</v>
      </c>
      <c r="J109" s="540">
        <v>20</v>
      </c>
      <c r="K109" s="564">
        <v>20</v>
      </c>
      <c r="L109" s="540">
        <f t="shared" si="4"/>
        <v>0</v>
      </c>
      <c r="M109" s="540">
        <v>30</v>
      </c>
      <c r="N109" s="564">
        <v>0</v>
      </c>
      <c r="O109" s="540">
        <v>0</v>
      </c>
      <c r="P109" s="130"/>
      <c r="Q109" s="130"/>
      <c r="R109" s="130"/>
      <c r="S109" s="130"/>
      <c r="T109" s="130"/>
    </row>
    <row r="110" spans="1:20">
      <c r="A110" s="129">
        <v>99</v>
      </c>
      <c r="B110" s="130"/>
      <c r="C110" s="130" t="s">
        <v>1857</v>
      </c>
      <c r="D110" s="129" t="s">
        <v>100</v>
      </c>
      <c r="E110" s="130"/>
      <c r="F110" s="130"/>
      <c r="G110" s="540"/>
      <c r="H110" s="540"/>
      <c r="I110" s="540">
        <v>5</v>
      </c>
      <c r="J110" s="540">
        <v>5</v>
      </c>
      <c r="K110" s="564">
        <v>5</v>
      </c>
      <c r="L110" s="540">
        <f t="shared" si="4"/>
        <v>0</v>
      </c>
      <c r="M110" s="540">
        <v>600</v>
      </c>
      <c r="N110" s="564">
        <v>0</v>
      </c>
      <c r="O110" s="540">
        <v>0</v>
      </c>
      <c r="P110" s="130"/>
      <c r="Q110" s="130"/>
      <c r="R110" s="130"/>
      <c r="S110" s="130"/>
      <c r="T110" s="130"/>
    </row>
    <row r="111" spans="1:20">
      <c r="A111" s="129">
        <v>100</v>
      </c>
      <c r="B111" s="130"/>
      <c r="C111" s="130" t="s">
        <v>1858</v>
      </c>
      <c r="D111" s="129" t="s">
        <v>188</v>
      </c>
      <c r="E111" s="130"/>
      <c r="F111" s="130"/>
      <c r="G111" s="540"/>
      <c r="H111" s="540"/>
      <c r="I111" s="540">
        <v>20</v>
      </c>
      <c r="J111" s="540">
        <v>20</v>
      </c>
      <c r="K111" s="564">
        <v>20</v>
      </c>
      <c r="L111" s="540">
        <f t="shared" si="4"/>
        <v>0</v>
      </c>
      <c r="M111" s="540">
        <v>50</v>
      </c>
      <c r="N111" s="564">
        <v>0</v>
      </c>
      <c r="O111" s="540">
        <v>0</v>
      </c>
      <c r="P111" s="130"/>
      <c r="Q111" s="130"/>
      <c r="R111" s="130"/>
      <c r="S111" s="130"/>
      <c r="T111" s="130"/>
    </row>
    <row r="112" spans="1:20">
      <c r="A112" s="129">
        <v>101</v>
      </c>
      <c r="B112" s="130"/>
      <c r="C112" s="130" t="s">
        <v>1859</v>
      </c>
      <c r="D112" s="129" t="s">
        <v>188</v>
      </c>
      <c r="E112" s="130"/>
      <c r="F112" s="130"/>
      <c r="G112" s="540"/>
      <c r="H112" s="540"/>
      <c r="I112" s="540">
        <v>1</v>
      </c>
      <c r="J112" s="540">
        <v>3</v>
      </c>
      <c r="K112" s="564">
        <v>0</v>
      </c>
      <c r="L112" s="540">
        <f t="shared" si="4"/>
        <v>3</v>
      </c>
      <c r="M112" s="540">
        <v>3000</v>
      </c>
      <c r="N112" s="540">
        <f t="shared" si="3"/>
        <v>9000</v>
      </c>
      <c r="O112" s="540">
        <v>3</v>
      </c>
      <c r="P112" s="130"/>
      <c r="Q112" s="130"/>
      <c r="R112" s="130"/>
      <c r="S112" s="130"/>
      <c r="T112" s="130"/>
    </row>
    <row r="113" spans="1:20">
      <c r="A113" s="129">
        <v>102</v>
      </c>
      <c r="B113" s="130"/>
      <c r="C113" s="130" t="s">
        <v>1860</v>
      </c>
      <c r="D113" s="129" t="s">
        <v>188</v>
      </c>
      <c r="E113" s="130"/>
      <c r="F113" s="130"/>
      <c r="G113" s="540"/>
      <c r="H113" s="540"/>
      <c r="I113" s="540">
        <v>3</v>
      </c>
      <c r="J113" s="540">
        <v>3</v>
      </c>
      <c r="K113" s="564">
        <v>0</v>
      </c>
      <c r="L113" s="540">
        <v>0</v>
      </c>
      <c r="M113" s="540">
        <v>50</v>
      </c>
      <c r="N113" s="564">
        <v>0</v>
      </c>
      <c r="O113" s="540">
        <v>0</v>
      </c>
      <c r="P113" s="130"/>
      <c r="Q113" s="130"/>
      <c r="R113" s="130"/>
      <c r="S113" s="130"/>
      <c r="T113" s="130"/>
    </row>
    <row r="114" spans="1:20">
      <c r="A114" s="129">
        <v>103</v>
      </c>
      <c r="B114" s="130"/>
      <c r="C114" s="130" t="s">
        <v>1861</v>
      </c>
      <c r="D114" s="129" t="s">
        <v>725</v>
      </c>
      <c r="E114" s="130"/>
      <c r="F114" s="130"/>
      <c r="G114" s="540"/>
      <c r="H114" s="540"/>
      <c r="I114" s="540">
        <v>0</v>
      </c>
      <c r="J114" s="540">
        <v>2</v>
      </c>
      <c r="K114" s="564">
        <v>0</v>
      </c>
      <c r="L114" s="540">
        <f t="shared" si="4"/>
        <v>2</v>
      </c>
      <c r="M114" s="540">
        <v>1000</v>
      </c>
      <c r="N114" s="540">
        <f t="shared" si="3"/>
        <v>2000</v>
      </c>
      <c r="O114" s="540">
        <v>2</v>
      </c>
      <c r="P114" s="130"/>
      <c r="Q114" s="130"/>
      <c r="R114" s="130"/>
      <c r="S114" s="130"/>
      <c r="T114" s="130"/>
    </row>
    <row r="115" spans="1:20">
      <c r="A115" s="129">
        <v>104</v>
      </c>
      <c r="B115" s="130"/>
      <c r="C115" s="130" t="s">
        <v>1862</v>
      </c>
      <c r="D115" s="129" t="s">
        <v>34</v>
      </c>
      <c r="E115" s="130"/>
      <c r="F115" s="130"/>
      <c r="G115" s="540"/>
      <c r="H115" s="540"/>
      <c r="I115" s="540">
        <v>2</v>
      </c>
      <c r="J115" s="540">
        <v>2</v>
      </c>
      <c r="K115" s="564">
        <v>0</v>
      </c>
      <c r="L115" s="540">
        <f t="shared" si="4"/>
        <v>2</v>
      </c>
      <c r="M115" s="540">
        <v>200</v>
      </c>
      <c r="N115" s="540">
        <f t="shared" si="3"/>
        <v>400</v>
      </c>
      <c r="O115" s="540">
        <v>2</v>
      </c>
      <c r="P115" s="130"/>
      <c r="Q115" s="130"/>
      <c r="R115" s="130"/>
      <c r="S115" s="130"/>
      <c r="T115" s="130"/>
    </row>
    <row r="116" spans="1:20">
      <c r="A116" s="129">
        <v>105</v>
      </c>
      <c r="B116" s="130"/>
      <c r="C116" s="130" t="s">
        <v>1863</v>
      </c>
      <c r="D116" s="129" t="s">
        <v>188</v>
      </c>
      <c r="E116" s="130"/>
      <c r="F116" s="130"/>
      <c r="G116" s="540"/>
      <c r="H116" s="540"/>
      <c r="I116" s="540">
        <v>2</v>
      </c>
      <c r="J116" s="540">
        <v>2</v>
      </c>
      <c r="K116" s="564">
        <v>0</v>
      </c>
      <c r="L116" s="540">
        <f t="shared" si="4"/>
        <v>2</v>
      </c>
      <c r="M116" s="540">
        <v>500</v>
      </c>
      <c r="N116" s="540">
        <f t="shared" si="3"/>
        <v>1000</v>
      </c>
      <c r="O116" s="540">
        <v>2</v>
      </c>
      <c r="P116" s="130"/>
      <c r="Q116" s="130"/>
      <c r="R116" s="130"/>
      <c r="S116" s="130"/>
      <c r="T116" s="130"/>
    </row>
    <row r="117" spans="1:20">
      <c r="A117" s="129">
        <v>106</v>
      </c>
      <c r="B117" s="130"/>
      <c r="C117" s="130" t="s">
        <v>1864</v>
      </c>
      <c r="D117" s="129" t="s">
        <v>188</v>
      </c>
      <c r="E117" s="130"/>
      <c r="F117" s="130"/>
      <c r="G117" s="540"/>
      <c r="H117" s="540"/>
      <c r="I117" s="540">
        <v>2</v>
      </c>
      <c r="J117" s="540">
        <v>2</v>
      </c>
      <c r="K117" s="564">
        <v>0</v>
      </c>
      <c r="L117" s="540">
        <f t="shared" si="4"/>
        <v>2</v>
      </c>
      <c r="M117" s="540">
        <v>500</v>
      </c>
      <c r="N117" s="540">
        <f t="shared" si="3"/>
        <v>1000</v>
      </c>
      <c r="O117" s="540">
        <v>2</v>
      </c>
      <c r="P117" s="130"/>
      <c r="Q117" s="130"/>
      <c r="R117" s="130"/>
      <c r="S117" s="130"/>
      <c r="T117" s="130"/>
    </row>
    <row r="118" spans="1:20">
      <c r="A118" s="129">
        <v>107</v>
      </c>
      <c r="B118" s="130"/>
      <c r="C118" s="130" t="s">
        <v>1865</v>
      </c>
      <c r="D118" s="129" t="s">
        <v>188</v>
      </c>
      <c r="E118" s="130"/>
      <c r="F118" s="130"/>
      <c r="G118" s="540"/>
      <c r="H118" s="540"/>
      <c r="I118" s="540">
        <v>3</v>
      </c>
      <c r="J118" s="540">
        <v>3</v>
      </c>
      <c r="K118" s="564">
        <v>0</v>
      </c>
      <c r="L118" s="540">
        <f t="shared" si="4"/>
        <v>3</v>
      </c>
      <c r="M118" s="540">
        <v>100</v>
      </c>
      <c r="N118" s="540">
        <f t="shared" si="3"/>
        <v>300</v>
      </c>
      <c r="O118" s="540">
        <v>3</v>
      </c>
      <c r="P118" s="130"/>
      <c r="Q118" s="130"/>
      <c r="R118" s="130"/>
      <c r="S118" s="130"/>
      <c r="T118" s="130"/>
    </row>
    <row r="119" spans="1:20">
      <c r="A119" s="129">
        <v>108</v>
      </c>
      <c r="B119" s="130"/>
      <c r="C119" s="130" t="s">
        <v>1866</v>
      </c>
      <c r="D119" s="129" t="s">
        <v>188</v>
      </c>
      <c r="E119" s="130"/>
      <c r="F119" s="130"/>
      <c r="G119" s="540"/>
      <c r="H119" s="540"/>
      <c r="I119" s="540">
        <v>1</v>
      </c>
      <c r="J119" s="540">
        <v>1</v>
      </c>
      <c r="K119" s="564">
        <v>0</v>
      </c>
      <c r="L119" s="540">
        <f t="shared" si="4"/>
        <v>1</v>
      </c>
      <c r="M119" s="540">
        <v>15500</v>
      </c>
      <c r="N119" s="540">
        <f t="shared" si="3"/>
        <v>15500</v>
      </c>
      <c r="O119" s="540">
        <v>1</v>
      </c>
      <c r="P119" s="130"/>
      <c r="Q119" s="130"/>
      <c r="R119" s="130"/>
      <c r="S119" s="130"/>
      <c r="T119" s="130"/>
    </row>
    <row r="120" spans="1:20">
      <c r="A120" s="129">
        <v>109</v>
      </c>
      <c r="B120" s="130"/>
      <c r="C120" s="130" t="s">
        <v>1867</v>
      </c>
      <c r="D120" s="129" t="s">
        <v>188</v>
      </c>
      <c r="E120" s="130"/>
      <c r="F120" s="130"/>
      <c r="G120" s="540"/>
      <c r="H120" s="540"/>
      <c r="I120" s="540">
        <v>1</v>
      </c>
      <c r="J120" s="540">
        <v>1</v>
      </c>
      <c r="K120" s="564">
        <v>0</v>
      </c>
      <c r="L120" s="540">
        <f t="shared" si="4"/>
        <v>1</v>
      </c>
      <c r="M120" s="540">
        <v>14500</v>
      </c>
      <c r="N120" s="540">
        <f t="shared" si="3"/>
        <v>14500</v>
      </c>
      <c r="O120" s="540">
        <v>1</v>
      </c>
      <c r="P120" s="130"/>
      <c r="Q120" s="130"/>
      <c r="R120" s="130"/>
      <c r="S120" s="130"/>
      <c r="T120" s="130"/>
    </row>
    <row r="121" spans="1:20">
      <c r="A121" s="129">
        <v>110</v>
      </c>
      <c r="B121" s="130"/>
      <c r="C121" s="130" t="s">
        <v>1868</v>
      </c>
      <c r="D121" s="129" t="s">
        <v>188</v>
      </c>
      <c r="E121" s="130"/>
      <c r="F121" s="130"/>
      <c r="G121" s="540"/>
      <c r="H121" s="540"/>
      <c r="I121" s="540">
        <v>1</v>
      </c>
      <c r="J121" s="540">
        <v>1</v>
      </c>
      <c r="K121" s="564">
        <v>0</v>
      </c>
      <c r="L121" s="540">
        <f t="shared" si="4"/>
        <v>1</v>
      </c>
      <c r="M121" s="540">
        <v>13000</v>
      </c>
      <c r="N121" s="540">
        <f t="shared" si="3"/>
        <v>13000</v>
      </c>
      <c r="O121" s="540">
        <v>1</v>
      </c>
      <c r="P121" s="130"/>
      <c r="Q121" s="130"/>
      <c r="R121" s="130"/>
      <c r="S121" s="130"/>
      <c r="T121" s="130"/>
    </row>
    <row r="122" spans="1:20">
      <c r="A122" s="129">
        <v>111</v>
      </c>
      <c r="B122" s="130"/>
      <c r="C122" s="130" t="s">
        <v>1869</v>
      </c>
      <c r="D122" s="129" t="s">
        <v>188</v>
      </c>
      <c r="E122" s="130"/>
      <c r="F122" s="130"/>
      <c r="G122" s="540"/>
      <c r="H122" s="540"/>
      <c r="I122" s="540">
        <v>1</v>
      </c>
      <c r="J122" s="540">
        <v>1</v>
      </c>
      <c r="K122" s="564">
        <v>0</v>
      </c>
      <c r="L122" s="540">
        <f t="shared" si="4"/>
        <v>1</v>
      </c>
      <c r="M122" s="540">
        <v>3000</v>
      </c>
      <c r="N122" s="540">
        <f t="shared" si="3"/>
        <v>3000</v>
      </c>
      <c r="O122" s="540">
        <v>1</v>
      </c>
      <c r="P122" s="130"/>
      <c r="Q122" s="130"/>
      <c r="R122" s="130"/>
      <c r="S122" s="130"/>
      <c r="T122" s="130"/>
    </row>
    <row r="123" spans="1:20">
      <c r="A123" s="129">
        <v>112</v>
      </c>
      <c r="B123" s="130"/>
      <c r="C123" s="130" t="s">
        <v>1870</v>
      </c>
      <c r="D123" s="129" t="s">
        <v>188</v>
      </c>
      <c r="E123" s="130"/>
      <c r="F123" s="130"/>
      <c r="G123" s="540"/>
      <c r="H123" s="540"/>
      <c r="I123" s="540">
        <v>0</v>
      </c>
      <c r="J123" s="540">
        <v>1</v>
      </c>
      <c r="K123" s="564">
        <v>0</v>
      </c>
      <c r="L123" s="540">
        <f t="shared" si="4"/>
        <v>1</v>
      </c>
      <c r="M123" s="540">
        <v>7500</v>
      </c>
      <c r="N123" s="540">
        <f t="shared" si="3"/>
        <v>7500</v>
      </c>
      <c r="O123" s="540">
        <v>1</v>
      </c>
      <c r="P123" s="130"/>
      <c r="Q123" s="130"/>
      <c r="R123" s="130"/>
      <c r="S123" s="130"/>
      <c r="T123" s="130"/>
    </row>
    <row r="124" spans="1:20">
      <c r="A124" s="129">
        <v>113</v>
      </c>
      <c r="B124" s="130"/>
      <c r="C124" s="130" t="s">
        <v>1871</v>
      </c>
      <c r="D124" s="129" t="s">
        <v>188</v>
      </c>
      <c r="E124" s="130"/>
      <c r="F124" s="130"/>
      <c r="G124" s="540"/>
      <c r="H124" s="540"/>
      <c r="I124" s="540">
        <v>0</v>
      </c>
      <c r="J124" s="540">
        <v>1</v>
      </c>
      <c r="K124" s="564">
        <v>0</v>
      </c>
      <c r="L124" s="540">
        <f t="shared" si="4"/>
        <v>1</v>
      </c>
      <c r="M124" s="540">
        <v>13000</v>
      </c>
      <c r="N124" s="540">
        <f t="shared" si="3"/>
        <v>13000</v>
      </c>
      <c r="O124" s="540">
        <v>1</v>
      </c>
      <c r="P124" s="130"/>
      <c r="Q124" s="130"/>
      <c r="R124" s="130"/>
      <c r="S124" s="130"/>
      <c r="T124" s="130"/>
    </row>
    <row r="125" spans="1:20">
      <c r="A125" s="129">
        <v>114</v>
      </c>
      <c r="B125" s="130"/>
      <c r="C125" s="130" t="s">
        <v>1872</v>
      </c>
      <c r="D125" s="129" t="s">
        <v>188</v>
      </c>
      <c r="E125" s="130"/>
      <c r="F125" s="130"/>
      <c r="G125" s="540"/>
      <c r="H125" s="540"/>
      <c r="I125" s="540">
        <v>0</v>
      </c>
      <c r="J125" s="540">
        <v>1</v>
      </c>
      <c r="K125" s="564">
        <v>0</v>
      </c>
      <c r="L125" s="540">
        <f t="shared" si="4"/>
        <v>1</v>
      </c>
      <c r="M125" s="540">
        <v>3000</v>
      </c>
      <c r="N125" s="540">
        <f t="shared" si="3"/>
        <v>3000</v>
      </c>
      <c r="O125" s="540">
        <v>1</v>
      </c>
      <c r="P125" s="130"/>
      <c r="Q125" s="130"/>
      <c r="R125" s="130"/>
      <c r="S125" s="130"/>
      <c r="T125" s="130"/>
    </row>
    <row r="126" spans="1:20">
      <c r="A126" s="129">
        <v>115</v>
      </c>
      <c r="B126" s="130"/>
      <c r="C126" s="130" t="s">
        <v>1873</v>
      </c>
      <c r="D126" s="129" t="s">
        <v>188</v>
      </c>
      <c r="E126" s="130"/>
      <c r="F126" s="130"/>
      <c r="G126" s="540"/>
      <c r="H126" s="540"/>
      <c r="I126" s="540">
        <v>0</v>
      </c>
      <c r="J126" s="540">
        <v>1</v>
      </c>
      <c r="K126" s="564">
        <v>0</v>
      </c>
      <c r="L126" s="540">
        <f t="shared" si="4"/>
        <v>1</v>
      </c>
      <c r="M126" s="540">
        <v>3000</v>
      </c>
      <c r="N126" s="540">
        <f t="shared" si="3"/>
        <v>3000</v>
      </c>
      <c r="O126" s="540">
        <v>1</v>
      </c>
      <c r="P126" s="130"/>
      <c r="Q126" s="130"/>
      <c r="R126" s="130"/>
      <c r="S126" s="130"/>
      <c r="T126" s="130"/>
    </row>
    <row r="127" spans="1:20">
      <c r="A127" s="129">
        <v>116</v>
      </c>
      <c r="B127" s="130"/>
      <c r="C127" s="130" t="s">
        <v>1874</v>
      </c>
      <c r="D127" s="129" t="s">
        <v>188</v>
      </c>
      <c r="E127" s="130"/>
      <c r="F127" s="130"/>
      <c r="G127" s="540"/>
      <c r="H127" s="540"/>
      <c r="I127" s="540">
        <v>0</v>
      </c>
      <c r="J127" s="540">
        <v>2</v>
      </c>
      <c r="K127" s="564">
        <v>0</v>
      </c>
      <c r="L127" s="540">
        <f t="shared" si="4"/>
        <v>2</v>
      </c>
      <c r="M127" s="540">
        <v>500</v>
      </c>
      <c r="N127" s="540">
        <f t="shared" si="3"/>
        <v>1000</v>
      </c>
      <c r="O127" s="540">
        <v>2</v>
      </c>
      <c r="P127" s="130"/>
      <c r="Q127" s="130"/>
      <c r="R127" s="130"/>
      <c r="S127" s="130"/>
      <c r="T127" s="130"/>
    </row>
    <row r="128" spans="1:20">
      <c r="A128" s="129"/>
      <c r="B128" s="130"/>
      <c r="C128" s="198" t="s">
        <v>3859</v>
      </c>
      <c r="D128" s="129"/>
      <c r="E128" s="130"/>
      <c r="F128" s="130"/>
      <c r="G128" s="540"/>
      <c r="H128" s="540"/>
      <c r="I128" s="540"/>
      <c r="J128" s="540"/>
      <c r="K128" s="564"/>
      <c r="L128" s="540"/>
      <c r="M128" s="540"/>
      <c r="N128" s="540"/>
      <c r="O128" s="540"/>
      <c r="P128" s="130"/>
      <c r="Q128" s="130"/>
      <c r="R128" s="130"/>
      <c r="S128" s="130"/>
      <c r="T128" s="130"/>
    </row>
    <row r="129" spans="1:20">
      <c r="A129" s="129">
        <v>117</v>
      </c>
      <c r="B129" s="130"/>
      <c r="C129" s="130" t="s">
        <v>3855</v>
      </c>
      <c r="D129" s="129" t="s">
        <v>43</v>
      </c>
      <c r="E129" s="130"/>
      <c r="F129" s="129" t="s">
        <v>43</v>
      </c>
      <c r="G129" s="470">
        <v>2</v>
      </c>
      <c r="H129" s="470">
        <v>2</v>
      </c>
      <c r="I129" s="470">
        <v>2</v>
      </c>
      <c r="J129" s="129">
        <v>2</v>
      </c>
      <c r="K129" s="470"/>
      <c r="L129" s="470">
        <v>2</v>
      </c>
      <c r="M129" s="466">
        <v>1500</v>
      </c>
      <c r="N129" s="466">
        <f>L129*M129</f>
        <v>3000</v>
      </c>
      <c r="O129" s="466">
        <v>2</v>
      </c>
      <c r="P129" s="466"/>
      <c r="Q129" s="466"/>
      <c r="R129" s="466"/>
      <c r="S129" s="466"/>
      <c r="T129" s="466"/>
    </row>
    <row r="130" spans="1:20">
      <c r="A130" s="129">
        <v>118</v>
      </c>
      <c r="B130" s="130"/>
      <c r="C130" s="130" t="s">
        <v>3856</v>
      </c>
      <c r="D130" s="129" t="s">
        <v>43</v>
      </c>
      <c r="E130" s="130"/>
      <c r="F130" s="129" t="s">
        <v>43</v>
      </c>
      <c r="G130" s="470">
        <v>3</v>
      </c>
      <c r="H130" s="470">
        <v>3</v>
      </c>
      <c r="I130" s="470">
        <v>3</v>
      </c>
      <c r="J130" s="129">
        <v>3</v>
      </c>
      <c r="K130" s="470">
        <v>2</v>
      </c>
      <c r="L130" s="470">
        <v>1</v>
      </c>
      <c r="M130" s="466">
        <v>3500</v>
      </c>
      <c r="N130" s="466">
        <f>L130*M130</f>
        <v>3500</v>
      </c>
      <c r="O130" s="466">
        <v>1</v>
      </c>
      <c r="P130" s="466"/>
      <c r="Q130" s="466"/>
      <c r="R130" s="466"/>
      <c r="S130" s="466"/>
      <c r="T130" s="466"/>
    </row>
    <row r="131" spans="1:20">
      <c r="A131" s="129">
        <v>119</v>
      </c>
      <c r="B131" s="130"/>
      <c r="C131" s="130" t="s">
        <v>3857</v>
      </c>
      <c r="D131" s="129" t="s">
        <v>43</v>
      </c>
      <c r="E131" s="130"/>
      <c r="F131" s="129" t="s">
        <v>43</v>
      </c>
      <c r="G131" s="470">
        <v>3</v>
      </c>
      <c r="H131" s="470">
        <v>3</v>
      </c>
      <c r="I131" s="470">
        <v>3</v>
      </c>
      <c r="J131" s="129">
        <v>3</v>
      </c>
      <c r="K131" s="470">
        <v>1</v>
      </c>
      <c r="L131" s="470">
        <v>2</v>
      </c>
      <c r="M131" s="466">
        <v>500</v>
      </c>
      <c r="N131" s="466">
        <f>L131*M131</f>
        <v>1000</v>
      </c>
      <c r="O131" s="466">
        <v>2</v>
      </c>
      <c r="P131" s="466"/>
      <c r="Q131" s="466"/>
      <c r="R131" s="466"/>
      <c r="S131" s="466"/>
      <c r="T131" s="466"/>
    </row>
    <row r="132" spans="1:20" s="569" customFormat="1">
      <c r="A132" s="129">
        <v>120</v>
      </c>
      <c r="B132" s="470"/>
      <c r="C132" s="568" t="s">
        <v>3923</v>
      </c>
      <c r="D132" s="470" t="s">
        <v>100</v>
      </c>
      <c r="E132" s="470"/>
      <c r="F132" s="470" t="s">
        <v>100</v>
      </c>
      <c r="G132" s="470">
        <v>1</v>
      </c>
      <c r="H132" s="470">
        <v>1</v>
      </c>
      <c r="I132" s="470">
        <v>1</v>
      </c>
      <c r="J132" s="470">
        <v>4</v>
      </c>
      <c r="K132" s="470">
        <v>1</v>
      </c>
      <c r="L132" s="470">
        <v>3</v>
      </c>
      <c r="M132" s="470">
        <v>1200</v>
      </c>
      <c r="N132" s="466">
        <f>L132*M132</f>
        <v>3600</v>
      </c>
      <c r="O132" s="470">
        <v>3</v>
      </c>
      <c r="P132" s="470"/>
      <c r="Q132" s="470"/>
      <c r="R132" s="470"/>
      <c r="S132" s="470"/>
      <c r="T132" s="470"/>
    </row>
    <row r="133" spans="1:20">
      <c r="A133" s="129">
        <v>121</v>
      </c>
      <c r="B133" s="130"/>
      <c r="C133" s="130" t="s">
        <v>3858</v>
      </c>
      <c r="D133" s="129" t="s">
        <v>43</v>
      </c>
      <c r="E133" s="130"/>
      <c r="F133" s="129" t="s">
        <v>43</v>
      </c>
      <c r="G133" s="129">
        <v>0</v>
      </c>
      <c r="H133" s="129">
        <v>0</v>
      </c>
      <c r="I133" s="129">
        <v>0</v>
      </c>
      <c r="J133" s="470">
        <v>1</v>
      </c>
      <c r="K133" s="470">
        <v>0</v>
      </c>
      <c r="L133" s="470">
        <v>1</v>
      </c>
      <c r="M133" s="470">
        <v>400</v>
      </c>
      <c r="N133" s="470">
        <f>L133*M133</f>
        <v>400</v>
      </c>
      <c r="O133" s="470">
        <v>1</v>
      </c>
      <c r="P133" s="130"/>
      <c r="Q133" s="130"/>
      <c r="R133" s="130"/>
      <c r="S133" s="130"/>
      <c r="T133" s="130"/>
    </row>
    <row r="134" spans="1:20">
      <c r="A134" s="129"/>
      <c r="B134" s="130"/>
      <c r="C134" s="130"/>
      <c r="D134" s="129"/>
      <c r="E134" s="130"/>
      <c r="F134" s="130"/>
      <c r="G134" s="540"/>
      <c r="H134" s="540"/>
      <c r="I134" s="540"/>
      <c r="J134" s="540"/>
      <c r="K134" s="564"/>
      <c r="L134" s="540"/>
      <c r="M134" s="540"/>
      <c r="N134" s="541"/>
      <c r="O134" s="566"/>
      <c r="P134" s="129"/>
      <c r="Q134" s="129"/>
      <c r="R134" s="129"/>
      <c r="S134" s="130"/>
      <c r="T134" s="130"/>
    </row>
    <row r="135" spans="1:20">
      <c r="A135" s="1522" t="s">
        <v>790</v>
      </c>
      <c r="B135" s="1523"/>
      <c r="C135" s="1523"/>
      <c r="D135" s="1523"/>
      <c r="E135" s="1523"/>
      <c r="F135" s="1523"/>
      <c r="G135" s="1523"/>
      <c r="H135" s="1523"/>
      <c r="I135" s="1523"/>
      <c r="J135" s="1523"/>
      <c r="K135" s="1523"/>
      <c r="L135" s="1523"/>
      <c r="M135" s="1524"/>
      <c r="N135" s="570">
        <f>SUM(N9:N134)</f>
        <v>4000000</v>
      </c>
      <c r="O135" s="1223"/>
      <c r="P135" s="1223"/>
      <c r="Q135" s="1223"/>
      <c r="R135" s="1223"/>
      <c r="S135" s="427"/>
      <c r="T135" s="427"/>
    </row>
  </sheetData>
  <mergeCells count="11">
    <mergeCell ref="A135:M135"/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56999999999999995" right="0.23622047244094491" top="0.59055118110236227" bottom="0.43307086614173229" header="0.31496062992125984" footer="0.31496062992125984"/>
  <pageSetup paperSize="9" scale="75" firstPageNumber="20" orientation="landscape" useFirstPageNumber="1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D22"/>
  <sheetViews>
    <sheetView workbookViewId="0">
      <selection activeCell="D11" sqref="D11"/>
    </sheetView>
  </sheetViews>
  <sheetFormatPr defaultRowHeight="24"/>
  <cols>
    <col min="1" max="1" width="27.25" style="611" customWidth="1"/>
    <col min="2" max="2" width="28.625" style="611" customWidth="1"/>
    <col min="3" max="3" width="31" style="622" customWidth="1"/>
    <col min="4" max="4" width="36.5" style="622" customWidth="1"/>
    <col min="5" max="16384" width="9" style="611"/>
  </cols>
  <sheetData>
    <row r="1" spans="1:4">
      <c r="A1" s="1501" t="s">
        <v>3938</v>
      </c>
      <c r="B1" s="1501"/>
      <c r="C1" s="1501"/>
      <c r="D1" s="1501"/>
    </row>
    <row r="2" spans="1:4">
      <c r="A2" s="1501" t="s">
        <v>3963</v>
      </c>
      <c r="B2" s="1501"/>
      <c r="C2" s="1501"/>
      <c r="D2" s="1501"/>
    </row>
    <row r="3" spans="1:4">
      <c r="A3" s="1501" t="s">
        <v>989</v>
      </c>
      <c r="B3" s="1501"/>
      <c r="C3" s="1501"/>
      <c r="D3" s="1501"/>
    </row>
    <row r="4" spans="1:4">
      <c r="A4" s="589"/>
      <c r="B4" s="595"/>
      <c r="C4" s="595"/>
      <c r="D4" s="595"/>
    </row>
    <row r="5" spans="1:4">
      <c r="A5" s="1502" t="s">
        <v>20</v>
      </c>
      <c r="B5" s="1502" t="s">
        <v>3969</v>
      </c>
      <c r="C5" s="1504" t="s">
        <v>3914</v>
      </c>
      <c r="D5" s="1505"/>
    </row>
    <row r="6" spans="1:4">
      <c r="A6" s="1503"/>
      <c r="B6" s="1503"/>
      <c r="C6" s="616" t="s">
        <v>3915</v>
      </c>
      <c r="D6" s="625" t="s">
        <v>3916</v>
      </c>
    </row>
    <row r="7" spans="1:4">
      <c r="A7" s="592" t="s">
        <v>3917</v>
      </c>
      <c r="B7" s="605" t="s">
        <v>3918</v>
      </c>
      <c r="C7" s="605">
        <v>24</v>
      </c>
      <c r="D7" s="618">
        <v>1612145</v>
      </c>
    </row>
    <row r="8" spans="1:4">
      <c r="A8" s="590"/>
      <c r="B8" s="605" t="s">
        <v>3919</v>
      </c>
      <c r="C8" s="605"/>
      <c r="D8" s="605"/>
    </row>
    <row r="9" spans="1:4">
      <c r="A9" s="592" t="s">
        <v>3920</v>
      </c>
      <c r="B9" s="605" t="s">
        <v>3918</v>
      </c>
      <c r="C9" s="605">
        <v>15</v>
      </c>
      <c r="D9" s="618">
        <v>1295120</v>
      </c>
    </row>
    <row r="10" spans="1:4">
      <c r="A10" s="590"/>
      <c r="B10" s="605" t="s">
        <v>3919</v>
      </c>
      <c r="C10" s="605"/>
      <c r="D10" s="605"/>
    </row>
    <row r="11" spans="1:4">
      <c r="A11" s="593" t="s">
        <v>3921</v>
      </c>
      <c r="B11" s="605" t="s">
        <v>3918</v>
      </c>
      <c r="C11" s="605">
        <v>16</v>
      </c>
      <c r="D11" s="618">
        <v>1132075</v>
      </c>
    </row>
    <row r="12" spans="1:4">
      <c r="A12" s="594"/>
      <c r="B12" s="605" t="s">
        <v>3919</v>
      </c>
      <c r="C12" s="605"/>
      <c r="D12" s="605"/>
    </row>
    <row r="13" spans="1:4">
      <c r="A13" s="593" t="s">
        <v>3922</v>
      </c>
      <c r="B13" s="605" t="s">
        <v>3918</v>
      </c>
      <c r="C13" s="605">
        <v>14</v>
      </c>
      <c r="D13" s="618">
        <v>960658</v>
      </c>
    </row>
    <row r="14" spans="1:4">
      <c r="A14" s="590"/>
      <c r="B14" s="605" t="s">
        <v>3919</v>
      </c>
      <c r="C14" s="625"/>
      <c r="D14" s="625"/>
    </row>
    <row r="15" spans="1:4">
      <c r="A15" s="613" t="s">
        <v>790</v>
      </c>
      <c r="B15" s="625" t="s">
        <v>3918</v>
      </c>
      <c r="C15" s="625">
        <f>SUM(C7:C14)</f>
        <v>69</v>
      </c>
      <c r="D15" s="619">
        <f>SUM(D7:D14)</f>
        <v>4999998</v>
      </c>
    </row>
    <row r="16" spans="1:4">
      <c r="A16" s="594"/>
      <c r="B16" s="625" t="s">
        <v>3919</v>
      </c>
      <c r="C16" s="625"/>
      <c r="D16" s="625"/>
    </row>
    <row r="17" spans="1:4">
      <c r="B17" s="620" t="s">
        <v>3939</v>
      </c>
      <c r="C17" s="620"/>
      <c r="D17" s="621">
        <v>5000000</v>
      </c>
    </row>
    <row r="20" spans="1:4">
      <c r="A20" s="622" t="s">
        <v>3961</v>
      </c>
      <c r="B20" s="622" t="s">
        <v>3962</v>
      </c>
      <c r="C20" s="622" t="s">
        <v>3942</v>
      </c>
      <c r="D20" s="622" t="s">
        <v>3943</v>
      </c>
    </row>
    <row r="21" spans="1:4">
      <c r="A21" s="622" t="s">
        <v>3951</v>
      </c>
      <c r="B21" s="622" t="s">
        <v>3951</v>
      </c>
      <c r="C21" s="622" t="s">
        <v>3945</v>
      </c>
      <c r="D21" s="622" t="s">
        <v>3946</v>
      </c>
    </row>
    <row r="22" spans="1:4">
      <c r="A22" s="622" t="s">
        <v>3952</v>
      </c>
      <c r="B22" s="622" t="s">
        <v>3947</v>
      </c>
      <c r="C22" s="622" t="s">
        <v>3948</v>
      </c>
      <c r="D22" s="622" t="s">
        <v>3949</v>
      </c>
    </row>
  </sheetData>
  <mergeCells count="6">
    <mergeCell ref="A1:D1"/>
    <mergeCell ref="A2:D2"/>
    <mergeCell ref="A3:D3"/>
    <mergeCell ref="C5:D5"/>
    <mergeCell ref="A5:A6"/>
    <mergeCell ref="B5:B6"/>
  </mergeCells>
  <pageMargins left="1.08" right="0.7" top="0.52" bottom="0.5699999999999999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T40"/>
  <sheetViews>
    <sheetView topLeftCell="C28" zoomScale="90" zoomScaleNormal="90" workbookViewId="0">
      <selection activeCell="K22" sqref="K22"/>
    </sheetView>
  </sheetViews>
  <sheetFormatPr defaultRowHeight="21.75"/>
  <cols>
    <col min="1" max="1" width="4.625" style="1100" customWidth="1"/>
    <col min="2" max="2" width="9" style="450" customWidth="1"/>
    <col min="3" max="3" width="40" style="450" customWidth="1"/>
    <col min="4" max="6" width="5.625" style="450" customWidth="1"/>
    <col min="7" max="8" width="6.375" style="450" customWidth="1"/>
    <col min="9" max="9" width="6.375" style="458" customWidth="1"/>
    <col min="10" max="10" width="8.125" style="450" customWidth="1"/>
    <col min="11" max="11" width="8" style="450" customWidth="1"/>
    <col min="12" max="12" width="8.75" style="450" customWidth="1"/>
    <col min="13" max="13" width="9.375" style="450" customWidth="1"/>
    <col min="14" max="14" width="12" style="450" customWidth="1"/>
    <col min="15" max="15" width="9.625" style="450" customWidth="1"/>
    <col min="16" max="16" width="9" style="450"/>
    <col min="17" max="17" width="7.5" style="450" customWidth="1"/>
    <col min="18" max="18" width="9" style="450"/>
    <col min="19" max="19" width="6.25" style="450" customWidth="1"/>
    <col min="20" max="20" width="10.875" style="450" customWidth="1"/>
    <col min="21" max="16384" width="9" style="450"/>
  </cols>
  <sheetData>
    <row r="1" spans="1:20">
      <c r="A1" s="1525" t="s">
        <v>988</v>
      </c>
      <c r="B1" s="1525"/>
      <c r="C1" s="1525"/>
      <c r="D1" s="1525"/>
      <c r="E1" s="1525"/>
      <c r="F1" s="1525"/>
      <c r="G1" s="1525"/>
      <c r="H1" s="1525"/>
      <c r="I1" s="1525"/>
      <c r="J1" s="1525"/>
      <c r="K1" s="1525"/>
      <c r="L1" s="1525"/>
      <c r="M1" s="1525"/>
      <c r="N1" s="1525"/>
      <c r="O1" s="1525"/>
      <c r="P1" s="1525"/>
      <c r="Q1" s="1525"/>
      <c r="R1" s="1525"/>
      <c r="S1" s="1525"/>
      <c r="T1" s="1525"/>
    </row>
    <row r="2" spans="1:20">
      <c r="A2" s="1525" t="s">
        <v>3963</v>
      </c>
      <c r="B2" s="1525"/>
      <c r="C2" s="1525"/>
      <c r="D2" s="1525"/>
      <c r="E2" s="1525"/>
      <c r="F2" s="1525"/>
      <c r="G2" s="1525"/>
      <c r="H2" s="1525"/>
      <c r="I2" s="1525"/>
      <c r="J2" s="1525"/>
      <c r="K2" s="1525"/>
      <c r="L2" s="1525"/>
      <c r="M2" s="1525"/>
      <c r="N2" s="1525"/>
      <c r="O2" s="1525"/>
      <c r="P2" s="1525"/>
      <c r="Q2" s="1525"/>
      <c r="R2" s="1525"/>
      <c r="S2" s="1525"/>
      <c r="T2" s="1525"/>
    </row>
    <row r="3" spans="1:20">
      <c r="A3" s="1526" t="s">
        <v>989</v>
      </c>
      <c r="B3" s="1526"/>
      <c r="C3" s="1526"/>
      <c r="D3" s="1526"/>
      <c r="E3" s="1526"/>
      <c r="F3" s="1526"/>
      <c r="G3" s="1526"/>
      <c r="H3" s="1526"/>
      <c r="I3" s="1526"/>
      <c r="J3" s="1526"/>
      <c r="K3" s="1526"/>
      <c r="L3" s="1526"/>
      <c r="M3" s="1526"/>
      <c r="N3" s="1526"/>
      <c r="O3" s="1526"/>
      <c r="P3" s="1526"/>
      <c r="Q3" s="1526"/>
      <c r="R3" s="1526"/>
      <c r="S3" s="1526"/>
      <c r="T3" s="1526"/>
    </row>
    <row r="4" spans="1:20">
      <c r="A4" s="1537" t="s">
        <v>0</v>
      </c>
      <c r="B4" s="473"/>
      <c r="C4" s="1530" t="s">
        <v>1</v>
      </c>
      <c r="D4" s="1533" t="s">
        <v>2</v>
      </c>
      <c r="E4" s="1533" t="s">
        <v>3</v>
      </c>
      <c r="F4" s="1527" t="s">
        <v>4</v>
      </c>
      <c r="G4" s="1534" t="s">
        <v>5</v>
      </c>
      <c r="H4" s="1534"/>
      <c r="I4" s="1535"/>
      <c r="J4" s="626" t="s">
        <v>6</v>
      </c>
      <c r="K4" s="626" t="s">
        <v>7</v>
      </c>
      <c r="L4" s="629" t="s">
        <v>6</v>
      </c>
      <c r="M4" s="626" t="s">
        <v>8</v>
      </c>
      <c r="N4" s="475" t="s">
        <v>9</v>
      </c>
      <c r="O4" s="586" t="s">
        <v>10</v>
      </c>
      <c r="P4" s="586" t="s">
        <v>11</v>
      </c>
      <c r="Q4" s="586" t="s">
        <v>12</v>
      </c>
      <c r="R4" s="586" t="s">
        <v>13</v>
      </c>
      <c r="S4" s="1536" t="s">
        <v>990</v>
      </c>
      <c r="T4" s="1536"/>
    </row>
    <row r="5" spans="1:20">
      <c r="A5" s="1538"/>
      <c r="B5" s="476" t="s">
        <v>15</v>
      </c>
      <c r="C5" s="1531"/>
      <c r="D5" s="1533"/>
      <c r="E5" s="1533"/>
      <c r="F5" s="1528"/>
      <c r="G5" s="477" t="s">
        <v>16</v>
      </c>
      <c r="H5" s="476" t="s">
        <v>17</v>
      </c>
      <c r="I5" s="626" t="s">
        <v>981</v>
      </c>
      <c r="J5" s="478" t="s">
        <v>18</v>
      </c>
      <c r="K5" s="477" t="s">
        <v>19</v>
      </c>
      <c r="L5" s="461" t="s">
        <v>20</v>
      </c>
      <c r="M5" s="477" t="s">
        <v>21</v>
      </c>
      <c r="N5" s="479" t="s">
        <v>983</v>
      </c>
      <c r="O5" s="453" t="s">
        <v>991</v>
      </c>
      <c r="P5" s="453" t="s">
        <v>992</v>
      </c>
      <c r="Q5" s="453" t="s">
        <v>993</v>
      </c>
      <c r="R5" s="453" t="s">
        <v>994</v>
      </c>
      <c r="S5" s="453" t="s">
        <v>26</v>
      </c>
      <c r="T5" s="453" t="s">
        <v>995</v>
      </c>
    </row>
    <row r="6" spans="1:20">
      <c r="A6" s="1539"/>
      <c r="B6" s="480"/>
      <c r="C6" s="1532"/>
      <c r="D6" s="1533"/>
      <c r="E6" s="1533"/>
      <c r="F6" s="1529"/>
      <c r="G6" s="481"/>
      <c r="H6" s="480"/>
      <c r="I6" s="472"/>
      <c r="J6" s="482" t="s">
        <v>982</v>
      </c>
      <c r="K6" s="483" t="s">
        <v>28</v>
      </c>
      <c r="L6" s="463" t="s">
        <v>982</v>
      </c>
      <c r="M6" s="487" t="s">
        <v>30</v>
      </c>
      <c r="N6" s="484" t="s">
        <v>30</v>
      </c>
      <c r="O6" s="455"/>
      <c r="P6" s="455"/>
      <c r="Q6" s="455"/>
      <c r="R6" s="455"/>
      <c r="S6" s="485"/>
      <c r="T6" s="485"/>
    </row>
    <row r="7" spans="1:20">
      <c r="A7" s="1096"/>
      <c r="B7" s="642"/>
      <c r="C7" s="35" t="s">
        <v>3969</v>
      </c>
      <c r="D7" s="529"/>
      <c r="E7" s="529"/>
      <c r="F7" s="529"/>
      <c r="G7" s="528"/>
      <c r="H7" s="642"/>
      <c r="I7" s="530"/>
      <c r="J7" s="643"/>
      <c r="K7" s="531"/>
      <c r="L7" s="532"/>
      <c r="M7" s="531"/>
      <c r="N7" s="644"/>
      <c r="O7" s="448"/>
      <c r="P7" s="448"/>
      <c r="Q7" s="448"/>
      <c r="R7" s="448"/>
      <c r="S7" s="449"/>
      <c r="T7" s="449"/>
    </row>
    <row r="8" spans="1:20">
      <c r="A8" s="788">
        <v>1</v>
      </c>
      <c r="B8" s="489" t="s">
        <v>1875</v>
      </c>
      <c r="C8" s="489" t="s">
        <v>1876</v>
      </c>
      <c r="D8" s="505" t="s">
        <v>34</v>
      </c>
      <c r="E8" s="506">
        <v>50</v>
      </c>
      <c r="F8" s="507" t="s">
        <v>100</v>
      </c>
      <c r="G8" s="508">
        <v>6612</v>
      </c>
      <c r="H8" s="508">
        <v>4536</v>
      </c>
      <c r="I8" s="645">
        <v>4614</v>
      </c>
      <c r="J8" s="491">
        <f>(I8*20/100)+I8</f>
        <v>5536.8</v>
      </c>
      <c r="K8" s="491">
        <v>119</v>
      </c>
      <c r="L8" s="497">
        <v>5000</v>
      </c>
      <c r="M8" s="509">
        <v>8.3000000000000007</v>
      </c>
      <c r="N8" s="510">
        <f>L8*M8</f>
        <v>41500</v>
      </c>
      <c r="O8" s="496">
        <v>2000</v>
      </c>
      <c r="P8" s="496">
        <v>1000</v>
      </c>
      <c r="Q8" s="496">
        <v>1000</v>
      </c>
      <c r="R8" s="496">
        <v>1000</v>
      </c>
      <c r="S8" s="496"/>
      <c r="T8" s="496"/>
    </row>
    <row r="9" spans="1:20">
      <c r="A9" s="788">
        <v>2</v>
      </c>
      <c r="B9" s="489" t="s">
        <v>1877</v>
      </c>
      <c r="C9" s="489" t="s">
        <v>1878</v>
      </c>
      <c r="D9" s="505" t="s">
        <v>34</v>
      </c>
      <c r="E9" s="506">
        <v>50</v>
      </c>
      <c r="F9" s="507" t="s">
        <v>100</v>
      </c>
      <c r="G9" s="508">
        <v>3270</v>
      </c>
      <c r="H9" s="508">
        <v>2133</v>
      </c>
      <c r="I9" s="645">
        <v>3906</v>
      </c>
      <c r="J9" s="491">
        <f t="shared" ref="J9:J13" si="0">(I9*20/100)+I9</f>
        <v>4687.2</v>
      </c>
      <c r="K9" s="491">
        <v>15</v>
      </c>
      <c r="L9" s="497">
        <v>4200</v>
      </c>
      <c r="M9" s="509">
        <v>8.3000000000000007</v>
      </c>
      <c r="N9" s="510">
        <f t="shared" ref="N9:N10" si="1">L9*M9</f>
        <v>34860</v>
      </c>
      <c r="O9" s="496">
        <v>1200</v>
      </c>
      <c r="P9" s="496">
        <v>1000</v>
      </c>
      <c r="Q9" s="496">
        <v>1000</v>
      </c>
      <c r="R9" s="496">
        <v>1000</v>
      </c>
      <c r="S9" s="496"/>
      <c r="T9" s="496"/>
    </row>
    <row r="10" spans="1:20">
      <c r="A10" s="788">
        <v>3</v>
      </c>
      <c r="B10" s="489" t="s">
        <v>1879</v>
      </c>
      <c r="C10" s="489" t="s">
        <v>1880</v>
      </c>
      <c r="D10" s="505" t="s">
        <v>34</v>
      </c>
      <c r="E10" s="506">
        <v>50</v>
      </c>
      <c r="F10" s="507" t="s">
        <v>100</v>
      </c>
      <c r="G10" s="508">
        <v>857</v>
      </c>
      <c r="H10" s="508">
        <v>759</v>
      </c>
      <c r="I10" s="645">
        <v>1274</v>
      </c>
      <c r="J10" s="491">
        <f t="shared" si="0"/>
        <v>1528.8</v>
      </c>
      <c r="K10" s="491">
        <v>159</v>
      </c>
      <c r="L10" s="497">
        <v>1348</v>
      </c>
      <c r="M10" s="509">
        <v>8.3000000000000007</v>
      </c>
      <c r="N10" s="510">
        <f t="shared" si="1"/>
        <v>11188.400000000001</v>
      </c>
      <c r="O10" s="496">
        <v>450</v>
      </c>
      <c r="P10" s="496">
        <v>400</v>
      </c>
      <c r="Q10" s="496">
        <v>250</v>
      </c>
      <c r="R10" s="496">
        <v>248</v>
      </c>
      <c r="S10" s="496"/>
      <c r="T10" s="496"/>
    </row>
    <row r="11" spans="1:20">
      <c r="A11" s="788">
        <v>4</v>
      </c>
      <c r="B11" s="489" t="s">
        <v>1881</v>
      </c>
      <c r="C11" s="489" t="s">
        <v>1882</v>
      </c>
      <c r="D11" s="505" t="s">
        <v>34</v>
      </c>
      <c r="E11" s="506">
        <v>24</v>
      </c>
      <c r="F11" s="507" t="s">
        <v>1883</v>
      </c>
      <c r="G11" s="508">
        <v>12</v>
      </c>
      <c r="H11" s="508">
        <v>0</v>
      </c>
      <c r="I11" s="645">
        <v>30</v>
      </c>
      <c r="J11" s="491">
        <f t="shared" si="0"/>
        <v>36</v>
      </c>
      <c r="K11" s="491">
        <v>0</v>
      </c>
      <c r="L11" s="497">
        <v>20</v>
      </c>
      <c r="M11" s="509">
        <v>110</v>
      </c>
      <c r="N11" s="510">
        <f>L11*M11</f>
        <v>2200</v>
      </c>
      <c r="O11" s="496">
        <v>20</v>
      </c>
      <c r="P11" s="496">
        <v>0</v>
      </c>
      <c r="Q11" s="496">
        <v>0</v>
      </c>
      <c r="R11" s="496">
        <v>0</v>
      </c>
      <c r="S11" s="496"/>
      <c r="T11" s="496"/>
    </row>
    <row r="12" spans="1:20">
      <c r="A12" s="788">
        <v>5</v>
      </c>
      <c r="B12" s="489" t="s">
        <v>1884</v>
      </c>
      <c r="C12" s="489" t="s">
        <v>3837</v>
      </c>
      <c r="D12" s="505" t="s">
        <v>34</v>
      </c>
      <c r="E12" s="506">
        <v>24</v>
      </c>
      <c r="F12" s="507" t="s">
        <v>1883</v>
      </c>
      <c r="G12" s="508">
        <v>9250</v>
      </c>
      <c r="H12" s="508">
        <v>6300</v>
      </c>
      <c r="I12" s="645">
        <v>6508</v>
      </c>
      <c r="J12" s="491">
        <f t="shared" si="0"/>
        <v>7809.6</v>
      </c>
      <c r="K12" s="491">
        <v>11</v>
      </c>
      <c r="L12" s="497">
        <v>7100</v>
      </c>
      <c r="M12" s="509">
        <v>75</v>
      </c>
      <c r="N12" s="510">
        <f t="shared" ref="N12:N38" si="2">L12*M12</f>
        <v>532500</v>
      </c>
      <c r="O12" s="496">
        <v>2000</v>
      </c>
      <c r="P12" s="496">
        <v>2000</v>
      </c>
      <c r="Q12" s="496">
        <v>2000</v>
      </c>
      <c r="R12" s="496">
        <v>1100</v>
      </c>
      <c r="S12" s="496"/>
      <c r="T12" s="496"/>
    </row>
    <row r="13" spans="1:20">
      <c r="A13" s="788">
        <v>6</v>
      </c>
      <c r="B13" s="489" t="s">
        <v>1885</v>
      </c>
      <c r="C13" s="490" t="s">
        <v>1886</v>
      </c>
      <c r="D13" s="505" t="s">
        <v>34</v>
      </c>
      <c r="E13" s="506">
        <v>6</v>
      </c>
      <c r="F13" s="507" t="s">
        <v>199</v>
      </c>
      <c r="G13" s="508">
        <v>10</v>
      </c>
      <c r="H13" s="508">
        <v>0</v>
      </c>
      <c r="I13" s="645">
        <v>0</v>
      </c>
      <c r="J13" s="491">
        <f t="shared" si="0"/>
        <v>0</v>
      </c>
      <c r="K13" s="491">
        <v>0</v>
      </c>
      <c r="L13" s="497">
        <f>(I13*15/100)+I13</f>
        <v>0</v>
      </c>
      <c r="M13" s="509">
        <v>2000</v>
      </c>
      <c r="N13" s="510">
        <f t="shared" si="2"/>
        <v>0</v>
      </c>
      <c r="O13" s="496">
        <v>0</v>
      </c>
      <c r="P13" s="496">
        <f>O13/4</f>
        <v>0</v>
      </c>
      <c r="Q13" s="496">
        <f>P13/4</f>
        <v>0</v>
      </c>
      <c r="R13" s="496">
        <f t="shared" ref="R13" si="3">Q13/4</f>
        <v>0</v>
      </c>
      <c r="S13" s="496"/>
      <c r="T13" s="496"/>
    </row>
    <row r="14" spans="1:20">
      <c r="A14" s="788">
        <v>7</v>
      </c>
      <c r="B14" s="489" t="s">
        <v>1887</v>
      </c>
      <c r="C14" s="490" t="s">
        <v>1888</v>
      </c>
      <c r="D14" s="505" t="s">
        <v>34</v>
      </c>
      <c r="E14" s="506">
        <v>1</v>
      </c>
      <c r="F14" s="507" t="s">
        <v>199</v>
      </c>
      <c r="G14" s="508">
        <v>9</v>
      </c>
      <c r="H14" s="508">
        <v>9</v>
      </c>
      <c r="I14" s="645">
        <v>12</v>
      </c>
      <c r="J14" s="491">
        <v>15</v>
      </c>
      <c r="K14" s="491">
        <v>0</v>
      </c>
      <c r="L14" s="497">
        <v>9</v>
      </c>
      <c r="M14" s="509">
        <v>4900</v>
      </c>
      <c r="N14" s="510">
        <f t="shared" si="2"/>
        <v>44100</v>
      </c>
      <c r="O14" s="496">
        <v>9</v>
      </c>
      <c r="P14" s="496">
        <v>0</v>
      </c>
      <c r="Q14" s="496">
        <v>0</v>
      </c>
      <c r="R14" s="496">
        <v>0</v>
      </c>
      <c r="S14" s="496"/>
      <c r="T14" s="496"/>
    </row>
    <row r="15" spans="1:20">
      <c r="A15" s="788">
        <v>8</v>
      </c>
      <c r="B15" s="489" t="s">
        <v>1889</v>
      </c>
      <c r="C15" s="490" t="s">
        <v>1890</v>
      </c>
      <c r="D15" s="505" t="s">
        <v>34</v>
      </c>
      <c r="E15" s="506">
        <v>3</v>
      </c>
      <c r="F15" s="507" t="s">
        <v>214</v>
      </c>
      <c r="G15" s="508">
        <v>28</v>
      </c>
      <c r="H15" s="508">
        <v>6</v>
      </c>
      <c r="I15" s="645">
        <v>0</v>
      </c>
      <c r="J15" s="491">
        <f t="shared" ref="J15:J17" si="4">(I15*20/100)+I15</f>
        <v>0</v>
      </c>
      <c r="K15" s="491">
        <v>6</v>
      </c>
      <c r="L15" s="497">
        <f>(I15*15/100)+I15</f>
        <v>0</v>
      </c>
      <c r="M15" s="509">
        <v>280</v>
      </c>
      <c r="N15" s="510">
        <f t="shared" si="2"/>
        <v>0</v>
      </c>
      <c r="O15" s="496">
        <v>0</v>
      </c>
      <c r="P15" s="496">
        <f>O15/4</f>
        <v>0</v>
      </c>
      <c r="Q15" s="496">
        <f>P15/4</f>
        <v>0</v>
      </c>
      <c r="R15" s="496">
        <f t="shared" ref="R15:R16" si="5">Q15/4</f>
        <v>0</v>
      </c>
      <c r="S15" s="496"/>
      <c r="T15" s="496"/>
    </row>
    <row r="16" spans="1:20">
      <c r="A16" s="788">
        <v>9</v>
      </c>
      <c r="B16" s="489" t="s">
        <v>1891</v>
      </c>
      <c r="C16" s="490" t="s">
        <v>1892</v>
      </c>
      <c r="D16" s="505" t="s">
        <v>34</v>
      </c>
      <c r="E16" s="506">
        <v>12</v>
      </c>
      <c r="F16" s="507" t="s">
        <v>199</v>
      </c>
      <c r="G16" s="508">
        <v>0</v>
      </c>
      <c r="H16" s="508">
        <v>0</v>
      </c>
      <c r="I16" s="645">
        <v>0</v>
      </c>
      <c r="J16" s="491">
        <f t="shared" si="4"/>
        <v>0</v>
      </c>
      <c r="K16" s="491">
        <v>0</v>
      </c>
      <c r="L16" s="497">
        <f>(I16*15/100)+I16</f>
        <v>0</v>
      </c>
      <c r="M16" s="509">
        <v>180</v>
      </c>
      <c r="N16" s="510">
        <f t="shared" si="2"/>
        <v>0</v>
      </c>
      <c r="O16" s="496">
        <v>0</v>
      </c>
      <c r="P16" s="496">
        <f>O16/4</f>
        <v>0</v>
      </c>
      <c r="Q16" s="496">
        <f>P16/4</f>
        <v>0</v>
      </c>
      <c r="R16" s="496">
        <f t="shared" si="5"/>
        <v>0</v>
      </c>
      <c r="S16" s="496"/>
      <c r="T16" s="496"/>
    </row>
    <row r="17" spans="1:20">
      <c r="A17" s="788">
        <v>10</v>
      </c>
      <c r="B17" s="489" t="s">
        <v>1893</v>
      </c>
      <c r="C17" s="490" t="s">
        <v>1894</v>
      </c>
      <c r="D17" s="505" t="s">
        <v>34</v>
      </c>
      <c r="E17" s="506">
        <v>1</v>
      </c>
      <c r="F17" s="507" t="s">
        <v>1883</v>
      </c>
      <c r="G17" s="508">
        <v>16</v>
      </c>
      <c r="H17" s="508">
        <v>12</v>
      </c>
      <c r="I17" s="645">
        <v>24</v>
      </c>
      <c r="J17" s="491">
        <f t="shared" si="4"/>
        <v>28.8</v>
      </c>
      <c r="K17" s="491">
        <v>0</v>
      </c>
      <c r="L17" s="497">
        <v>20</v>
      </c>
      <c r="M17" s="509">
        <v>5420</v>
      </c>
      <c r="N17" s="510">
        <f t="shared" si="2"/>
        <v>108400</v>
      </c>
      <c r="O17" s="496">
        <v>10</v>
      </c>
      <c r="P17" s="496">
        <v>10</v>
      </c>
      <c r="Q17" s="496"/>
      <c r="R17" s="496">
        <v>0</v>
      </c>
      <c r="S17" s="496"/>
      <c r="T17" s="496"/>
    </row>
    <row r="18" spans="1:20">
      <c r="A18" s="788">
        <v>11</v>
      </c>
      <c r="B18" s="489" t="s">
        <v>1895</v>
      </c>
      <c r="C18" s="489" t="s">
        <v>1896</v>
      </c>
      <c r="D18" s="505" t="s">
        <v>34</v>
      </c>
      <c r="E18" s="506">
        <v>10</v>
      </c>
      <c r="F18" s="507" t="s">
        <v>1883</v>
      </c>
      <c r="G18" s="508">
        <v>780</v>
      </c>
      <c r="H18" s="508">
        <v>593</v>
      </c>
      <c r="I18" s="645">
        <v>800</v>
      </c>
      <c r="J18" s="491">
        <v>1100</v>
      </c>
      <c r="K18" s="491">
        <v>6</v>
      </c>
      <c r="L18" s="497">
        <v>830</v>
      </c>
      <c r="M18" s="509">
        <v>240</v>
      </c>
      <c r="N18" s="510">
        <f t="shared" si="2"/>
        <v>199200</v>
      </c>
      <c r="O18" s="496">
        <v>230</v>
      </c>
      <c r="P18" s="496">
        <v>200</v>
      </c>
      <c r="Q18" s="496">
        <v>200</v>
      </c>
      <c r="R18" s="496">
        <v>200</v>
      </c>
      <c r="S18" s="496"/>
      <c r="T18" s="496"/>
    </row>
    <row r="19" spans="1:20">
      <c r="A19" s="788">
        <v>12</v>
      </c>
      <c r="B19" s="489" t="s">
        <v>1897</v>
      </c>
      <c r="C19" s="489" t="s">
        <v>1898</v>
      </c>
      <c r="D19" s="505" t="s">
        <v>1677</v>
      </c>
      <c r="E19" s="506">
        <v>50</v>
      </c>
      <c r="F19" s="507" t="s">
        <v>1786</v>
      </c>
      <c r="G19" s="508">
        <v>2026</v>
      </c>
      <c r="H19" s="508">
        <v>1543</v>
      </c>
      <c r="I19" s="645">
        <v>3640</v>
      </c>
      <c r="J19" s="491">
        <f t="shared" ref="J19:J20" si="6">(I19*20/100)+I19</f>
        <v>4368</v>
      </c>
      <c r="K19" s="491">
        <v>238</v>
      </c>
      <c r="L19" s="497">
        <v>3550</v>
      </c>
      <c r="M19" s="509">
        <v>10</v>
      </c>
      <c r="N19" s="510">
        <f t="shared" si="2"/>
        <v>35500</v>
      </c>
      <c r="O19" s="496">
        <v>900</v>
      </c>
      <c r="P19" s="496">
        <v>900</v>
      </c>
      <c r="Q19" s="496">
        <v>900</v>
      </c>
      <c r="R19" s="496">
        <v>850</v>
      </c>
      <c r="S19" s="496"/>
      <c r="T19" s="496"/>
    </row>
    <row r="20" spans="1:20">
      <c r="A20" s="788">
        <v>13</v>
      </c>
      <c r="B20" s="489" t="s">
        <v>1899</v>
      </c>
      <c r="C20" s="490" t="s">
        <v>1900</v>
      </c>
      <c r="D20" s="505" t="s">
        <v>34</v>
      </c>
      <c r="E20" s="506">
        <v>24</v>
      </c>
      <c r="F20" s="507" t="s">
        <v>199</v>
      </c>
      <c r="G20" s="508">
        <v>2</v>
      </c>
      <c r="H20" s="508">
        <v>0</v>
      </c>
      <c r="I20" s="645">
        <v>0</v>
      </c>
      <c r="J20" s="491">
        <f t="shared" si="6"/>
        <v>0</v>
      </c>
      <c r="K20" s="491">
        <v>75</v>
      </c>
      <c r="L20" s="497">
        <f>(I20*15/100)+I20</f>
        <v>0</v>
      </c>
      <c r="M20" s="509">
        <v>600</v>
      </c>
      <c r="N20" s="510">
        <f t="shared" si="2"/>
        <v>0</v>
      </c>
      <c r="O20" s="496">
        <v>0</v>
      </c>
      <c r="P20" s="496">
        <v>0</v>
      </c>
      <c r="Q20" s="496">
        <v>0</v>
      </c>
      <c r="R20" s="496">
        <v>0</v>
      </c>
      <c r="S20" s="496"/>
      <c r="T20" s="496"/>
    </row>
    <row r="21" spans="1:20" ht="24.75">
      <c r="A21" s="788">
        <v>14</v>
      </c>
      <c r="B21" s="489" t="s">
        <v>1901</v>
      </c>
      <c r="C21" s="489" t="s">
        <v>3838</v>
      </c>
      <c r="D21" s="505" t="s">
        <v>34</v>
      </c>
      <c r="E21" s="506">
        <v>24</v>
      </c>
      <c r="F21" s="507" t="s">
        <v>199</v>
      </c>
      <c r="G21" s="508">
        <v>8</v>
      </c>
      <c r="H21" s="508">
        <v>14</v>
      </c>
      <c r="I21" s="645">
        <v>50</v>
      </c>
      <c r="J21" s="491">
        <v>42</v>
      </c>
      <c r="K21" s="491">
        <v>0</v>
      </c>
      <c r="L21" s="497">
        <v>10</v>
      </c>
      <c r="M21" s="509">
        <v>590</v>
      </c>
      <c r="N21" s="510">
        <f t="shared" si="2"/>
        <v>5900</v>
      </c>
      <c r="O21" s="496">
        <v>10</v>
      </c>
      <c r="P21" s="496"/>
      <c r="Q21" s="496">
        <v>0</v>
      </c>
      <c r="R21" s="496">
        <v>0</v>
      </c>
      <c r="S21" s="496"/>
      <c r="T21" s="496"/>
    </row>
    <row r="22" spans="1:20" ht="44.25" customHeight="1">
      <c r="A22" s="1226">
        <v>15</v>
      </c>
      <c r="B22" s="495" t="s">
        <v>1902</v>
      </c>
      <c r="C22" s="512" t="s">
        <v>1903</v>
      </c>
      <c r="D22" s="513" t="s">
        <v>34</v>
      </c>
      <c r="E22" s="514">
        <v>24</v>
      </c>
      <c r="F22" s="515" t="s">
        <v>199</v>
      </c>
      <c r="G22" s="516">
        <v>2500</v>
      </c>
      <c r="H22" s="516">
        <v>2021</v>
      </c>
      <c r="I22" s="646">
        <v>2500</v>
      </c>
      <c r="J22" s="511">
        <f t="shared" ref="J22:J23" si="7">(I22*20/100)+I22</f>
        <v>3000</v>
      </c>
      <c r="K22" s="511">
        <v>49</v>
      </c>
      <c r="L22" s="630">
        <f>(I22*15/100)+I22</f>
        <v>2875</v>
      </c>
      <c r="M22" s="517">
        <v>300</v>
      </c>
      <c r="N22" s="518">
        <f t="shared" si="2"/>
        <v>862500</v>
      </c>
      <c r="O22" s="519">
        <v>800</v>
      </c>
      <c r="P22" s="519">
        <v>775</v>
      </c>
      <c r="Q22" s="519">
        <v>700</v>
      </c>
      <c r="R22" s="519">
        <v>600</v>
      </c>
      <c r="S22" s="519"/>
      <c r="T22" s="519"/>
    </row>
    <row r="23" spans="1:20" ht="24.75">
      <c r="A23" s="788">
        <v>16</v>
      </c>
      <c r="B23" s="489" t="s">
        <v>1904</v>
      </c>
      <c r="C23" s="490" t="s">
        <v>3839</v>
      </c>
      <c r="D23" s="505" t="s">
        <v>34</v>
      </c>
      <c r="E23" s="506">
        <v>12</v>
      </c>
      <c r="F23" s="507" t="s">
        <v>199</v>
      </c>
      <c r="G23" s="508">
        <v>340</v>
      </c>
      <c r="H23" s="508">
        <v>123</v>
      </c>
      <c r="I23" s="645">
        <v>150</v>
      </c>
      <c r="J23" s="491">
        <f t="shared" si="7"/>
        <v>180</v>
      </c>
      <c r="K23" s="491">
        <v>10</v>
      </c>
      <c r="L23" s="497">
        <v>150</v>
      </c>
      <c r="M23" s="509">
        <v>1000</v>
      </c>
      <c r="N23" s="510">
        <f t="shared" si="2"/>
        <v>150000</v>
      </c>
      <c r="O23" s="496">
        <v>50</v>
      </c>
      <c r="P23" s="496">
        <v>40</v>
      </c>
      <c r="Q23" s="496">
        <v>30</v>
      </c>
      <c r="R23" s="496">
        <v>30</v>
      </c>
      <c r="S23" s="496"/>
      <c r="T23" s="496"/>
    </row>
    <row r="24" spans="1:20" ht="24.75">
      <c r="A24" s="788">
        <v>17</v>
      </c>
      <c r="B24" s="489" t="s">
        <v>1899</v>
      </c>
      <c r="C24" s="489" t="s">
        <v>3840</v>
      </c>
      <c r="D24" s="505" t="s">
        <v>34</v>
      </c>
      <c r="E24" s="506">
        <v>24</v>
      </c>
      <c r="F24" s="507" t="s">
        <v>199</v>
      </c>
      <c r="G24" s="508">
        <v>85</v>
      </c>
      <c r="H24" s="508">
        <v>62</v>
      </c>
      <c r="I24" s="645">
        <v>80</v>
      </c>
      <c r="J24" s="491">
        <f>(I24*20/100)+I24</f>
        <v>96</v>
      </c>
      <c r="K24" s="491">
        <v>64</v>
      </c>
      <c r="L24" s="497">
        <v>60</v>
      </c>
      <c r="M24" s="509">
        <v>830</v>
      </c>
      <c r="N24" s="510">
        <f t="shared" si="2"/>
        <v>49800</v>
      </c>
      <c r="O24" s="496">
        <v>30</v>
      </c>
      <c r="P24" s="496">
        <v>0</v>
      </c>
      <c r="Q24" s="496">
        <v>30</v>
      </c>
      <c r="R24" s="496"/>
      <c r="S24" s="496"/>
      <c r="T24" s="496"/>
    </row>
    <row r="25" spans="1:20" ht="24.75">
      <c r="A25" s="788">
        <v>18</v>
      </c>
      <c r="B25" s="489" t="s">
        <v>1905</v>
      </c>
      <c r="C25" s="489" t="s">
        <v>3841</v>
      </c>
      <c r="D25" s="505" t="s">
        <v>34</v>
      </c>
      <c r="E25" s="506">
        <v>12</v>
      </c>
      <c r="F25" s="507" t="s">
        <v>199</v>
      </c>
      <c r="G25" s="508">
        <v>220</v>
      </c>
      <c r="H25" s="508">
        <v>73</v>
      </c>
      <c r="I25" s="645">
        <v>50</v>
      </c>
      <c r="J25" s="491">
        <f t="shared" ref="J25:J27" si="8">(I25*20/100)+I25</f>
        <v>60</v>
      </c>
      <c r="K25" s="491">
        <v>2</v>
      </c>
      <c r="L25" s="497">
        <v>20</v>
      </c>
      <c r="M25" s="509">
        <v>1100</v>
      </c>
      <c r="N25" s="510">
        <f t="shared" si="2"/>
        <v>22000</v>
      </c>
      <c r="O25" s="496">
        <v>20</v>
      </c>
      <c r="P25" s="496">
        <v>0</v>
      </c>
      <c r="Q25" s="496"/>
      <c r="R25" s="496">
        <v>0</v>
      </c>
      <c r="S25" s="496"/>
      <c r="T25" s="496"/>
    </row>
    <row r="26" spans="1:20">
      <c r="A26" s="788">
        <v>19</v>
      </c>
      <c r="B26" s="489" t="s">
        <v>1906</v>
      </c>
      <c r="C26" s="490" t="s">
        <v>1907</v>
      </c>
      <c r="D26" s="505" t="s">
        <v>34</v>
      </c>
      <c r="E26" s="506">
        <v>6</v>
      </c>
      <c r="F26" s="507" t="s">
        <v>1908</v>
      </c>
      <c r="G26" s="508">
        <v>70</v>
      </c>
      <c r="H26" s="508">
        <v>32</v>
      </c>
      <c r="I26" s="645">
        <v>60</v>
      </c>
      <c r="J26" s="491">
        <f t="shared" si="8"/>
        <v>72</v>
      </c>
      <c r="K26" s="491">
        <v>10</v>
      </c>
      <c r="L26" s="497">
        <v>60</v>
      </c>
      <c r="M26" s="509">
        <v>1800</v>
      </c>
      <c r="N26" s="510">
        <f t="shared" si="2"/>
        <v>108000</v>
      </c>
      <c r="O26" s="496">
        <v>20</v>
      </c>
      <c r="P26" s="496">
        <v>20</v>
      </c>
      <c r="Q26" s="496">
        <v>20</v>
      </c>
      <c r="R26" s="496"/>
      <c r="S26" s="496"/>
      <c r="T26" s="496"/>
    </row>
    <row r="27" spans="1:20">
      <c r="A27" s="788">
        <v>20</v>
      </c>
      <c r="B27" s="489" t="s">
        <v>1909</v>
      </c>
      <c r="C27" s="489" t="s">
        <v>1910</v>
      </c>
      <c r="D27" s="505" t="s">
        <v>34</v>
      </c>
      <c r="E27" s="506">
        <v>4</v>
      </c>
      <c r="F27" s="507" t="s">
        <v>1908</v>
      </c>
      <c r="G27" s="508">
        <v>56</v>
      </c>
      <c r="H27" s="508">
        <v>23</v>
      </c>
      <c r="I27" s="645">
        <v>40</v>
      </c>
      <c r="J27" s="491">
        <f t="shared" si="8"/>
        <v>48</v>
      </c>
      <c r="K27" s="491">
        <v>9</v>
      </c>
      <c r="L27" s="497">
        <v>45</v>
      </c>
      <c r="M27" s="509">
        <v>800</v>
      </c>
      <c r="N27" s="510">
        <f t="shared" si="2"/>
        <v>36000</v>
      </c>
      <c r="O27" s="496">
        <v>15</v>
      </c>
      <c r="P27" s="496">
        <v>10</v>
      </c>
      <c r="Q27" s="496">
        <v>10</v>
      </c>
      <c r="R27" s="496">
        <v>10</v>
      </c>
      <c r="S27" s="496"/>
      <c r="T27" s="496"/>
    </row>
    <row r="28" spans="1:20">
      <c r="A28" s="788">
        <v>21</v>
      </c>
      <c r="B28" s="489" t="s">
        <v>1911</v>
      </c>
      <c r="C28" s="490" t="s">
        <v>1912</v>
      </c>
      <c r="D28" s="505" t="s">
        <v>1908</v>
      </c>
      <c r="E28" s="506">
        <v>1</v>
      </c>
      <c r="F28" s="507" t="s">
        <v>1908</v>
      </c>
      <c r="G28" s="508">
        <v>8980</v>
      </c>
      <c r="H28" s="508">
        <v>6917</v>
      </c>
      <c r="I28" s="645">
        <v>7400</v>
      </c>
      <c r="J28" s="491">
        <v>9350</v>
      </c>
      <c r="K28" s="491">
        <v>138</v>
      </c>
      <c r="L28" s="497">
        <v>8500</v>
      </c>
      <c r="M28" s="509">
        <v>70</v>
      </c>
      <c r="N28" s="510">
        <f t="shared" si="2"/>
        <v>595000</v>
      </c>
      <c r="O28" s="496">
        <v>2500</v>
      </c>
      <c r="P28" s="496">
        <v>2000</v>
      </c>
      <c r="Q28" s="496">
        <v>2000</v>
      </c>
      <c r="R28" s="496">
        <v>2000</v>
      </c>
      <c r="S28" s="496"/>
      <c r="T28" s="496"/>
    </row>
    <row r="29" spans="1:20">
      <c r="A29" s="788">
        <v>22</v>
      </c>
      <c r="B29" s="489" t="s">
        <v>1913</v>
      </c>
      <c r="C29" s="490" t="s">
        <v>1914</v>
      </c>
      <c r="D29" s="505" t="s">
        <v>1908</v>
      </c>
      <c r="E29" s="506">
        <v>1</v>
      </c>
      <c r="F29" s="507" t="s">
        <v>1908</v>
      </c>
      <c r="G29" s="508">
        <v>9750</v>
      </c>
      <c r="H29" s="508">
        <v>6942</v>
      </c>
      <c r="I29" s="645">
        <v>7700</v>
      </c>
      <c r="J29" s="491">
        <v>9650</v>
      </c>
      <c r="K29" s="491">
        <v>157</v>
      </c>
      <c r="L29" s="497">
        <v>9250</v>
      </c>
      <c r="M29" s="509">
        <v>50</v>
      </c>
      <c r="N29" s="510">
        <f t="shared" si="2"/>
        <v>462500</v>
      </c>
      <c r="O29" s="496">
        <v>2500</v>
      </c>
      <c r="P29" s="496">
        <v>2500</v>
      </c>
      <c r="Q29" s="496">
        <v>2250</v>
      </c>
      <c r="R29" s="496">
        <v>2000</v>
      </c>
      <c r="S29" s="496"/>
      <c r="T29" s="496"/>
    </row>
    <row r="30" spans="1:20">
      <c r="A30" s="788">
        <v>23</v>
      </c>
      <c r="B30" s="489" t="s">
        <v>1915</v>
      </c>
      <c r="C30" s="489" t="s">
        <v>1916</v>
      </c>
      <c r="D30" s="505" t="s">
        <v>34</v>
      </c>
      <c r="E30" s="506">
        <v>5</v>
      </c>
      <c r="F30" s="507" t="s">
        <v>199</v>
      </c>
      <c r="G30" s="508">
        <v>10</v>
      </c>
      <c r="H30" s="508">
        <v>18</v>
      </c>
      <c r="I30" s="645">
        <v>60</v>
      </c>
      <c r="J30" s="491">
        <f t="shared" ref="J30" si="9">(I30*20/100)+I30</f>
        <v>72</v>
      </c>
      <c r="K30" s="491">
        <v>25</v>
      </c>
      <c r="L30" s="497">
        <v>25</v>
      </c>
      <c r="M30" s="509">
        <v>2750</v>
      </c>
      <c r="N30" s="510">
        <f t="shared" si="2"/>
        <v>68750</v>
      </c>
      <c r="O30" s="496">
        <v>25</v>
      </c>
      <c r="P30" s="496"/>
      <c r="Q30" s="496"/>
      <c r="R30" s="496">
        <v>0</v>
      </c>
      <c r="S30" s="496"/>
      <c r="T30" s="496"/>
    </row>
    <row r="31" spans="1:20">
      <c r="A31" s="788">
        <v>24</v>
      </c>
      <c r="B31" s="489" t="s">
        <v>1917</v>
      </c>
      <c r="C31" s="490" t="s">
        <v>1918</v>
      </c>
      <c r="D31" s="505" t="s">
        <v>34</v>
      </c>
      <c r="E31" s="506">
        <v>5</v>
      </c>
      <c r="F31" s="507" t="s">
        <v>199</v>
      </c>
      <c r="G31" s="508">
        <v>4</v>
      </c>
      <c r="H31" s="508">
        <v>2</v>
      </c>
      <c r="I31" s="645">
        <v>0</v>
      </c>
      <c r="J31" s="491">
        <f>(I31*20/100)+I31</f>
        <v>0</v>
      </c>
      <c r="K31" s="491">
        <v>0</v>
      </c>
      <c r="L31" s="497">
        <f>(I31*15/100)+I31</f>
        <v>0</v>
      </c>
      <c r="M31" s="509">
        <v>3300</v>
      </c>
      <c r="N31" s="510">
        <f t="shared" si="2"/>
        <v>0</v>
      </c>
      <c r="O31" s="496">
        <v>0</v>
      </c>
      <c r="P31" s="496">
        <v>0</v>
      </c>
      <c r="Q31" s="496">
        <v>0</v>
      </c>
      <c r="R31" s="496">
        <v>0</v>
      </c>
      <c r="S31" s="496"/>
      <c r="T31" s="496"/>
    </row>
    <row r="32" spans="1:20">
      <c r="A32" s="788">
        <v>25</v>
      </c>
      <c r="B32" s="489" t="s">
        <v>1919</v>
      </c>
      <c r="C32" s="489" t="s">
        <v>1920</v>
      </c>
      <c r="D32" s="505" t="s">
        <v>34</v>
      </c>
      <c r="E32" s="506">
        <v>5</v>
      </c>
      <c r="F32" s="507" t="s">
        <v>199</v>
      </c>
      <c r="G32" s="508">
        <v>0</v>
      </c>
      <c r="H32" s="508">
        <v>1</v>
      </c>
      <c r="I32" s="645">
        <v>0</v>
      </c>
      <c r="J32" s="491">
        <f t="shared" ref="J32" si="10">(I32*20/100)+I32</f>
        <v>0</v>
      </c>
      <c r="K32" s="491">
        <v>0</v>
      </c>
      <c r="L32" s="497">
        <f>(I32*15/100)+I32</f>
        <v>0</v>
      </c>
      <c r="M32" s="509">
        <v>3200</v>
      </c>
      <c r="N32" s="510">
        <f t="shared" si="2"/>
        <v>0</v>
      </c>
      <c r="O32" s="496">
        <v>0</v>
      </c>
      <c r="P32" s="496">
        <v>0</v>
      </c>
      <c r="Q32" s="496">
        <v>0</v>
      </c>
      <c r="R32" s="496">
        <v>0</v>
      </c>
      <c r="S32" s="496"/>
      <c r="T32" s="496"/>
    </row>
    <row r="33" spans="1:20">
      <c r="A33" s="788">
        <v>26</v>
      </c>
      <c r="B33" s="489" t="s">
        <v>1921</v>
      </c>
      <c r="C33" s="489" t="s">
        <v>1922</v>
      </c>
      <c r="D33" s="505" t="s">
        <v>34</v>
      </c>
      <c r="E33" s="506">
        <v>10</v>
      </c>
      <c r="F33" s="507" t="s">
        <v>1883</v>
      </c>
      <c r="G33" s="508">
        <v>0</v>
      </c>
      <c r="H33" s="508">
        <v>0</v>
      </c>
      <c r="I33" s="645">
        <v>2</v>
      </c>
      <c r="J33" s="491">
        <v>2</v>
      </c>
      <c r="K33" s="491">
        <v>5</v>
      </c>
      <c r="L33" s="497">
        <v>0</v>
      </c>
      <c r="M33" s="509">
        <v>3700</v>
      </c>
      <c r="N33" s="510">
        <f t="shared" si="2"/>
        <v>0</v>
      </c>
      <c r="O33" s="496"/>
      <c r="P33" s="496">
        <v>0</v>
      </c>
      <c r="Q33" s="496">
        <v>0</v>
      </c>
      <c r="R33" s="496">
        <v>0</v>
      </c>
      <c r="S33" s="496"/>
      <c r="T33" s="496"/>
    </row>
    <row r="34" spans="1:20">
      <c r="A34" s="788">
        <v>27</v>
      </c>
      <c r="B34" s="489" t="s">
        <v>1887</v>
      </c>
      <c r="C34" s="489" t="s">
        <v>1923</v>
      </c>
      <c r="D34" s="505" t="s">
        <v>34</v>
      </c>
      <c r="E34" s="506">
        <v>10</v>
      </c>
      <c r="F34" s="507" t="s">
        <v>1883</v>
      </c>
      <c r="G34" s="508">
        <v>10</v>
      </c>
      <c r="H34" s="508">
        <v>0</v>
      </c>
      <c r="I34" s="645">
        <v>10</v>
      </c>
      <c r="J34" s="491">
        <v>10</v>
      </c>
      <c r="K34" s="491">
        <v>0</v>
      </c>
      <c r="L34" s="497">
        <v>3</v>
      </c>
      <c r="M34" s="509">
        <v>3700</v>
      </c>
      <c r="N34" s="510">
        <f t="shared" si="2"/>
        <v>11100</v>
      </c>
      <c r="O34" s="496">
        <v>3</v>
      </c>
      <c r="P34" s="496"/>
      <c r="Q34" s="496">
        <v>0</v>
      </c>
      <c r="R34" s="496">
        <v>0</v>
      </c>
      <c r="S34" s="496"/>
      <c r="T34" s="496"/>
    </row>
    <row r="35" spans="1:20">
      <c r="A35" s="788">
        <v>28</v>
      </c>
      <c r="B35" s="489" t="s">
        <v>1924</v>
      </c>
      <c r="C35" s="489" t="s">
        <v>1925</v>
      </c>
      <c r="D35" s="505" t="s">
        <v>34</v>
      </c>
      <c r="E35" s="506">
        <v>10</v>
      </c>
      <c r="F35" s="507" t="s">
        <v>1883</v>
      </c>
      <c r="G35" s="508">
        <v>6</v>
      </c>
      <c r="H35" s="508">
        <v>0</v>
      </c>
      <c r="I35" s="645">
        <v>18</v>
      </c>
      <c r="J35" s="491">
        <v>25</v>
      </c>
      <c r="K35" s="491">
        <v>0</v>
      </c>
      <c r="L35" s="497">
        <v>5</v>
      </c>
      <c r="M35" s="509">
        <v>2700</v>
      </c>
      <c r="N35" s="510">
        <f t="shared" si="2"/>
        <v>13500</v>
      </c>
      <c r="O35" s="496">
        <v>5</v>
      </c>
      <c r="P35" s="496"/>
      <c r="Q35" s="496"/>
      <c r="R35" s="496">
        <v>0</v>
      </c>
      <c r="S35" s="496"/>
      <c r="T35" s="496"/>
    </row>
    <row r="36" spans="1:20">
      <c r="A36" s="788">
        <v>29</v>
      </c>
      <c r="B36" s="489" t="s">
        <v>1926</v>
      </c>
      <c r="C36" s="489" t="s">
        <v>1927</v>
      </c>
      <c r="D36" s="505" t="s">
        <v>34</v>
      </c>
      <c r="E36" s="506">
        <v>10</v>
      </c>
      <c r="F36" s="507" t="s">
        <v>1883</v>
      </c>
      <c r="G36" s="508">
        <v>350</v>
      </c>
      <c r="H36" s="508">
        <v>420</v>
      </c>
      <c r="I36" s="645">
        <v>500</v>
      </c>
      <c r="J36" s="491">
        <f t="shared" ref="J36:J37" si="11">(I36*20/100)+I36</f>
        <v>600</v>
      </c>
      <c r="K36" s="491">
        <v>25</v>
      </c>
      <c r="L36" s="497">
        <v>500</v>
      </c>
      <c r="M36" s="509">
        <v>1750</v>
      </c>
      <c r="N36" s="510">
        <f t="shared" si="2"/>
        <v>875000</v>
      </c>
      <c r="O36" s="496">
        <v>150</v>
      </c>
      <c r="P36" s="496">
        <v>150</v>
      </c>
      <c r="Q36" s="496">
        <v>100</v>
      </c>
      <c r="R36" s="496">
        <v>100</v>
      </c>
      <c r="S36" s="496"/>
      <c r="T36" s="496"/>
    </row>
    <row r="37" spans="1:20">
      <c r="A37" s="788">
        <v>30</v>
      </c>
      <c r="B37" s="489" t="s">
        <v>1928</v>
      </c>
      <c r="C37" s="489" t="s">
        <v>1929</v>
      </c>
      <c r="D37" s="505" t="s">
        <v>34</v>
      </c>
      <c r="E37" s="506">
        <v>5</v>
      </c>
      <c r="F37" s="507" t="s">
        <v>1883</v>
      </c>
      <c r="G37" s="508">
        <v>280</v>
      </c>
      <c r="H37" s="508">
        <v>140</v>
      </c>
      <c r="I37" s="645">
        <v>180</v>
      </c>
      <c r="J37" s="491">
        <f t="shared" si="11"/>
        <v>216</v>
      </c>
      <c r="K37" s="491">
        <v>9</v>
      </c>
      <c r="L37" s="497">
        <v>170</v>
      </c>
      <c r="M37" s="509">
        <v>3450</v>
      </c>
      <c r="N37" s="510">
        <f t="shared" si="2"/>
        <v>586500</v>
      </c>
      <c r="O37" s="496">
        <v>50</v>
      </c>
      <c r="P37" s="496">
        <v>40</v>
      </c>
      <c r="Q37" s="496">
        <v>40</v>
      </c>
      <c r="R37" s="496">
        <v>40</v>
      </c>
      <c r="S37" s="496"/>
      <c r="T37" s="496"/>
    </row>
    <row r="38" spans="1:20">
      <c r="A38" s="788">
        <v>31</v>
      </c>
      <c r="B38" s="489" t="s">
        <v>1930</v>
      </c>
      <c r="C38" s="489" t="s">
        <v>1931</v>
      </c>
      <c r="D38" s="505" t="s">
        <v>34</v>
      </c>
      <c r="E38" s="506">
        <v>5</v>
      </c>
      <c r="F38" s="507" t="s">
        <v>1883</v>
      </c>
      <c r="G38" s="508">
        <v>6</v>
      </c>
      <c r="H38" s="508">
        <v>17</v>
      </c>
      <c r="I38" s="645">
        <v>40</v>
      </c>
      <c r="J38" s="491">
        <v>50</v>
      </c>
      <c r="K38" s="491">
        <v>26</v>
      </c>
      <c r="L38" s="497">
        <v>45</v>
      </c>
      <c r="M38" s="509">
        <v>3200</v>
      </c>
      <c r="N38" s="510">
        <f t="shared" si="2"/>
        <v>144000</v>
      </c>
      <c r="O38" s="496">
        <v>15</v>
      </c>
      <c r="P38" s="496">
        <v>10</v>
      </c>
      <c r="Q38" s="496">
        <v>10</v>
      </c>
      <c r="R38" s="496">
        <v>10</v>
      </c>
      <c r="S38" s="496"/>
      <c r="T38" s="496"/>
    </row>
    <row r="39" spans="1:20">
      <c r="A39" s="788"/>
      <c r="B39" s="130"/>
      <c r="C39" s="130"/>
      <c r="D39" s="130"/>
      <c r="E39" s="130"/>
      <c r="F39" s="130"/>
      <c r="G39" s="130"/>
      <c r="H39" s="130"/>
      <c r="I39" s="129"/>
      <c r="J39" s="130"/>
      <c r="K39" s="130"/>
      <c r="L39" s="76"/>
      <c r="M39" s="130"/>
      <c r="N39" s="631">
        <f>SUM(N8:N38)</f>
        <v>4999998.4000000004</v>
      </c>
      <c r="O39" s="488"/>
      <c r="P39" s="488"/>
      <c r="Q39" s="488"/>
      <c r="R39" s="488"/>
      <c r="S39" s="490"/>
      <c r="T39" s="130"/>
    </row>
    <row r="40" spans="1:20">
      <c r="S40" s="504"/>
    </row>
  </sheetData>
  <mergeCells count="10">
    <mergeCell ref="A1:T1"/>
    <mergeCell ref="A2:T2"/>
    <mergeCell ref="A3:T3"/>
    <mergeCell ref="A4:A6"/>
    <mergeCell ref="C4:C6"/>
    <mergeCell ref="D4:D6"/>
    <mergeCell ref="E4:E6"/>
    <mergeCell ref="F4:F6"/>
    <mergeCell ref="G4:I4"/>
    <mergeCell ref="S4:T4"/>
  </mergeCells>
  <pageMargins left="0.39370078740157483" right="0.23622047244094491" top="0.59055118110236227" bottom="0.43307086614173229" header="0.31496062992125984" footer="0.31496062992125984"/>
  <pageSetup paperSize="9" scale="70" firstPageNumber="26" orientation="landscape" useFirstPageNumber="1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D22"/>
  <sheetViews>
    <sheetView tabSelected="1" topLeftCell="A9" workbookViewId="0">
      <selection activeCell="E20" sqref="E20"/>
    </sheetView>
  </sheetViews>
  <sheetFormatPr defaultColWidth="9" defaultRowHeight="24"/>
  <cols>
    <col min="1" max="1" width="31.125" style="589" customWidth="1"/>
    <col min="2" max="2" width="30.75" style="595" customWidth="1"/>
    <col min="3" max="3" width="32.25" style="595" customWidth="1"/>
    <col min="4" max="4" width="30.875" style="596" customWidth="1"/>
    <col min="5" max="16384" width="9" style="589"/>
  </cols>
  <sheetData>
    <row r="1" spans="1:4">
      <c r="A1" s="1501" t="s">
        <v>3913</v>
      </c>
      <c r="B1" s="1501"/>
      <c r="C1" s="1501"/>
      <c r="D1" s="1501"/>
    </row>
    <row r="2" spans="1:4">
      <c r="A2" s="1501" t="s">
        <v>3963</v>
      </c>
      <c r="B2" s="1501"/>
      <c r="C2" s="1501"/>
      <c r="D2" s="1501"/>
    </row>
    <row r="3" spans="1:4">
      <c r="A3" s="1501" t="s">
        <v>989</v>
      </c>
      <c r="B3" s="1501"/>
      <c r="C3" s="1501"/>
      <c r="D3" s="1501"/>
    </row>
    <row r="5" spans="1:4">
      <c r="A5" s="1502" t="s">
        <v>20</v>
      </c>
      <c r="B5" s="1502" t="s">
        <v>3964</v>
      </c>
      <c r="C5" s="1504" t="s">
        <v>3914</v>
      </c>
      <c r="D5" s="1505"/>
    </row>
    <row r="6" spans="1:4">
      <c r="A6" s="1503"/>
      <c r="B6" s="1503"/>
      <c r="C6" s="616" t="s">
        <v>3915</v>
      </c>
      <c r="D6" s="624" t="s">
        <v>3916</v>
      </c>
    </row>
    <row r="7" spans="1:4">
      <c r="A7" s="592" t="s">
        <v>3917</v>
      </c>
      <c r="B7" s="605" t="s">
        <v>3918</v>
      </c>
      <c r="C7" s="605">
        <f>[1]แผนจัดซื้อเวชภัณฑ์มิใช่ยา!O98</f>
        <v>2058</v>
      </c>
      <c r="D7" s="591">
        <f>[1]แผนจัดซื้อเวชภัณฑ์มิใช่ยา!P98</f>
        <v>686061.5</v>
      </c>
    </row>
    <row r="8" spans="1:4">
      <c r="A8" s="590"/>
      <c r="B8" s="605" t="s">
        <v>3919</v>
      </c>
      <c r="C8" s="605"/>
      <c r="D8" s="591"/>
    </row>
    <row r="9" spans="1:4">
      <c r="A9" s="592" t="s">
        <v>3920</v>
      </c>
      <c r="B9" s="605" t="s">
        <v>3918</v>
      </c>
      <c r="C9" s="605">
        <f>[1]แผนจัดซื้อเวชภัณฑ์มิใช่ยา!Q98</f>
        <v>3735</v>
      </c>
      <c r="D9" s="591">
        <f>[1]แผนจัดซื้อเวชภัณฑ์มิใช่ยา!R98</f>
        <v>866431.8</v>
      </c>
    </row>
    <row r="10" spans="1:4">
      <c r="A10" s="590"/>
      <c r="B10" s="605" t="s">
        <v>3919</v>
      </c>
      <c r="C10" s="605"/>
      <c r="D10" s="591"/>
    </row>
    <row r="11" spans="1:4">
      <c r="A11" s="593" t="s">
        <v>3921</v>
      </c>
      <c r="B11" s="605" t="s">
        <v>3918</v>
      </c>
      <c r="C11" s="605">
        <f>[1]แผนจัดซื้อเวชภัณฑ์มิใช่ยา!S98</f>
        <v>600</v>
      </c>
      <c r="D11" s="591">
        <f>[1]แผนจัดซื้อเวชภัณฑ์มิใช่ยา!T98</f>
        <v>413783</v>
      </c>
    </row>
    <row r="12" spans="1:4">
      <c r="A12" s="594"/>
      <c r="B12" s="605" t="s">
        <v>3919</v>
      </c>
      <c r="C12" s="605"/>
      <c r="D12" s="591"/>
    </row>
    <row r="13" spans="1:4">
      <c r="A13" s="593" t="s">
        <v>3922</v>
      </c>
      <c r="B13" s="605" t="s">
        <v>3918</v>
      </c>
      <c r="C13" s="605">
        <f>[1]แผนจัดซื้อเวชภัณฑ์มิใช่ยา!U98</f>
        <v>1200</v>
      </c>
      <c r="D13" s="591">
        <f>[1]แผนจัดซื้อเวชภัณฑ์มิใช่ยา!V98</f>
        <v>30000</v>
      </c>
    </row>
    <row r="14" spans="1:4">
      <c r="A14" s="590"/>
      <c r="B14" s="605" t="s">
        <v>3919</v>
      </c>
      <c r="C14" s="605"/>
      <c r="D14" s="591"/>
    </row>
    <row r="15" spans="1:4">
      <c r="A15" s="1540" t="s">
        <v>790</v>
      </c>
      <c r="B15" s="989" t="s">
        <v>3918</v>
      </c>
      <c r="C15" s="617">
        <f>SUM(C7:C14)</f>
        <v>7593</v>
      </c>
      <c r="D15" s="624">
        <f>SUM(D7:D13)</f>
        <v>1996276.3</v>
      </c>
    </row>
    <row r="16" spans="1:4">
      <c r="A16" s="1540"/>
      <c r="B16" s="617" t="s">
        <v>3919</v>
      </c>
      <c r="C16" s="617"/>
      <c r="D16" s="624"/>
    </row>
    <row r="17" spans="1:4">
      <c r="B17" s="617" t="s">
        <v>3939</v>
      </c>
      <c r="C17" s="617"/>
      <c r="D17" s="624">
        <v>2000000</v>
      </c>
    </row>
    <row r="20" spans="1:4">
      <c r="A20" s="595" t="s">
        <v>3950</v>
      </c>
      <c r="B20" s="595" t="s">
        <v>3953</v>
      </c>
      <c r="C20" s="595" t="s">
        <v>3955</v>
      </c>
      <c r="D20" s="623" t="s">
        <v>3943</v>
      </c>
    </row>
    <row r="21" spans="1:4">
      <c r="A21" s="595" t="s">
        <v>3951</v>
      </c>
      <c r="B21" s="595" t="s">
        <v>3954</v>
      </c>
      <c r="C21" s="595" t="s">
        <v>3945</v>
      </c>
      <c r="D21" s="623" t="s">
        <v>3946</v>
      </c>
    </row>
    <row r="22" spans="1:4">
      <c r="A22" s="595" t="s">
        <v>3952</v>
      </c>
      <c r="B22" s="595" t="s">
        <v>3947</v>
      </c>
      <c r="C22" s="595" t="s">
        <v>3948</v>
      </c>
      <c r="D22" s="623" t="s">
        <v>3949</v>
      </c>
    </row>
  </sheetData>
  <mergeCells count="7">
    <mergeCell ref="A1:D1"/>
    <mergeCell ref="A2:D2"/>
    <mergeCell ref="A3:D3"/>
    <mergeCell ref="C5:D5"/>
    <mergeCell ref="A15:A16"/>
    <mergeCell ref="A5:A6"/>
    <mergeCell ref="B5:B6"/>
  </mergeCells>
  <pageMargins left="0.79" right="0.7" top="0.55000000000000004" bottom="0.51" header="0.3" footer="0.3"/>
  <pageSetup paperSize="9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V99"/>
  <sheetViews>
    <sheetView topLeftCell="E58" zoomScale="90" zoomScaleNormal="90" workbookViewId="0">
      <selection activeCell="X70" sqref="X70"/>
    </sheetView>
  </sheetViews>
  <sheetFormatPr defaultColWidth="9" defaultRowHeight="21"/>
  <cols>
    <col min="1" max="1" width="4.125" style="1368" customWidth="1"/>
    <col min="2" max="2" width="12.75" style="1368" hidden="1" customWidth="1"/>
    <col min="3" max="3" width="10" style="1368" customWidth="1"/>
    <col min="4" max="4" width="40.125" style="1368" customWidth="1"/>
    <col min="5" max="7" width="4.625" style="1368" customWidth="1"/>
    <col min="8" max="9" width="6.125" style="1368" customWidth="1"/>
    <col min="10" max="10" width="5.875" style="1430" customWidth="1"/>
    <col min="11" max="11" width="6.375" style="1368" customWidth="1"/>
    <col min="12" max="12" width="6.75" style="1368" customWidth="1"/>
    <col min="13" max="13" width="7.75" style="1368" customWidth="1"/>
    <col min="14" max="14" width="8" style="1368" customWidth="1"/>
    <col min="15" max="15" width="10.25" style="1368" customWidth="1"/>
    <col min="16" max="19" width="9.125" style="1430" customWidth="1"/>
    <col min="20" max="20" width="11" style="1430" hidden="1" customWidth="1"/>
    <col min="21" max="21" width="6.75" style="1430" customWidth="1"/>
    <col min="22" max="22" width="10.875" style="637" customWidth="1"/>
    <col min="23" max="16384" width="9" style="1368"/>
  </cols>
  <sheetData>
    <row r="1" spans="1:22" s="57" customFormat="1" ht="21.75">
      <c r="A1" s="1541" t="s">
        <v>988</v>
      </c>
      <c r="B1" s="1541"/>
      <c r="C1" s="1541"/>
      <c r="D1" s="1541"/>
      <c r="E1" s="1541"/>
      <c r="F1" s="1541"/>
      <c r="G1" s="1541"/>
      <c r="H1" s="1541"/>
      <c r="I1" s="1541"/>
      <c r="J1" s="1541"/>
      <c r="K1" s="1541"/>
      <c r="L1" s="1541"/>
      <c r="M1" s="1541"/>
      <c r="N1" s="1541"/>
      <c r="O1" s="1541"/>
      <c r="P1" s="1541"/>
      <c r="Q1" s="1541"/>
      <c r="R1" s="1541"/>
      <c r="S1" s="1541"/>
      <c r="T1" s="1541"/>
      <c r="U1" s="1541"/>
      <c r="V1" s="1541"/>
    </row>
    <row r="2" spans="1:22" s="57" customFormat="1" ht="21.75">
      <c r="A2" s="1541" t="s">
        <v>3963</v>
      </c>
      <c r="B2" s="1541"/>
      <c r="C2" s="1541"/>
      <c r="D2" s="1541"/>
      <c r="E2" s="1541"/>
      <c r="F2" s="1541"/>
      <c r="G2" s="1541"/>
      <c r="H2" s="1541"/>
      <c r="I2" s="1541"/>
      <c r="J2" s="1541"/>
      <c r="K2" s="1541"/>
      <c r="L2" s="1541"/>
      <c r="M2" s="1541"/>
      <c r="N2" s="1541"/>
      <c r="O2" s="1541"/>
      <c r="P2" s="1541"/>
      <c r="Q2" s="1541"/>
      <c r="R2" s="1541"/>
      <c r="S2" s="1541"/>
      <c r="T2" s="1541"/>
      <c r="U2" s="1541"/>
      <c r="V2" s="1541"/>
    </row>
    <row r="3" spans="1:22" s="57" customFormat="1" ht="21.75">
      <c r="A3" s="1542" t="s">
        <v>989</v>
      </c>
      <c r="B3" s="1542"/>
      <c r="C3" s="1542"/>
      <c r="D3" s="1542"/>
      <c r="E3" s="1542"/>
      <c r="F3" s="1542"/>
      <c r="G3" s="1542"/>
      <c r="H3" s="1542"/>
      <c r="I3" s="1542"/>
      <c r="J3" s="1542"/>
      <c r="K3" s="1542"/>
      <c r="L3" s="1542"/>
      <c r="M3" s="1542"/>
      <c r="N3" s="1542"/>
      <c r="O3" s="1542"/>
      <c r="P3" s="1542"/>
      <c r="Q3" s="1542"/>
      <c r="R3" s="1542"/>
      <c r="S3" s="1542"/>
      <c r="T3" s="1542"/>
      <c r="U3" s="1542"/>
      <c r="V3" s="1542"/>
    </row>
    <row r="4" spans="1:22" ht="18" customHeight="1">
      <c r="A4" s="1546" t="s">
        <v>3908</v>
      </c>
      <c r="B4" s="1364"/>
      <c r="C4" s="1547" t="s">
        <v>15</v>
      </c>
      <c r="D4" s="1550" t="s">
        <v>1</v>
      </c>
      <c r="E4" s="1551" t="s">
        <v>2</v>
      </c>
      <c r="F4" s="1551" t="s">
        <v>3</v>
      </c>
      <c r="G4" s="1551" t="s">
        <v>4</v>
      </c>
      <c r="H4" s="1552" t="s">
        <v>5</v>
      </c>
      <c r="I4" s="1552"/>
      <c r="J4" s="1552"/>
      <c r="K4" s="1365" t="s">
        <v>6</v>
      </c>
      <c r="L4" s="1365" t="s">
        <v>7</v>
      </c>
      <c r="M4" s="1365" t="s">
        <v>6</v>
      </c>
      <c r="N4" s="1365" t="s">
        <v>8</v>
      </c>
      <c r="O4" s="1366" t="s">
        <v>9</v>
      </c>
      <c r="P4" s="1367" t="s">
        <v>10</v>
      </c>
      <c r="Q4" s="1367" t="s">
        <v>11</v>
      </c>
      <c r="R4" s="1367" t="s">
        <v>12</v>
      </c>
      <c r="S4" s="1367" t="s">
        <v>13</v>
      </c>
      <c r="T4" s="1543" t="s">
        <v>3957</v>
      </c>
      <c r="U4" s="1545" t="s">
        <v>990</v>
      </c>
      <c r="V4" s="1545"/>
    </row>
    <row r="5" spans="1:22">
      <c r="A5" s="1546"/>
      <c r="B5" s="1364" t="s">
        <v>15</v>
      </c>
      <c r="C5" s="1549"/>
      <c r="D5" s="1550"/>
      <c r="E5" s="1551"/>
      <c r="F5" s="1551"/>
      <c r="G5" s="1551"/>
      <c r="H5" s="1547" t="s">
        <v>16</v>
      </c>
      <c r="I5" s="1547" t="s">
        <v>17</v>
      </c>
      <c r="J5" s="1547" t="s">
        <v>981</v>
      </c>
      <c r="K5" s="1369" t="s">
        <v>18</v>
      </c>
      <c r="L5" s="1369" t="s">
        <v>19</v>
      </c>
      <c r="M5" s="1369" t="s">
        <v>20</v>
      </c>
      <c r="N5" s="1369" t="s">
        <v>21</v>
      </c>
      <c r="O5" s="1370" t="s">
        <v>983</v>
      </c>
      <c r="P5" s="1371" t="s">
        <v>991</v>
      </c>
      <c r="Q5" s="1371" t="s">
        <v>992</v>
      </c>
      <c r="R5" s="1371" t="s">
        <v>993</v>
      </c>
      <c r="S5" s="1371" t="s">
        <v>994</v>
      </c>
      <c r="T5" s="1544"/>
      <c r="U5" s="1372" t="s">
        <v>26</v>
      </c>
      <c r="V5" s="888" t="s">
        <v>995</v>
      </c>
    </row>
    <row r="6" spans="1:22">
      <c r="A6" s="1546"/>
      <c r="B6" s="1373"/>
      <c r="C6" s="1548"/>
      <c r="D6" s="1550"/>
      <c r="E6" s="1551"/>
      <c r="F6" s="1551"/>
      <c r="G6" s="1551"/>
      <c r="H6" s="1548"/>
      <c r="I6" s="1548"/>
      <c r="J6" s="1548"/>
      <c r="K6" s="1374" t="s">
        <v>982</v>
      </c>
      <c r="L6" s="1374" t="s">
        <v>28</v>
      </c>
      <c r="M6" s="1374" t="s">
        <v>982</v>
      </c>
      <c r="N6" s="1374" t="s">
        <v>30</v>
      </c>
      <c r="O6" s="1375" t="s">
        <v>30</v>
      </c>
      <c r="P6" s="1376"/>
      <c r="Q6" s="1376"/>
      <c r="R6" s="1376"/>
      <c r="S6" s="1376"/>
      <c r="T6" s="1376"/>
      <c r="U6" s="1376"/>
      <c r="V6" s="638"/>
    </row>
    <row r="7" spans="1:22">
      <c r="A7" s="1377"/>
      <c r="B7" s="1378"/>
      <c r="C7" s="1378"/>
      <c r="D7" s="1379" t="s">
        <v>3964</v>
      </c>
      <c r="E7" s="1380"/>
      <c r="F7" s="1380"/>
      <c r="G7" s="1380"/>
      <c r="H7" s="1378"/>
      <c r="I7" s="1378"/>
      <c r="J7" s="639"/>
      <c r="K7" s="1365"/>
      <c r="L7" s="1365"/>
      <c r="M7" s="1365"/>
      <c r="N7" s="1365"/>
      <c r="O7" s="1366"/>
      <c r="P7" s="1367"/>
      <c r="Q7" s="1367"/>
      <c r="R7" s="1367"/>
      <c r="S7" s="1367"/>
      <c r="T7" s="1367"/>
      <c r="U7" s="1367"/>
      <c r="V7" s="640"/>
    </row>
    <row r="8" spans="1:22" ht="21.75">
      <c r="A8" s="44">
        <v>1</v>
      </c>
      <c r="B8" s="1381" t="s">
        <v>3079</v>
      </c>
      <c r="C8" s="1381"/>
      <c r="D8" s="1382" t="s">
        <v>3080</v>
      </c>
      <c r="E8" s="1383" t="s">
        <v>199</v>
      </c>
      <c r="F8" s="1383">
        <v>10</v>
      </c>
      <c r="G8" s="1383" t="s">
        <v>34</v>
      </c>
      <c r="H8" s="1384">
        <v>1</v>
      </c>
      <c r="I8" s="1383">
        <v>1</v>
      </c>
      <c r="J8" s="1383">
        <v>1</v>
      </c>
      <c r="K8" s="1383">
        <v>1</v>
      </c>
      <c r="L8" s="1383">
        <v>0</v>
      </c>
      <c r="M8" s="1385">
        <f t="shared" ref="M8:M75" si="0">(K8-L8)</f>
        <v>1</v>
      </c>
      <c r="N8" s="1386">
        <v>1861.8</v>
      </c>
      <c r="O8" s="1386">
        <f t="shared" ref="O8:O71" si="1">(M8*N8)</f>
        <v>1861.8</v>
      </c>
      <c r="P8" s="44"/>
      <c r="Q8" s="44">
        <v>1</v>
      </c>
      <c r="R8" s="44"/>
      <c r="S8" s="44"/>
      <c r="T8" s="63">
        <f t="shared" ref="T8:T36" si="2">(S8*N8)</f>
        <v>0</v>
      </c>
      <c r="U8" s="864"/>
      <c r="V8" s="62"/>
    </row>
    <row r="9" spans="1:22" ht="21.75">
      <c r="A9" s="44">
        <v>2</v>
      </c>
      <c r="B9" s="1387" t="s">
        <v>3081</v>
      </c>
      <c r="C9" s="1387"/>
      <c r="D9" s="1388" t="s">
        <v>3082</v>
      </c>
      <c r="E9" s="1389" t="s">
        <v>199</v>
      </c>
      <c r="F9" s="1389">
        <v>25</v>
      </c>
      <c r="G9" s="1389" t="s">
        <v>34</v>
      </c>
      <c r="H9" s="1390">
        <v>2</v>
      </c>
      <c r="I9" s="1389">
        <v>2</v>
      </c>
      <c r="J9" s="1389">
        <v>2</v>
      </c>
      <c r="K9" s="1389">
        <v>2</v>
      </c>
      <c r="L9" s="1389">
        <v>0</v>
      </c>
      <c r="M9" s="1385">
        <f t="shared" si="0"/>
        <v>2</v>
      </c>
      <c r="N9" s="1391">
        <v>963</v>
      </c>
      <c r="O9" s="1392">
        <f t="shared" si="1"/>
        <v>1926</v>
      </c>
      <c r="P9" s="44"/>
      <c r="Q9" s="44">
        <v>2</v>
      </c>
      <c r="R9" s="44"/>
      <c r="S9" s="44"/>
      <c r="T9" s="63">
        <f t="shared" si="2"/>
        <v>0</v>
      </c>
      <c r="U9" s="864"/>
      <c r="V9" s="62"/>
    </row>
    <row r="10" spans="1:22" ht="21.75">
      <c r="A10" s="44">
        <v>3</v>
      </c>
      <c r="B10" s="1387" t="s">
        <v>3083</v>
      </c>
      <c r="C10" s="1387"/>
      <c r="D10" s="1388" t="s">
        <v>3084</v>
      </c>
      <c r="E10" s="1389" t="s">
        <v>199</v>
      </c>
      <c r="F10" s="1389">
        <v>10</v>
      </c>
      <c r="G10" s="1389" t="s">
        <v>34</v>
      </c>
      <c r="H10" s="1390">
        <v>1</v>
      </c>
      <c r="I10" s="1389">
        <v>1</v>
      </c>
      <c r="J10" s="1389">
        <v>1</v>
      </c>
      <c r="K10" s="1389">
        <v>2</v>
      </c>
      <c r="L10" s="1389">
        <v>0</v>
      </c>
      <c r="M10" s="1385">
        <f t="shared" si="0"/>
        <v>2</v>
      </c>
      <c r="N10" s="1391">
        <v>2354</v>
      </c>
      <c r="O10" s="1393">
        <f t="shared" si="1"/>
        <v>4708</v>
      </c>
      <c r="P10" s="44"/>
      <c r="Q10" s="44">
        <v>2</v>
      </c>
      <c r="R10" s="44"/>
      <c r="S10" s="44"/>
      <c r="T10" s="63">
        <f t="shared" si="2"/>
        <v>0</v>
      </c>
      <c r="U10" s="864"/>
      <c r="V10" s="62"/>
    </row>
    <row r="11" spans="1:22" ht="21.75">
      <c r="A11" s="44">
        <v>4</v>
      </c>
      <c r="B11" s="1387" t="s">
        <v>3083</v>
      </c>
      <c r="C11" s="1387"/>
      <c r="D11" s="1388" t="s">
        <v>3085</v>
      </c>
      <c r="E11" s="1389" t="s">
        <v>199</v>
      </c>
      <c r="F11" s="1389">
        <v>1</v>
      </c>
      <c r="G11" s="1389" t="s">
        <v>1667</v>
      </c>
      <c r="H11" s="1390">
        <v>10</v>
      </c>
      <c r="I11" s="1389">
        <v>10</v>
      </c>
      <c r="J11" s="1389">
        <v>10</v>
      </c>
      <c r="K11" s="1389">
        <v>20</v>
      </c>
      <c r="L11" s="1389">
        <v>0</v>
      </c>
      <c r="M11" s="1394">
        <f t="shared" si="0"/>
        <v>20</v>
      </c>
      <c r="N11" s="1391">
        <v>395.9</v>
      </c>
      <c r="O11" s="1392">
        <f t="shared" si="1"/>
        <v>7918</v>
      </c>
      <c r="P11" s="44">
        <v>20</v>
      </c>
      <c r="Q11" s="44"/>
      <c r="R11" s="44"/>
      <c r="S11" s="44"/>
      <c r="T11" s="63">
        <f t="shared" si="2"/>
        <v>0</v>
      </c>
      <c r="U11" s="864"/>
      <c r="V11" s="62"/>
    </row>
    <row r="12" spans="1:22" ht="21.75">
      <c r="A12" s="44">
        <v>5</v>
      </c>
      <c r="B12" s="1387" t="s">
        <v>3083</v>
      </c>
      <c r="C12" s="1387"/>
      <c r="D12" s="1388" t="s">
        <v>3086</v>
      </c>
      <c r="E12" s="1389" t="s">
        <v>43</v>
      </c>
      <c r="F12" s="1389">
        <v>1</v>
      </c>
      <c r="G12" s="1389" t="s">
        <v>43</v>
      </c>
      <c r="H12" s="1390">
        <v>0</v>
      </c>
      <c r="I12" s="1389">
        <v>0</v>
      </c>
      <c r="J12" s="1389">
        <v>0</v>
      </c>
      <c r="K12" s="1389">
        <v>10</v>
      </c>
      <c r="L12" s="1389">
        <v>0</v>
      </c>
      <c r="M12" s="1395">
        <f t="shared" si="0"/>
        <v>10</v>
      </c>
      <c r="N12" s="1391">
        <v>535</v>
      </c>
      <c r="O12" s="1393">
        <f t="shared" si="1"/>
        <v>5350</v>
      </c>
      <c r="P12" s="44">
        <v>10</v>
      </c>
      <c r="Q12" s="44"/>
      <c r="R12" s="44"/>
      <c r="S12" s="44"/>
      <c r="T12" s="63">
        <f t="shared" si="2"/>
        <v>0</v>
      </c>
      <c r="U12" s="864"/>
      <c r="V12" s="62"/>
    </row>
    <row r="13" spans="1:22" ht="21.75">
      <c r="A13" s="44">
        <v>6</v>
      </c>
      <c r="B13" s="1387" t="s">
        <v>3087</v>
      </c>
      <c r="C13" s="1387"/>
      <c r="D13" s="1388" t="s">
        <v>3088</v>
      </c>
      <c r="E13" s="1389" t="s">
        <v>3089</v>
      </c>
      <c r="F13" s="1389">
        <v>1</v>
      </c>
      <c r="G13" s="1389" t="s">
        <v>3089</v>
      </c>
      <c r="H13" s="1390">
        <v>10</v>
      </c>
      <c r="I13" s="1389">
        <v>20</v>
      </c>
      <c r="J13" s="1389">
        <v>30</v>
      </c>
      <c r="K13" s="1389">
        <v>40</v>
      </c>
      <c r="L13" s="1389">
        <v>20</v>
      </c>
      <c r="M13" s="1394">
        <f t="shared" si="0"/>
        <v>20</v>
      </c>
      <c r="N13" s="1391">
        <v>1500</v>
      </c>
      <c r="O13" s="1392">
        <f t="shared" si="1"/>
        <v>30000</v>
      </c>
      <c r="P13" s="44"/>
      <c r="Q13" s="44">
        <v>20</v>
      </c>
      <c r="R13" s="44"/>
      <c r="S13" s="44"/>
      <c r="T13" s="63">
        <f t="shared" si="2"/>
        <v>0</v>
      </c>
      <c r="U13" s="864"/>
      <c r="V13" s="62"/>
    </row>
    <row r="14" spans="1:22" ht="21.75">
      <c r="A14" s="44">
        <v>7</v>
      </c>
      <c r="B14" s="1387" t="s">
        <v>3090</v>
      </c>
      <c r="C14" s="1387"/>
      <c r="D14" s="1388" t="s">
        <v>3091</v>
      </c>
      <c r="E14" s="1389" t="s">
        <v>3089</v>
      </c>
      <c r="F14" s="1389">
        <v>1</v>
      </c>
      <c r="G14" s="1389" t="s">
        <v>3089</v>
      </c>
      <c r="H14" s="1390">
        <v>10</v>
      </c>
      <c r="I14" s="1389">
        <v>10</v>
      </c>
      <c r="J14" s="1389">
        <v>20</v>
      </c>
      <c r="K14" s="1389">
        <v>15</v>
      </c>
      <c r="L14" s="1389">
        <v>0</v>
      </c>
      <c r="M14" s="1395">
        <f t="shared" si="0"/>
        <v>15</v>
      </c>
      <c r="N14" s="1391">
        <v>1500</v>
      </c>
      <c r="O14" s="1393">
        <f t="shared" si="1"/>
        <v>22500</v>
      </c>
      <c r="P14" s="44"/>
      <c r="Q14" s="44">
        <v>15</v>
      </c>
      <c r="R14" s="44"/>
      <c r="S14" s="44"/>
      <c r="T14" s="63">
        <f t="shared" si="2"/>
        <v>0</v>
      </c>
      <c r="U14" s="864"/>
      <c r="V14" s="62"/>
    </row>
    <row r="15" spans="1:22" ht="21.75">
      <c r="A15" s="44">
        <v>8</v>
      </c>
      <c r="B15" s="1387" t="s">
        <v>3092</v>
      </c>
      <c r="C15" s="1387"/>
      <c r="D15" s="1388" t="s">
        <v>3093</v>
      </c>
      <c r="E15" s="1389" t="s">
        <v>3089</v>
      </c>
      <c r="F15" s="1389">
        <v>1</v>
      </c>
      <c r="G15" s="1389" t="s">
        <v>3089</v>
      </c>
      <c r="H15" s="1390">
        <v>10</v>
      </c>
      <c r="I15" s="1389">
        <v>10</v>
      </c>
      <c r="J15" s="1389">
        <v>20</v>
      </c>
      <c r="K15" s="1389">
        <v>30</v>
      </c>
      <c r="L15" s="1389">
        <v>20</v>
      </c>
      <c r="M15" s="1394">
        <f t="shared" si="0"/>
        <v>10</v>
      </c>
      <c r="N15" s="1391">
        <v>1500</v>
      </c>
      <c r="O15" s="1392">
        <f t="shared" si="1"/>
        <v>15000</v>
      </c>
      <c r="P15" s="44"/>
      <c r="Q15" s="44">
        <v>10</v>
      </c>
      <c r="R15" s="44"/>
      <c r="S15" s="44"/>
      <c r="T15" s="63">
        <f t="shared" si="2"/>
        <v>0</v>
      </c>
      <c r="U15" s="864"/>
      <c r="V15" s="62"/>
    </row>
    <row r="16" spans="1:22" ht="21.75">
      <c r="A16" s="44">
        <v>9</v>
      </c>
      <c r="B16" s="1387" t="s">
        <v>3094</v>
      </c>
      <c r="C16" s="1387"/>
      <c r="D16" s="1388" t="s">
        <v>3095</v>
      </c>
      <c r="E16" s="1389" t="s">
        <v>3096</v>
      </c>
      <c r="F16" s="1389">
        <v>1</v>
      </c>
      <c r="G16" s="1389" t="s">
        <v>3096</v>
      </c>
      <c r="H16" s="1390">
        <v>20</v>
      </c>
      <c r="I16" s="1389">
        <v>20</v>
      </c>
      <c r="J16" s="1389">
        <v>30</v>
      </c>
      <c r="K16" s="1389">
        <v>40</v>
      </c>
      <c r="L16" s="1389">
        <v>0</v>
      </c>
      <c r="M16" s="1394">
        <f t="shared" si="0"/>
        <v>40</v>
      </c>
      <c r="N16" s="1391">
        <v>165</v>
      </c>
      <c r="O16" s="1393">
        <f t="shared" si="1"/>
        <v>6600</v>
      </c>
      <c r="P16" s="44">
        <v>40</v>
      </c>
      <c r="Q16" s="44"/>
      <c r="R16" s="44"/>
      <c r="S16" s="44"/>
      <c r="T16" s="63">
        <f t="shared" si="2"/>
        <v>0</v>
      </c>
      <c r="U16" s="864"/>
      <c r="V16" s="62"/>
    </row>
    <row r="17" spans="1:22" ht="21.75">
      <c r="A17" s="44">
        <v>10</v>
      </c>
      <c r="B17" s="1387" t="s">
        <v>3097</v>
      </c>
      <c r="C17" s="1387"/>
      <c r="D17" s="1388" t="s">
        <v>3958</v>
      </c>
      <c r="E17" s="1389" t="s">
        <v>3096</v>
      </c>
      <c r="F17" s="1389">
        <v>1</v>
      </c>
      <c r="G17" s="1389" t="s">
        <v>3096</v>
      </c>
      <c r="H17" s="1390">
        <v>30</v>
      </c>
      <c r="I17" s="1389">
        <v>20</v>
      </c>
      <c r="J17" s="1389">
        <v>30</v>
      </c>
      <c r="K17" s="1389">
        <v>50</v>
      </c>
      <c r="L17" s="1389">
        <v>10</v>
      </c>
      <c r="M17" s="1394">
        <f t="shared" si="0"/>
        <v>40</v>
      </c>
      <c r="N17" s="1391">
        <v>235</v>
      </c>
      <c r="O17" s="1392">
        <f t="shared" si="1"/>
        <v>9400</v>
      </c>
      <c r="P17" s="44">
        <v>40</v>
      </c>
      <c r="Q17" s="44"/>
      <c r="R17" s="44"/>
      <c r="S17" s="44"/>
      <c r="T17" s="63">
        <f t="shared" si="2"/>
        <v>0</v>
      </c>
      <c r="U17" s="864"/>
      <c r="V17" s="62"/>
    </row>
    <row r="18" spans="1:22" ht="21.75">
      <c r="A18" s="44">
        <v>11</v>
      </c>
      <c r="B18" s="1387"/>
      <c r="C18" s="1387"/>
      <c r="D18" s="1388" t="s">
        <v>3959</v>
      </c>
      <c r="E18" s="1389" t="s">
        <v>3096</v>
      </c>
      <c r="F18" s="1389">
        <v>1</v>
      </c>
      <c r="G18" s="1389" t="s">
        <v>3096</v>
      </c>
      <c r="H18" s="1390">
        <v>0</v>
      </c>
      <c r="I18" s="1389">
        <v>0</v>
      </c>
      <c r="J18" s="1389">
        <v>0</v>
      </c>
      <c r="K18" s="1389">
        <v>10</v>
      </c>
      <c r="L18" s="1389">
        <v>0</v>
      </c>
      <c r="M18" s="1394">
        <f t="shared" si="0"/>
        <v>10</v>
      </c>
      <c r="N18" s="1391">
        <v>660</v>
      </c>
      <c r="O18" s="1393">
        <f t="shared" si="1"/>
        <v>6600</v>
      </c>
      <c r="P18" s="44">
        <v>10</v>
      </c>
      <c r="Q18" s="44"/>
      <c r="R18" s="44"/>
      <c r="S18" s="44"/>
      <c r="T18" s="63">
        <f t="shared" si="2"/>
        <v>0</v>
      </c>
      <c r="U18" s="864"/>
      <c r="V18" s="62"/>
    </row>
    <row r="19" spans="1:22" ht="21.75">
      <c r="A19" s="44">
        <v>12</v>
      </c>
      <c r="B19" s="1387"/>
      <c r="C19" s="1387"/>
      <c r="D19" s="1388" t="s">
        <v>3960</v>
      </c>
      <c r="E19" s="1389" t="s">
        <v>3096</v>
      </c>
      <c r="F19" s="1389">
        <v>1</v>
      </c>
      <c r="G19" s="1389" t="s">
        <v>3096</v>
      </c>
      <c r="H19" s="1390">
        <v>0</v>
      </c>
      <c r="I19" s="1389">
        <v>0</v>
      </c>
      <c r="J19" s="1389">
        <v>0</v>
      </c>
      <c r="K19" s="1389">
        <v>40</v>
      </c>
      <c r="L19" s="1389">
        <v>0</v>
      </c>
      <c r="M19" s="1394">
        <f t="shared" si="0"/>
        <v>40</v>
      </c>
      <c r="N19" s="1391">
        <v>130</v>
      </c>
      <c r="O19" s="1396">
        <f t="shared" si="1"/>
        <v>5200</v>
      </c>
      <c r="P19" s="44">
        <v>40</v>
      </c>
      <c r="Q19" s="44"/>
      <c r="R19" s="44"/>
      <c r="S19" s="44"/>
      <c r="T19" s="63">
        <f t="shared" si="2"/>
        <v>0</v>
      </c>
      <c r="U19" s="864"/>
      <c r="V19" s="62"/>
    </row>
    <row r="20" spans="1:22" ht="21.75">
      <c r="A20" s="44">
        <v>13</v>
      </c>
      <c r="B20" s="1387" t="s">
        <v>3098</v>
      </c>
      <c r="C20" s="1387"/>
      <c r="D20" s="1388" t="s">
        <v>3099</v>
      </c>
      <c r="E20" s="1389" t="s">
        <v>199</v>
      </c>
      <c r="F20" s="1389">
        <v>1</v>
      </c>
      <c r="G20" s="1389" t="s">
        <v>199</v>
      </c>
      <c r="H20" s="1390">
        <v>30</v>
      </c>
      <c r="I20" s="1389">
        <v>50</v>
      </c>
      <c r="J20" s="1389">
        <v>40</v>
      </c>
      <c r="K20" s="1389">
        <v>40</v>
      </c>
      <c r="L20" s="1389">
        <v>10</v>
      </c>
      <c r="M20" s="1395">
        <f t="shared" si="0"/>
        <v>30</v>
      </c>
      <c r="N20" s="1391">
        <v>180</v>
      </c>
      <c r="O20" s="1397">
        <f t="shared" si="1"/>
        <v>5400</v>
      </c>
      <c r="P20" s="44"/>
      <c r="Q20" s="44">
        <v>30</v>
      </c>
      <c r="R20" s="44"/>
      <c r="S20" s="44"/>
      <c r="T20" s="63">
        <f t="shared" si="2"/>
        <v>0</v>
      </c>
      <c r="U20" s="864"/>
      <c r="V20" s="62"/>
    </row>
    <row r="21" spans="1:22" ht="21.75">
      <c r="A21" s="44">
        <v>14</v>
      </c>
      <c r="B21" s="1387" t="s">
        <v>3100</v>
      </c>
      <c r="C21" s="1387"/>
      <c r="D21" s="1388" t="s">
        <v>3101</v>
      </c>
      <c r="E21" s="1389" t="s">
        <v>199</v>
      </c>
      <c r="F21" s="1389">
        <v>1</v>
      </c>
      <c r="G21" s="1389" t="s">
        <v>199</v>
      </c>
      <c r="H21" s="1390">
        <v>30</v>
      </c>
      <c r="I21" s="1389">
        <v>50</v>
      </c>
      <c r="J21" s="1389">
        <v>80</v>
      </c>
      <c r="K21" s="1389">
        <v>100</v>
      </c>
      <c r="L21" s="1389">
        <v>40</v>
      </c>
      <c r="M21" s="1394">
        <f t="shared" si="0"/>
        <v>60</v>
      </c>
      <c r="N21" s="1391">
        <v>180</v>
      </c>
      <c r="O21" s="1392">
        <f t="shared" si="1"/>
        <v>10800</v>
      </c>
      <c r="P21" s="44"/>
      <c r="Q21" s="44">
        <v>60</v>
      </c>
      <c r="R21" s="44"/>
      <c r="S21" s="44"/>
      <c r="T21" s="63">
        <f t="shared" si="2"/>
        <v>0</v>
      </c>
      <c r="U21" s="864"/>
      <c r="V21" s="62"/>
    </row>
    <row r="22" spans="1:22" ht="21.75">
      <c r="A22" s="44">
        <v>15</v>
      </c>
      <c r="B22" s="1387" t="s">
        <v>3102</v>
      </c>
      <c r="C22" s="1387"/>
      <c r="D22" s="1388" t="s">
        <v>3103</v>
      </c>
      <c r="E22" s="1389" t="s">
        <v>199</v>
      </c>
      <c r="F22" s="1389">
        <v>1</v>
      </c>
      <c r="G22" s="1389" t="s">
        <v>199</v>
      </c>
      <c r="H22" s="1390">
        <v>20</v>
      </c>
      <c r="I22" s="1389">
        <v>50</v>
      </c>
      <c r="J22" s="1389">
        <v>50</v>
      </c>
      <c r="K22" s="1389">
        <v>60</v>
      </c>
      <c r="L22" s="1389">
        <v>30</v>
      </c>
      <c r="M22" s="1394">
        <f t="shared" si="0"/>
        <v>30</v>
      </c>
      <c r="N22" s="1391">
        <v>180</v>
      </c>
      <c r="O22" s="1393">
        <f t="shared" si="1"/>
        <v>5400</v>
      </c>
      <c r="P22" s="44"/>
      <c r="Q22" s="44">
        <v>30</v>
      </c>
      <c r="R22" s="44"/>
      <c r="S22" s="44"/>
      <c r="T22" s="63">
        <f t="shared" si="2"/>
        <v>0</v>
      </c>
      <c r="U22" s="864"/>
      <c r="V22" s="62"/>
    </row>
    <row r="23" spans="1:22" ht="21.75">
      <c r="A23" s="44">
        <v>16</v>
      </c>
      <c r="B23" s="1387" t="s">
        <v>3104</v>
      </c>
      <c r="C23" s="1387"/>
      <c r="D23" s="1388" t="s">
        <v>3105</v>
      </c>
      <c r="E23" s="1389" t="s">
        <v>100</v>
      </c>
      <c r="F23" s="1389">
        <v>1</v>
      </c>
      <c r="G23" s="1389" t="s">
        <v>100</v>
      </c>
      <c r="H23" s="1390">
        <v>30</v>
      </c>
      <c r="I23" s="1389">
        <v>20</v>
      </c>
      <c r="J23" s="1389">
        <v>20</v>
      </c>
      <c r="K23" s="1389">
        <v>80</v>
      </c>
      <c r="L23" s="1389">
        <v>20</v>
      </c>
      <c r="M23" s="1394">
        <f t="shared" si="0"/>
        <v>60</v>
      </c>
      <c r="N23" s="1391">
        <v>300</v>
      </c>
      <c r="O23" s="1392">
        <f t="shared" si="1"/>
        <v>18000</v>
      </c>
      <c r="P23" s="44">
        <v>60</v>
      </c>
      <c r="Q23" s="44"/>
      <c r="R23" s="44"/>
      <c r="S23" s="44"/>
      <c r="T23" s="63">
        <f t="shared" si="2"/>
        <v>0</v>
      </c>
      <c r="U23" s="864"/>
      <c r="V23" s="62"/>
    </row>
    <row r="24" spans="1:22" ht="21.75">
      <c r="A24" s="44">
        <v>17</v>
      </c>
      <c r="B24" s="1387" t="s">
        <v>3106</v>
      </c>
      <c r="C24" s="1387"/>
      <c r="D24" s="1388" t="s">
        <v>3107</v>
      </c>
      <c r="E24" s="1389" t="s">
        <v>100</v>
      </c>
      <c r="F24" s="1389">
        <v>1</v>
      </c>
      <c r="G24" s="1389" t="s">
        <v>100</v>
      </c>
      <c r="H24" s="1390">
        <v>30</v>
      </c>
      <c r="I24" s="1389">
        <v>50</v>
      </c>
      <c r="J24" s="1389">
        <v>0</v>
      </c>
      <c r="K24" s="1389">
        <v>50</v>
      </c>
      <c r="L24" s="1389">
        <v>0</v>
      </c>
      <c r="M24" s="1395">
        <f t="shared" si="0"/>
        <v>50</v>
      </c>
      <c r="N24" s="1391">
        <v>631.29999999999995</v>
      </c>
      <c r="O24" s="1393">
        <f t="shared" si="1"/>
        <v>31564.999999999996</v>
      </c>
      <c r="P24" s="44">
        <v>50</v>
      </c>
      <c r="Q24" s="44"/>
      <c r="R24" s="44"/>
      <c r="S24" s="44"/>
      <c r="T24" s="63">
        <f t="shared" si="2"/>
        <v>0</v>
      </c>
      <c r="U24" s="864"/>
      <c r="V24" s="62"/>
    </row>
    <row r="25" spans="1:22" ht="21.75">
      <c r="A25" s="44">
        <v>18</v>
      </c>
      <c r="B25" s="1387" t="s">
        <v>3108</v>
      </c>
      <c r="C25" s="1387"/>
      <c r="D25" s="1388" t="s">
        <v>3109</v>
      </c>
      <c r="E25" s="1389" t="s">
        <v>100</v>
      </c>
      <c r="F25" s="1389">
        <v>1</v>
      </c>
      <c r="G25" s="1389" t="s">
        <v>100</v>
      </c>
      <c r="H25" s="1390">
        <v>5</v>
      </c>
      <c r="I25" s="1389">
        <v>10</v>
      </c>
      <c r="J25" s="1389">
        <v>0</v>
      </c>
      <c r="K25" s="1389">
        <v>30</v>
      </c>
      <c r="L25" s="1389">
        <v>10</v>
      </c>
      <c r="M25" s="1394">
        <f t="shared" si="0"/>
        <v>20</v>
      </c>
      <c r="N25" s="1391">
        <v>631.29999999999995</v>
      </c>
      <c r="O25" s="1392">
        <f t="shared" si="1"/>
        <v>12626</v>
      </c>
      <c r="P25" s="44">
        <v>20</v>
      </c>
      <c r="Q25" s="44"/>
      <c r="R25" s="44"/>
      <c r="S25" s="44"/>
      <c r="T25" s="63">
        <f t="shared" si="2"/>
        <v>0</v>
      </c>
      <c r="U25" s="864"/>
      <c r="V25" s="62"/>
    </row>
    <row r="26" spans="1:22" ht="21.75">
      <c r="A26" s="44">
        <v>19</v>
      </c>
      <c r="B26" s="1387" t="s">
        <v>3110</v>
      </c>
      <c r="C26" s="1387"/>
      <c r="D26" s="1388" t="s">
        <v>3111</v>
      </c>
      <c r="E26" s="1389" t="s">
        <v>100</v>
      </c>
      <c r="F26" s="1389">
        <v>1</v>
      </c>
      <c r="G26" s="1389" t="s">
        <v>100</v>
      </c>
      <c r="H26" s="1390">
        <v>10</v>
      </c>
      <c r="I26" s="1389">
        <v>10</v>
      </c>
      <c r="J26" s="1389">
        <v>0</v>
      </c>
      <c r="K26" s="1389">
        <v>30</v>
      </c>
      <c r="L26" s="1389">
        <v>10</v>
      </c>
      <c r="M26" s="1394">
        <f t="shared" si="0"/>
        <v>20</v>
      </c>
      <c r="N26" s="1391">
        <v>631.29999999999995</v>
      </c>
      <c r="O26" s="1393">
        <f t="shared" si="1"/>
        <v>12626</v>
      </c>
      <c r="P26" s="44">
        <v>20</v>
      </c>
      <c r="Q26" s="44"/>
      <c r="R26" s="44"/>
      <c r="S26" s="44"/>
      <c r="T26" s="63">
        <f t="shared" si="2"/>
        <v>0</v>
      </c>
      <c r="U26" s="864"/>
      <c r="V26" s="62"/>
    </row>
    <row r="27" spans="1:22" ht="21.75">
      <c r="A27" s="44">
        <v>20</v>
      </c>
      <c r="B27" s="1387" t="s">
        <v>3112</v>
      </c>
      <c r="C27" s="1387"/>
      <c r="D27" s="1388" t="s">
        <v>3113</v>
      </c>
      <c r="E27" s="1389" t="s">
        <v>100</v>
      </c>
      <c r="F27" s="1389">
        <v>1</v>
      </c>
      <c r="G27" s="1389" t="s">
        <v>100</v>
      </c>
      <c r="H27" s="1390">
        <v>10</v>
      </c>
      <c r="I27" s="1389">
        <v>10</v>
      </c>
      <c r="J27" s="1389">
        <v>0</v>
      </c>
      <c r="K27" s="1389">
        <v>40</v>
      </c>
      <c r="L27" s="1389">
        <v>20</v>
      </c>
      <c r="M27" s="1394">
        <f t="shared" si="0"/>
        <v>20</v>
      </c>
      <c r="N27" s="1391">
        <v>631.29999999999995</v>
      </c>
      <c r="O27" s="1392">
        <f t="shared" si="1"/>
        <v>12626</v>
      </c>
      <c r="P27" s="44">
        <v>20</v>
      </c>
      <c r="Q27" s="44"/>
      <c r="R27" s="44"/>
      <c r="S27" s="44"/>
      <c r="T27" s="63">
        <f t="shared" si="2"/>
        <v>0</v>
      </c>
      <c r="U27" s="864"/>
      <c r="V27" s="62"/>
    </row>
    <row r="28" spans="1:22" ht="21.75">
      <c r="A28" s="44">
        <v>21</v>
      </c>
      <c r="B28" s="1387" t="s">
        <v>3114</v>
      </c>
      <c r="C28" s="1387"/>
      <c r="D28" s="1388" t="s">
        <v>3115</v>
      </c>
      <c r="E28" s="1389" t="s">
        <v>100</v>
      </c>
      <c r="F28" s="1389">
        <v>1</v>
      </c>
      <c r="G28" s="1389" t="s">
        <v>100</v>
      </c>
      <c r="H28" s="1390">
        <v>10</v>
      </c>
      <c r="I28" s="1389">
        <v>10</v>
      </c>
      <c r="J28" s="1389">
        <v>0</v>
      </c>
      <c r="K28" s="1389">
        <v>30</v>
      </c>
      <c r="L28" s="1389">
        <v>10</v>
      </c>
      <c r="M28" s="1395">
        <f t="shared" si="0"/>
        <v>20</v>
      </c>
      <c r="N28" s="1391">
        <v>631.29999999999995</v>
      </c>
      <c r="O28" s="1393">
        <f t="shared" si="1"/>
        <v>12626</v>
      </c>
      <c r="P28" s="44">
        <v>20</v>
      </c>
      <c r="Q28" s="44"/>
      <c r="R28" s="44"/>
      <c r="S28" s="44"/>
      <c r="T28" s="63">
        <f t="shared" si="2"/>
        <v>0</v>
      </c>
      <c r="U28" s="864"/>
      <c r="V28" s="62"/>
    </row>
    <row r="29" spans="1:22" ht="21.75">
      <c r="A29" s="44">
        <v>22</v>
      </c>
      <c r="B29" s="1387" t="s">
        <v>3116</v>
      </c>
      <c r="C29" s="1387"/>
      <c r="D29" s="1388" t="s">
        <v>3117</v>
      </c>
      <c r="E29" s="1389" t="s">
        <v>100</v>
      </c>
      <c r="F29" s="1389">
        <v>1</v>
      </c>
      <c r="G29" s="1389" t="s">
        <v>100</v>
      </c>
      <c r="H29" s="1390">
        <v>20</v>
      </c>
      <c r="I29" s="1389">
        <v>35</v>
      </c>
      <c r="J29" s="1389">
        <v>40</v>
      </c>
      <c r="K29" s="1389">
        <v>90</v>
      </c>
      <c r="L29" s="1389">
        <v>40</v>
      </c>
      <c r="M29" s="1394">
        <f t="shared" si="0"/>
        <v>50</v>
      </c>
      <c r="N29" s="1391">
        <v>909.5</v>
      </c>
      <c r="O29" s="1392">
        <f t="shared" si="1"/>
        <v>45475</v>
      </c>
      <c r="P29" s="44"/>
      <c r="Q29" s="44">
        <v>50</v>
      </c>
      <c r="R29" s="44"/>
      <c r="S29" s="44"/>
      <c r="T29" s="63">
        <f t="shared" si="2"/>
        <v>0</v>
      </c>
      <c r="U29" s="864"/>
      <c r="V29" s="62"/>
    </row>
    <row r="30" spans="1:22" ht="21.75">
      <c r="A30" s="44">
        <v>23</v>
      </c>
      <c r="B30" s="1387" t="s">
        <v>3118</v>
      </c>
      <c r="C30" s="1387"/>
      <c r="D30" s="1388" t="s">
        <v>3119</v>
      </c>
      <c r="E30" s="1389" t="s">
        <v>100</v>
      </c>
      <c r="F30" s="1389">
        <v>1</v>
      </c>
      <c r="G30" s="1389" t="s">
        <v>100</v>
      </c>
      <c r="H30" s="1390">
        <v>5</v>
      </c>
      <c r="I30" s="1389">
        <v>10</v>
      </c>
      <c r="J30" s="1389">
        <v>0</v>
      </c>
      <c r="K30" s="1389">
        <v>10</v>
      </c>
      <c r="L30" s="1389">
        <v>0</v>
      </c>
      <c r="M30" s="1394">
        <f t="shared" si="0"/>
        <v>10</v>
      </c>
      <c r="N30" s="1391">
        <v>363.8</v>
      </c>
      <c r="O30" s="1393">
        <f t="shared" si="1"/>
        <v>3638</v>
      </c>
      <c r="P30" s="44"/>
      <c r="Q30" s="44">
        <v>10</v>
      </c>
      <c r="R30" s="44"/>
      <c r="S30" s="44"/>
      <c r="T30" s="63">
        <f t="shared" si="2"/>
        <v>0</v>
      </c>
      <c r="U30" s="864"/>
      <c r="V30" s="62"/>
    </row>
    <row r="31" spans="1:22" ht="21.75">
      <c r="A31" s="44">
        <v>24</v>
      </c>
      <c r="B31" s="1387" t="s">
        <v>3120</v>
      </c>
      <c r="C31" s="1387"/>
      <c r="D31" s="1388" t="s">
        <v>3121</v>
      </c>
      <c r="E31" s="1389" t="s">
        <v>100</v>
      </c>
      <c r="F31" s="1389">
        <v>1</v>
      </c>
      <c r="G31" s="1389" t="s">
        <v>100</v>
      </c>
      <c r="H31" s="1390">
        <v>5</v>
      </c>
      <c r="I31" s="1389">
        <v>10</v>
      </c>
      <c r="J31" s="1389">
        <v>0</v>
      </c>
      <c r="K31" s="1389">
        <v>10</v>
      </c>
      <c r="L31" s="1389">
        <v>0</v>
      </c>
      <c r="M31" s="1395">
        <f t="shared" si="0"/>
        <v>10</v>
      </c>
      <c r="N31" s="1391">
        <v>363.8</v>
      </c>
      <c r="O31" s="1392">
        <f t="shared" si="1"/>
        <v>3638</v>
      </c>
      <c r="P31" s="44"/>
      <c r="Q31" s="44">
        <v>10</v>
      </c>
      <c r="R31" s="44"/>
      <c r="S31" s="44"/>
      <c r="T31" s="63">
        <f t="shared" si="2"/>
        <v>0</v>
      </c>
      <c r="U31" s="864"/>
      <c r="V31" s="62"/>
    </row>
    <row r="32" spans="1:22" s="1398" customFormat="1" ht="21.75">
      <c r="A32" s="44">
        <v>25</v>
      </c>
      <c r="B32" s="1387" t="s">
        <v>3122</v>
      </c>
      <c r="C32" s="1387"/>
      <c r="D32" s="1388" t="s">
        <v>3123</v>
      </c>
      <c r="E32" s="1389" t="s">
        <v>100</v>
      </c>
      <c r="F32" s="1389">
        <v>1</v>
      </c>
      <c r="G32" s="1389" t="s">
        <v>100</v>
      </c>
      <c r="H32" s="1390">
        <v>10</v>
      </c>
      <c r="I32" s="1389">
        <v>50</v>
      </c>
      <c r="J32" s="1389">
        <v>0</v>
      </c>
      <c r="K32" s="1389">
        <v>60</v>
      </c>
      <c r="L32" s="1389">
        <v>0</v>
      </c>
      <c r="M32" s="1394">
        <f t="shared" si="0"/>
        <v>60</v>
      </c>
      <c r="N32" s="1391">
        <v>112.35</v>
      </c>
      <c r="O32" s="1393">
        <f t="shared" si="1"/>
        <v>6741</v>
      </c>
      <c r="P32" s="864">
        <v>60</v>
      </c>
      <c r="Q32" s="864"/>
      <c r="R32" s="44"/>
      <c r="S32" s="864"/>
      <c r="T32" s="63">
        <f t="shared" si="2"/>
        <v>0</v>
      </c>
      <c r="U32" s="864"/>
      <c r="V32" s="62"/>
    </row>
    <row r="33" spans="1:22" s="1398" customFormat="1" ht="21.75">
      <c r="A33" s="44">
        <v>26</v>
      </c>
      <c r="B33" s="1387" t="s">
        <v>3083</v>
      </c>
      <c r="C33" s="1387"/>
      <c r="D33" s="1388" t="s">
        <v>3124</v>
      </c>
      <c r="E33" s="1389" t="s">
        <v>100</v>
      </c>
      <c r="F33" s="1389">
        <v>1</v>
      </c>
      <c r="G33" s="1389" t="s">
        <v>100</v>
      </c>
      <c r="H33" s="1390">
        <v>50</v>
      </c>
      <c r="I33" s="1389">
        <v>50</v>
      </c>
      <c r="J33" s="1389">
        <v>0</v>
      </c>
      <c r="K33" s="1389">
        <v>20</v>
      </c>
      <c r="L33" s="1389">
        <v>0</v>
      </c>
      <c r="M33" s="1394">
        <f t="shared" si="0"/>
        <v>20</v>
      </c>
      <c r="N33" s="1391">
        <v>112.35</v>
      </c>
      <c r="O33" s="1396">
        <f t="shared" si="1"/>
        <v>2247</v>
      </c>
      <c r="P33" s="864">
        <v>20</v>
      </c>
      <c r="Q33" s="864"/>
      <c r="R33" s="44"/>
      <c r="S33" s="864"/>
      <c r="T33" s="63">
        <f t="shared" si="2"/>
        <v>0</v>
      </c>
      <c r="U33" s="864"/>
      <c r="V33" s="62"/>
    </row>
    <row r="34" spans="1:22" ht="21.75">
      <c r="A34" s="44">
        <v>27</v>
      </c>
      <c r="B34" s="1387" t="s">
        <v>3125</v>
      </c>
      <c r="C34" s="1387"/>
      <c r="D34" s="1388" t="s">
        <v>3126</v>
      </c>
      <c r="E34" s="1389" t="s">
        <v>199</v>
      </c>
      <c r="F34" s="1389">
        <v>1</v>
      </c>
      <c r="G34" s="1389" t="s">
        <v>199</v>
      </c>
      <c r="H34" s="1390">
        <v>30</v>
      </c>
      <c r="I34" s="1389">
        <v>50</v>
      </c>
      <c r="J34" s="1389">
        <v>50</v>
      </c>
      <c r="K34" s="1389">
        <v>100</v>
      </c>
      <c r="L34" s="1389">
        <v>20</v>
      </c>
      <c r="M34" s="1395">
        <f t="shared" si="0"/>
        <v>80</v>
      </c>
      <c r="N34" s="1399">
        <v>90.95</v>
      </c>
      <c r="O34" s="1397">
        <f t="shared" si="1"/>
        <v>7276</v>
      </c>
      <c r="P34" s="44"/>
      <c r="Q34" s="44">
        <v>80</v>
      </c>
      <c r="R34" s="44"/>
      <c r="S34" s="44"/>
      <c r="T34" s="63">
        <f t="shared" si="2"/>
        <v>0</v>
      </c>
      <c r="U34" s="864"/>
      <c r="V34" s="62"/>
    </row>
    <row r="35" spans="1:22" ht="21.75">
      <c r="A35" s="44">
        <v>28</v>
      </c>
      <c r="B35" s="1387" t="s">
        <v>3127</v>
      </c>
      <c r="C35" s="1387"/>
      <c r="D35" s="1388" t="s">
        <v>3128</v>
      </c>
      <c r="E35" s="1389" t="s">
        <v>199</v>
      </c>
      <c r="F35" s="1389">
        <v>1</v>
      </c>
      <c r="G35" s="1389" t="s">
        <v>199</v>
      </c>
      <c r="H35" s="1390">
        <v>30</v>
      </c>
      <c r="I35" s="1389">
        <v>40</v>
      </c>
      <c r="J35" s="1389">
        <v>50</v>
      </c>
      <c r="K35" s="1389">
        <v>50</v>
      </c>
      <c r="L35" s="1389">
        <v>20</v>
      </c>
      <c r="M35" s="1394">
        <f t="shared" si="0"/>
        <v>30</v>
      </c>
      <c r="N35" s="1400">
        <v>90.3</v>
      </c>
      <c r="O35" s="1396">
        <f t="shared" si="1"/>
        <v>2709</v>
      </c>
      <c r="P35" s="44"/>
      <c r="Q35" s="44">
        <v>30</v>
      </c>
      <c r="R35" s="44"/>
      <c r="S35" s="44"/>
      <c r="T35" s="63">
        <f t="shared" si="2"/>
        <v>0</v>
      </c>
      <c r="U35" s="864"/>
      <c r="V35" s="62"/>
    </row>
    <row r="36" spans="1:22" ht="21.75">
      <c r="A36" s="44">
        <v>29</v>
      </c>
      <c r="B36" s="1387" t="s">
        <v>3129</v>
      </c>
      <c r="C36" s="1387"/>
      <c r="D36" s="1388" t="s">
        <v>3130</v>
      </c>
      <c r="E36" s="1389" t="s">
        <v>199</v>
      </c>
      <c r="F36" s="1389">
        <v>1</v>
      </c>
      <c r="G36" s="1389" t="s">
        <v>199</v>
      </c>
      <c r="H36" s="1390">
        <v>30</v>
      </c>
      <c r="I36" s="1389">
        <v>40</v>
      </c>
      <c r="J36" s="1389">
        <v>70</v>
      </c>
      <c r="K36" s="1389">
        <v>100</v>
      </c>
      <c r="L36" s="1389">
        <v>10</v>
      </c>
      <c r="M36" s="1394">
        <f t="shared" si="0"/>
        <v>90</v>
      </c>
      <c r="N36" s="1400">
        <v>96.3</v>
      </c>
      <c r="O36" s="1397">
        <f t="shared" si="1"/>
        <v>8667</v>
      </c>
      <c r="P36" s="44"/>
      <c r="Q36" s="44">
        <v>90</v>
      </c>
      <c r="R36" s="44"/>
      <c r="S36" s="44"/>
      <c r="T36" s="63">
        <f t="shared" si="2"/>
        <v>0</v>
      </c>
      <c r="U36" s="864"/>
      <c r="V36" s="62"/>
    </row>
    <row r="37" spans="1:22" ht="21.75">
      <c r="A37" s="44">
        <v>30</v>
      </c>
      <c r="B37" s="1387"/>
      <c r="C37" s="1387"/>
      <c r="D37" s="1388" t="s">
        <v>3909</v>
      </c>
      <c r="E37" s="1389" t="s">
        <v>199</v>
      </c>
      <c r="F37" s="1389">
        <v>1</v>
      </c>
      <c r="G37" s="1389" t="s">
        <v>199</v>
      </c>
      <c r="H37" s="1390">
        <v>0</v>
      </c>
      <c r="I37" s="1389">
        <v>0</v>
      </c>
      <c r="J37" s="1389">
        <v>100</v>
      </c>
      <c r="K37" s="1389">
        <v>100</v>
      </c>
      <c r="L37" s="1389">
        <v>0</v>
      </c>
      <c r="M37" s="1394">
        <v>100</v>
      </c>
      <c r="N37" s="1400">
        <v>74.900000000000006</v>
      </c>
      <c r="O37" s="1396">
        <f t="shared" si="1"/>
        <v>7490.0000000000009</v>
      </c>
      <c r="P37" s="44">
        <v>100</v>
      </c>
      <c r="Q37" s="44"/>
      <c r="R37" s="44"/>
      <c r="S37" s="44"/>
      <c r="T37" s="63"/>
      <c r="U37" s="864"/>
      <c r="V37" s="62"/>
    </row>
    <row r="38" spans="1:22" ht="21.75">
      <c r="A38" s="44">
        <v>31</v>
      </c>
      <c r="B38" s="1387" t="s">
        <v>3131</v>
      </c>
      <c r="C38" s="1387"/>
      <c r="D38" s="1388" t="s">
        <v>3132</v>
      </c>
      <c r="E38" s="1389" t="s">
        <v>199</v>
      </c>
      <c r="F38" s="1389">
        <v>1</v>
      </c>
      <c r="G38" s="1389" t="s">
        <v>199</v>
      </c>
      <c r="H38" s="1390">
        <v>30</v>
      </c>
      <c r="I38" s="1389">
        <v>40</v>
      </c>
      <c r="J38" s="1389">
        <v>40</v>
      </c>
      <c r="K38" s="1389">
        <v>70</v>
      </c>
      <c r="L38" s="1389">
        <v>10</v>
      </c>
      <c r="M38" s="1394">
        <f t="shared" si="0"/>
        <v>60</v>
      </c>
      <c r="N38" s="1391">
        <v>200</v>
      </c>
      <c r="O38" s="1397">
        <f t="shared" si="1"/>
        <v>12000</v>
      </c>
      <c r="P38" s="44">
        <v>60</v>
      </c>
      <c r="Q38" s="44"/>
      <c r="R38" s="44"/>
      <c r="S38" s="44"/>
      <c r="T38" s="63">
        <f t="shared" ref="T38:T69" si="3">(S38*N38)</f>
        <v>0</v>
      </c>
      <c r="U38" s="864"/>
      <c r="V38" s="62"/>
    </row>
    <row r="39" spans="1:22" ht="21.75">
      <c r="A39" s="44">
        <v>32</v>
      </c>
      <c r="B39" s="1387" t="s">
        <v>3083</v>
      </c>
      <c r="C39" s="1387"/>
      <c r="D39" s="1388" t="s">
        <v>3133</v>
      </c>
      <c r="E39" s="1389" t="s">
        <v>199</v>
      </c>
      <c r="F39" s="1389">
        <v>1</v>
      </c>
      <c r="G39" s="1389" t="s">
        <v>199</v>
      </c>
      <c r="H39" s="1390">
        <v>0</v>
      </c>
      <c r="I39" s="1389">
        <v>0</v>
      </c>
      <c r="J39" s="1389">
        <v>20</v>
      </c>
      <c r="K39" s="1389">
        <v>20</v>
      </c>
      <c r="L39" s="1389">
        <v>0</v>
      </c>
      <c r="M39" s="1394">
        <f t="shared" si="0"/>
        <v>20</v>
      </c>
      <c r="N39" s="1391">
        <v>250</v>
      </c>
      <c r="O39" s="1392">
        <f t="shared" si="1"/>
        <v>5000</v>
      </c>
      <c r="P39" s="44">
        <v>20</v>
      </c>
      <c r="Q39" s="44"/>
      <c r="R39" s="44"/>
      <c r="S39" s="44"/>
      <c r="T39" s="63">
        <f t="shared" si="3"/>
        <v>0</v>
      </c>
      <c r="U39" s="864"/>
      <c r="V39" s="62"/>
    </row>
    <row r="40" spans="1:22" ht="21.75">
      <c r="A40" s="44">
        <v>33</v>
      </c>
      <c r="B40" s="1387" t="s">
        <v>3134</v>
      </c>
      <c r="C40" s="1387"/>
      <c r="D40" s="1388" t="s">
        <v>3135</v>
      </c>
      <c r="E40" s="1389" t="s">
        <v>199</v>
      </c>
      <c r="F40" s="1389">
        <v>1</v>
      </c>
      <c r="G40" s="1389" t="s">
        <v>199</v>
      </c>
      <c r="H40" s="1390">
        <v>5</v>
      </c>
      <c r="I40" s="1389">
        <v>20</v>
      </c>
      <c r="J40" s="1389">
        <v>20</v>
      </c>
      <c r="K40" s="1389">
        <v>25</v>
      </c>
      <c r="L40" s="1389">
        <v>10</v>
      </c>
      <c r="M40" s="1394">
        <f t="shared" si="0"/>
        <v>15</v>
      </c>
      <c r="N40" s="1391">
        <v>1500</v>
      </c>
      <c r="O40" s="1393">
        <f t="shared" si="1"/>
        <v>22500</v>
      </c>
      <c r="P40" s="44"/>
      <c r="Q40" s="44">
        <v>15</v>
      </c>
      <c r="R40" s="44"/>
      <c r="S40" s="44"/>
      <c r="T40" s="63">
        <f t="shared" si="3"/>
        <v>0</v>
      </c>
      <c r="U40" s="864"/>
      <c r="V40" s="62"/>
    </row>
    <row r="41" spans="1:22" ht="21.75">
      <c r="A41" s="44">
        <v>34</v>
      </c>
      <c r="B41" s="1387" t="s">
        <v>3136</v>
      </c>
      <c r="C41" s="1387"/>
      <c r="D41" s="1388" t="s">
        <v>3137</v>
      </c>
      <c r="E41" s="1389" t="s">
        <v>199</v>
      </c>
      <c r="F41" s="1389">
        <v>1</v>
      </c>
      <c r="G41" s="1389" t="s">
        <v>199</v>
      </c>
      <c r="H41" s="1390">
        <v>10</v>
      </c>
      <c r="I41" s="1389">
        <v>20</v>
      </c>
      <c r="J41" s="1389">
        <v>20</v>
      </c>
      <c r="K41" s="1389">
        <v>25</v>
      </c>
      <c r="L41" s="1389">
        <v>10</v>
      </c>
      <c r="M41" s="1394">
        <f t="shared" si="0"/>
        <v>15</v>
      </c>
      <c r="N41" s="1391">
        <v>1500</v>
      </c>
      <c r="O41" s="1396">
        <f t="shared" si="1"/>
        <v>22500</v>
      </c>
      <c r="P41" s="44"/>
      <c r="Q41" s="44">
        <v>15</v>
      </c>
      <c r="R41" s="44"/>
      <c r="S41" s="44"/>
      <c r="T41" s="63">
        <f t="shared" si="3"/>
        <v>0</v>
      </c>
      <c r="U41" s="864"/>
      <c r="V41" s="62"/>
    </row>
    <row r="42" spans="1:22" ht="21.75">
      <c r="A42" s="44">
        <v>35</v>
      </c>
      <c r="B42" s="1387" t="s">
        <v>3138</v>
      </c>
      <c r="C42" s="1387"/>
      <c r="D42" s="1388" t="s">
        <v>3139</v>
      </c>
      <c r="E42" s="1389" t="s">
        <v>199</v>
      </c>
      <c r="F42" s="1389">
        <v>1</v>
      </c>
      <c r="G42" s="1389" t="s">
        <v>199</v>
      </c>
      <c r="H42" s="1390">
        <v>10</v>
      </c>
      <c r="I42" s="1389">
        <v>20</v>
      </c>
      <c r="J42" s="1389">
        <v>10</v>
      </c>
      <c r="K42" s="1389">
        <v>20</v>
      </c>
      <c r="L42" s="1389">
        <v>10</v>
      </c>
      <c r="M42" s="1394">
        <f t="shared" si="0"/>
        <v>10</v>
      </c>
      <c r="N42" s="1391">
        <v>963</v>
      </c>
      <c r="O42" s="1397">
        <f t="shared" si="1"/>
        <v>9630</v>
      </c>
      <c r="P42" s="44"/>
      <c r="Q42" s="44"/>
      <c r="R42" s="44">
        <v>10</v>
      </c>
      <c r="S42" s="44"/>
      <c r="T42" s="63">
        <f t="shared" si="3"/>
        <v>0</v>
      </c>
      <c r="U42" s="864"/>
      <c r="V42" s="62"/>
    </row>
    <row r="43" spans="1:22" ht="21.75">
      <c r="A43" s="44">
        <v>36</v>
      </c>
      <c r="B43" s="1387" t="s">
        <v>3140</v>
      </c>
      <c r="C43" s="1387"/>
      <c r="D43" s="1388" t="s">
        <v>3141</v>
      </c>
      <c r="E43" s="1389" t="s">
        <v>199</v>
      </c>
      <c r="F43" s="1389">
        <v>1</v>
      </c>
      <c r="G43" s="1389" t="s">
        <v>199</v>
      </c>
      <c r="H43" s="1390">
        <v>10</v>
      </c>
      <c r="I43" s="1389">
        <v>20</v>
      </c>
      <c r="J43" s="1389">
        <v>10</v>
      </c>
      <c r="K43" s="1389">
        <v>20</v>
      </c>
      <c r="L43" s="1389">
        <v>10</v>
      </c>
      <c r="M43" s="1401">
        <f t="shared" si="0"/>
        <v>10</v>
      </c>
      <c r="N43" s="1391">
        <v>963</v>
      </c>
      <c r="O43" s="1392">
        <f t="shared" si="1"/>
        <v>9630</v>
      </c>
      <c r="P43" s="44"/>
      <c r="Q43" s="44"/>
      <c r="R43" s="44">
        <v>10</v>
      </c>
      <c r="S43" s="44"/>
      <c r="T43" s="63">
        <f t="shared" si="3"/>
        <v>0</v>
      </c>
      <c r="U43" s="864"/>
      <c r="V43" s="62"/>
    </row>
    <row r="44" spans="1:22" ht="21.75">
      <c r="A44" s="44">
        <v>37</v>
      </c>
      <c r="B44" s="1387" t="s">
        <v>3142</v>
      </c>
      <c r="C44" s="1387"/>
      <c r="D44" s="1388" t="s">
        <v>3143</v>
      </c>
      <c r="E44" s="1389" t="s">
        <v>199</v>
      </c>
      <c r="F44" s="1389">
        <v>1</v>
      </c>
      <c r="G44" s="1389" t="s">
        <v>199</v>
      </c>
      <c r="H44" s="1390">
        <v>10</v>
      </c>
      <c r="I44" s="1389">
        <v>40</v>
      </c>
      <c r="J44" s="1389">
        <v>20</v>
      </c>
      <c r="K44" s="1389">
        <v>25</v>
      </c>
      <c r="L44" s="1389">
        <v>10</v>
      </c>
      <c r="M44" s="1395">
        <f t="shared" si="0"/>
        <v>15</v>
      </c>
      <c r="N44" s="1391">
        <v>963</v>
      </c>
      <c r="O44" s="1393">
        <f t="shared" si="1"/>
        <v>14445</v>
      </c>
      <c r="P44" s="44"/>
      <c r="Q44" s="44"/>
      <c r="R44" s="44">
        <v>15</v>
      </c>
      <c r="S44" s="44"/>
      <c r="T44" s="63">
        <f t="shared" si="3"/>
        <v>0</v>
      </c>
      <c r="U44" s="864"/>
      <c r="V44" s="62"/>
    </row>
    <row r="45" spans="1:22" ht="21.75">
      <c r="A45" s="44">
        <v>38</v>
      </c>
      <c r="B45" s="1387" t="s">
        <v>3144</v>
      </c>
      <c r="C45" s="1387"/>
      <c r="D45" s="1388" t="s">
        <v>3145</v>
      </c>
      <c r="E45" s="1389" t="s">
        <v>199</v>
      </c>
      <c r="F45" s="1389">
        <v>1</v>
      </c>
      <c r="G45" s="1389" t="s">
        <v>199</v>
      </c>
      <c r="H45" s="1390">
        <v>10</v>
      </c>
      <c r="I45" s="1389">
        <v>40</v>
      </c>
      <c r="J45" s="1389">
        <v>40</v>
      </c>
      <c r="K45" s="1389">
        <v>25</v>
      </c>
      <c r="L45" s="1389">
        <v>10</v>
      </c>
      <c r="M45" s="1394">
        <f t="shared" si="0"/>
        <v>15</v>
      </c>
      <c r="N45" s="1391">
        <v>963</v>
      </c>
      <c r="O45" s="1392">
        <f t="shared" si="1"/>
        <v>14445</v>
      </c>
      <c r="P45" s="44"/>
      <c r="Q45" s="44"/>
      <c r="R45" s="44">
        <v>15</v>
      </c>
      <c r="S45" s="44"/>
      <c r="T45" s="63">
        <f t="shared" si="3"/>
        <v>0</v>
      </c>
      <c r="U45" s="864"/>
      <c r="V45" s="62"/>
    </row>
    <row r="46" spans="1:22" ht="21.75">
      <c r="A46" s="44">
        <v>39</v>
      </c>
      <c r="B46" s="1387" t="s">
        <v>3146</v>
      </c>
      <c r="C46" s="1387"/>
      <c r="D46" s="1388" t="s">
        <v>3147</v>
      </c>
      <c r="E46" s="1389" t="s">
        <v>43</v>
      </c>
      <c r="F46" s="1389">
        <v>1</v>
      </c>
      <c r="G46" s="1389" t="s">
        <v>43</v>
      </c>
      <c r="H46" s="1390">
        <v>20</v>
      </c>
      <c r="I46" s="1389">
        <v>20</v>
      </c>
      <c r="J46" s="1389">
        <v>30</v>
      </c>
      <c r="K46" s="1389">
        <v>30</v>
      </c>
      <c r="L46" s="1389">
        <v>10</v>
      </c>
      <c r="M46" s="1394">
        <f t="shared" si="0"/>
        <v>20</v>
      </c>
      <c r="N46" s="1391">
        <v>200</v>
      </c>
      <c r="O46" s="1393">
        <f t="shared" si="1"/>
        <v>4000</v>
      </c>
      <c r="P46" s="44"/>
      <c r="Q46" s="44">
        <v>20</v>
      </c>
      <c r="R46" s="44"/>
      <c r="S46" s="44"/>
      <c r="T46" s="63">
        <f t="shared" si="3"/>
        <v>0</v>
      </c>
      <c r="U46" s="864"/>
      <c r="V46" s="62"/>
    </row>
    <row r="47" spans="1:22" ht="21.75">
      <c r="A47" s="44">
        <v>40</v>
      </c>
      <c r="B47" s="1387" t="s">
        <v>3148</v>
      </c>
      <c r="C47" s="1387"/>
      <c r="D47" s="1388" t="s">
        <v>3149</v>
      </c>
      <c r="E47" s="1389" t="s">
        <v>43</v>
      </c>
      <c r="F47" s="1389">
        <v>1</v>
      </c>
      <c r="G47" s="1389" t="s">
        <v>43</v>
      </c>
      <c r="H47" s="1389">
        <v>20</v>
      </c>
      <c r="I47" s="1389">
        <v>20</v>
      </c>
      <c r="J47" s="1389">
        <v>30</v>
      </c>
      <c r="K47" s="1389">
        <v>30</v>
      </c>
      <c r="L47" s="1389">
        <v>20</v>
      </c>
      <c r="M47" s="1394">
        <f t="shared" si="0"/>
        <v>10</v>
      </c>
      <c r="N47" s="1391">
        <v>650</v>
      </c>
      <c r="O47" s="1392">
        <f t="shared" si="1"/>
        <v>6500</v>
      </c>
      <c r="P47" s="44"/>
      <c r="Q47" s="44">
        <v>10</v>
      </c>
      <c r="R47" s="44"/>
      <c r="S47" s="44"/>
      <c r="T47" s="63">
        <f t="shared" si="3"/>
        <v>0</v>
      </c>
      <c r="U47" s="864"/>
      <c r="V47" s="62"/>
    </row>
    <row r="48" spans="1:22" ht="21.75">
      <c r="A48" s="44">
        <v>41</v>
      </c>
      <c r="B48" s="1387" t="s">
        <v>3150</v>
      </c>
      <c r="C48" s="1387"/>
      <c r="D48" s="1388" t="s">
        <v>3151</v>
      </c>
      <c r="E48" s="1389" t="s">
        <v>43</v>
      </c>
      <c r="F48" s="1389">
        <v>1</v>
      </c>
      <c r="G48" s="1389" t="s">
        <v>43</v>
      </c>
      <c r="H48" s="1389">
        <v>150</v>
      </c>
      <c r="I48" s="1389">
        <v>150</v>
      </c>
      <c r="J48" s="1389">
        <v>300</v>
      </c>
      <c r="K48" s="1389">
        <v>300</v>
      </c>
      <c r="L48" s="1389">
        <v>200</v>
      </c>
      <c r="M48" s="1394">
        <f t="shared" si="0"/>
        <v>100</v>
      </c>
      <c r="N48" s="1391">
        <v>350</v>
      </c>
      <c r="O48" s="1393">
        <f t="shared" si="1"/>
        <v>35000</v>
      </c>
      <c r="P48" s="44"/>
      <c r="Q48" s="1402">
        <v>100</v>
      </c>
      <c r="R48" s="44"/>
      <c r="S48" s="44"/>
      <c r="T48" s="63">
        <f t="shared" si="3"/>
        <v>0</v>
      </c>
      <c r="U48" s="864"/>
      <c r="V48" s="62"/>
    </row>
    <row r="49" spans="1:22" ht="21.75">
      <c r="A49" s="44">
        <v>42</v>
      </c>
      <c r="B49" s="1387" t="s">
        <v>3152</v>
      </c>
      <c r="C49" s="1387"/>
      <c r="D49" s="1388" t="s">
        <v>3153</v>
      </c>
      <c r="E49" s="1389" t="s">
        <v>43</v>
      </c>
      <c r="F49" s="1389">
        <v>1</v>
      </c>
      <c r="G49" s="1389" t="s">
        <v>43</v>
      </c>
      <c r="H49" s="1389">
        <v>20</v>
      </c>
      <c r="I49" s="1389">
        <v>30</v>
      </c>
      <c r="J49" s="1389">
        <v>20</v>
      </c>
      <c r="K49" s="1389">
        <v>20</v>
      </c>
      <c r="L49" s="1389">
        <v>0</v>
      </c>
      <c r="M49" s="1395">
        <f t="shared" si="0"/>
        <v>20</v>
      </c>
      <c r="N49" s="1391">
        <v>850</v>
      </c>
      <c r="O49" s="1392">
        <f t="shared" si="1"/>
        <v>17000</v>
      </c>
      <c r="P49" s="44"/>
      <c r="Q49" s="44">
        <v>20</v>
      </c>
      <c r="R49" s="44"/>
      <c r="S49" s="44"/>
      <c r="T49" s="63">
        <f t="shared" si="3"/>
        <v>0</v>
      </c>
      <c r="U49" s="864"/>
      <c r="V49" s="62"/>
    </row>
    <row r="50" spans="1:22" ht="21.75">
      <c r="A50" s="44">
        <v>43</v>
      </c>
      <c r="B50" s="1387" t="s">
        <v>3154</v>
      </c>
      <c r="C50" s="1387"/>
      <c r="D50" s="1388" t="s">
        <v>4584</v>
      </c>
      <c r="E50" s="1389" t="s">
        <v>305</v>
      </c>
      <c r="F50" s="1389">
        <v>1</v>
      </c>
      <c r="G50" s="1389" t="s">
        <v>305</v>
      </c>
      <c r="H50" s="1389">
        <v>5</v>
      </c>
      <c r="I50" s="1389">
        <v>5</v>
      </c>
      <c r="J50" s="1389">
        <v>0</v>
      </c>
      <c r="K50" s="1389">
        <v>20</v>
      </c>
      <c r="L50" s="1389">
        <v>10</v>
      </c>
      <c r="M50" s="1394">
        <f t="shared" si="0"/>
        <v>10</v>
      </c>
      <c r="N50" s="1391">
        <v>250</v>
      </c>
      <c r="O50" s="1393">
        <f t="shared" si="1"/>
        <v>2500</v>
      </c>
      <c r="P50" s="44"/>
      <c r="Q50" s="44"/>
      <c r="R50" s="44">
        <v>10</v>
      </c>
      <c r="S50" s="44"/>
      <c r="T50" s="63">
        <f t="shared" si="3"/>
        <v>0</v>
      </c>
      <c r="U50" s="864"/>
      <c r="V50" s="62"/>
    </row>
    <row r="51" spans="1:22" ht="21.75">
      <c r="A51" s="44">
        <v>44</v>
      </c>
      <c r="B51" s="1387" t="s">
        <v>3155</v>
      </c>
      <c r="C51" s="1387"/>
      <c r="D51" s="1388" t="s">
        <v>3156</v>
      </c>
      <c r="E51" s="1389" t="s">
        <v>199</v>
      </c>
      <c r="F51" s="1389">
        <v>5</v>
      </c>
      <c r="G51" s="1389" t="s">
        <v>199</v>
      </c>
      <c r="H51" s="1389">
        <v>20</v>
      </c>
      <c r="I51" s="1389">
        <v>30</v>
      </c>
      <c r="J51" s="1389">
        <v>40</v>
      </c>
      <c r="K51" s="1389">
        <v>40</v>
      </c>
      <c r="L51" s="1389">
        <v>10</v>
      </c>
      <c r="M51" s="1394">
        <f t="shared" si="0"/>
        <v>30</v>
      </c>
      <c r="N51" s="1391">
        <v>1498</v>
      </c>
      <c r="O51" s="1392">
        <f t="shared" si="1"/>
        <v>44940</v>
      </c>
      <c r="P51" s="44"/>
      <c r="Q51" s="44">
        <v>30</v>
      </c>
      <c r="R51" s="44"/>
      <c r="S51" s="44"/>
      <c r="T51" s="63">
        <f t="shared" si="3"/>
        <v>0</v>
      </c>
      <c r="U51" s="864"/>
      <c r="V51" s="62"/>
    </row>
    <row r="52" spans="1:22" ht="21.75">
      <c r="A52" s="44">
        <v>45</v>
      </c>
      <c r="B52" s="1387" t="s">
        <v>3157</v>
      </c>
      <c r="C52" s="1387"/>
      <c r="D52" s="1388" t="s">
        <v>3158</v>
      </c>
      <c r="E52" s="1389" t="s">
        <v>199</v>
      </c>
      <c r="F52" s="1389">
        <v>1</v>
      </c>
      <c r="G52" s="1389" t="s">
        <v>199</v>
      </c>
      <c r="H52" s="1389">
        <v>20</v>
      </c>
      <c r="I52" s="1389">
        <v>40</v>
      </c>
      <c r="J52" s="1389">
        <v>80</v>
      </c>
      <c r="K52" s="1389">
        <v>100</v>
      </c>
      <c r="L52" s="1389">
        <v>20</v>
      </c>
      <c r="M52" s="1394">
        <f t="shared" si="0"/>
        <v>80</v>
      </c>
      <c r="N52" s="1391">
        <v>891.7</v>
      </c>
      <c r="O52" s="1393">
        <f t="shared" si="1"/>
        <v>71336</v>
      </c>
      <c r="P52" s="44"/>
      <c r="Q52" s="44">
        <v>80</v>
      </c>
      <c r="R52" s="44"/>
      <c r="S52" s="44"/>
      <c r="T52" s="63">
        <f t="shared" si="3"/>
        <v>0</v>
      </c>
      <c r="U52" s="864"/>
      <c r="V52" s="62"/>
    </row>
    <row r="53" spans="1:22" s="1398" customFormat="1" ht="21.75">
      <c r="A53" s="44">
        <v>46</v>
      </c>
      <c r="B53" s="1387" t="s">
        <v>3083</v>
      </c>
      <c r="C53" s="1387"/>
      <c r="D53" s="1388" t="s">
        <v>3159</v>
      </c>
      <c r="E53" s="1389" t="s">
        <v>199</v>
      </c>
      <c r="F53" s="1389">
        <v>10</v>
      </c>
      <c r="G53" s="1389" t="s">
        <v>185</v>
      </c>
      <c r="H53" s="1389">
        <v>3</v>
      </c>
      <c r="I53" s="1389">
        <v>4</v>
      </c>
      <c r="J53" s="1389">
        <v>4</v>
      </c>
      <c r="K53" s="1389">
        <v>6</v>
      </c>
      <c r="L53" s="1389">
        <v>0</v>
      </c>
      <c r="M53" s="1401">
        <f t="shared" si="0"/>
        <v>6</v>
      </c>
      <c r="N53" s="1391">
        <v>3210</v>
      </c>
      <c r="O53" s="1396">
        <f t="shared" si="1"/>
        <v>19260</v>
      </c>
      <c r="P53" s="864"/>
      <c r="Q53" s="864">
        <v>6</v>
      </c>
      <c r="R53" s="864"/>
      <c r="S53" s="864"/>
      <c r="T53" s="63">
        <f t="shared" si="3"/>
        <v>0</v>
      </c>
      <c r="U53" s="864"/>
      <c r="V53" s="62"/>
    </row>
    <row r="54" spans="1:22" ht="21.75">
      <c r="A54" s="44">
        <v>47</v>
      </c>
      <c r="B54" s="1387" t="s">
        <v>3160</v>
      </c>
      <c r="C54" s="1387"/>
      <c r="D54" s="1388" t="s">
        <v>3967</v>
      </c>
      <c r="E54" s="1389" t="s">
        <v>283</v>
      </c>
      <c r="F54" s="1389">
        <v>1</v>
      </c>
      <c r="G54" s="1389" t="s">
        <v>283</v>
      </c>
      <c r="H54" s="1389">
        <v>80</v>
      </c>
      <c r="I54" s="1389">
        <v>100</v>
      </c>
      <c r="J54" s="1389">
        <v>170</v>
      </c>
      <c r="K54" s="1389">
        <v>190</v>
      </c>
      <c r="L54" s="1389">
        <v>10</v>
      </c>
      <c r="M54" s="1395">
        <f t="shared" si="0"/>
        <v>180</v>
      </c>
      <c r="N54" s="1391">
        <v>900</v>
      </c>
      <c r="O54" s="1397">
        <f t="shared" si="1"/>
        <v>162000</v>
      </c>
      <c r="P54" s="44">
        <v>90</v>
      </c>
      <c r="Q54" s="44"/>
      <c r="R54" s="44">
        <v>90</v>
      </c>
      <c r="S54" s="44"/>
      <c r="T54" s="63">
        <f t="shared" si="3"/>
        <v>0</v>
      </c>
      <c r="U54" s="864"/>
      <c r="V54" s="62"/>
    </row>
    <row r="55" spans="1:22" ht="21.75">
      <c r="A55" s="44">
        <v>48</v>
      </c>
      <c r="B55" s="1387" t="s">
        <v>3161</v>
      </c>
      <c r="C55" s="1387"/>
      <c r="D55" s="1388" t="s">
        <v>3162</v>
      </c>
      <c r="E55" s="1389" t="s">
        <v>199</v>
      </c>
      <c r="F55" s="1389">
        <v>1</v>
      </c>
      <c r="G55" s="1389" t="s">
        <v>199</v>
      </c>
      <c r="H55" s="1390">
        <v>2400</v>
      </c>
      <c r="I55" s="1389">
        <v>2400</v>
      </c>
      <c r="J55" s="1389">
        <v>2400</v>
      </c>
      <c r="K55" s="1389">
        <v>2600</v>
      </c>
      <c r="L55" s="1389">
        <v>200</v>
      </c>
      <c r="M55" s="1394">
        <f t="shared" si="0"/>
        <v>2400</v>
      </c>
      <c r="N55" s="1391">
        <v>25</v>
      </c>
      <c r="O55" s="1392">
        <f t="shared" si="1"/>
        <v>60000</v>
      </c>
      <c r="P55" s="44"/>
      <c r="Q55" s="44">
        <v>1200</v>
      </c>
      <c r="R55" s="44"/>
      <c r="S55" s="44">
        <v>1200</v>
      </c>
      <c r="T55" s="63">
        <f t="shared" si="3"/>
        <v>30000</v>
      </c>
      <c r="U55" s="864"/>
      <c r="V55" s="62"/>
    </row>
    <row r="56" spans="1:22" ht="21.75">
      <c r="A56" s="44">
        <v>49</v>
      </c>
      <c r="B56" s="1387" t="s">
        <v>3083</v>
      </c>
      <c r="C56" s="1387"/>
      <c r="D56" s="1403" t="s">
        <v>3163</v>
      </c>
      <c r="E56" s="1389" t="s">
        <v>199</v>
      </c>
      <c r="F56" s="1389">
        <v>50</v>
      </c>
      <c r="G56" s="1389" t="s">
        <v>227</v>
      </c>
      <c r="H56" s="1390">
        <v>650</v>
      </c>
      <c r="I56" s="1389">
        <v>720</v>
      </c>
      <c r="J56" s="1389">
        <v>900</v>
      </c>
      <c r="K56" s="1389">
        <v>980</v>
      </c>
      <c r="L56" s="1389">
        <v>0</v>
      </c>
      <c r="M56" s="1394">
        <f t="shared" si="0"/>
        <v>980</v>
      </c>
      <c r="N56" s="1391">
        <v>508.25</v>
      </c>
      <c r="O56" s="1393">
        <f t="shared" si="1"/>
        <v>498085</v>
      </c>
      <c r="P56" s="44">
        <v>300</v>
      </c>
      <c r="Q56" s="44">
        <v>300</v>
      </c>
      <c r="R56" s="44">
        <v>380</v>
      </c>
      <c r="S56" s="44"/>
      <c r="T56" s="63">
        <f t="shared" si="3"/>
        <v>0</v>
      </c>
      <c r="U56" s="864"/>
      <c r="V56" s="62"/>
    </row>
    <row r="57" spans="1:22" ht="21.75">
      <c r="A57" s="44">
        <v>50</v>
      </c>
      <c r="B57" s="1387" t="s">
        <v>3083</v>
      </c>
      <c r="C57" s="1387"/>
      <c r="D57" s="1388" t="s">
        <v>3164</v>
      </c>
      <c r="E57" s="1389" t="s">
        <v>199</v>
      </c>
      <c r="F57" s="1389">
        <v>3</v>
      </c>
      <c r="G57" s="1389" t="s">
        <v>227</v>
      </c>
      <c r="H57" s="1390">
        <v>0</v>
      </c>
      <c r="I57" s="1389">
        <v>0</v>
      </c>
      <c r="J57" s="1389">
        <v>50</v>
      </c>
      <c r="K57" s="1389">
        <v>50</v>
      </c>
      <c r="L57" s="1389">
        <v>0</v>
      </c>
      <c r="M57" s="1394">
        <f t="shared" si="0"/>
        <v>50</v>
      </c>
      <c r="N57" s="1391">
        <v>74.900000000000006</v>
      </c>
      <c r="O57" s="1396">
        <f t="shared" si="1"/>
        <v>3745.0000000000005</v>
      </c>
      <c r="P57" s="44">
        <v>30</v>
      </c>
      <c r="Q57" s="44"/>
      <c r="R57" s="44">
        <v>20</v>
      </c>
      <c r="S57" s="44"/>
      <c r="T57" s="63">
        <f t="shared" si="3"/>
        <v>0</v>
      </c>
      <c r="U57" s="864"/>
      <c r="V57" s="62"/>
    </row>
    <row r="58" spans="1:22" ht="21.75">
      <c r="A58" s="44">
        <v>51</v>
      </c>
      <c r="B58" s="1387" t="s">
        <v>3083</v>
      </c>
      <c r="C58" s="1387"/>
      <c r="D58" s="1404" t="s">
        <v>3165</v>
      </c>
      <c r="E58" s="1389" t="s">
        <v>199</v>
      </c>
      <c r="F58" s="1389">
        <v>10</v>
      </c>
      <c r="G58" s="1389" t="s">
        <v>34</v>
      </c>
      <c r="H58" s="1389">
        <v>0</v>
      </c>
      <c r="I58" s="1389">
        <v>0</v>
      </c>
      <c r="J58" s="1389">
        <v>2</v>
      </c>
      <c r="K58" s="1389">
        <v>2</v>
      </c>
      <c r="L58" s="1389">
        <v>0</v>
      </c>
      <c r="M58" s="1395">
        <f t="shared" si="0"/>
        <v>2</v>
      </c>
      <c r="N58" s="1405">
        <v>4066</v>
      </c>
      <c r="O58" s="1397">
        <f t="shared" si="1"/>
        <v>8132</v>
      </c>
      <c r="P58" s="44">
        <v>2</v>
      </c>
      <c r="Q58" s="44"/>
      <c r="R58" s="44"/>
      <c r="S58" s="44"/>
      <c r="T58" s="63">
        <f t="shared" si="3"/>
        <v>0</v>
      </c>
      <c r="U58" s="864"/>
      <c r="V58" s="62"/>
    </row>
    <row r="59" spans="1:22" ht="21.75">
      <c r="A59" s="44">
        <v>52</v>
      </c>
      <c r="B59" s="1387" t="s">
        <v>3083</v>
      </c>
      <c r="C59" s="1387"/>
      <c r="D59" s="1404" t="s">
        <v>3166</v>
      </c>
      <c r="E59" s="1389" t="s">
        <v>199</v>
      </c>
      <c r="F59" s="1389">
        <v>10</v>
      </c>
      <c r="G59" s="1389" t="s">
        <v>34</v>
      </c>
      <c r="H59" s="1389">
        <v>1</v>
      </c>
      <c r="I59" s="1389">
        <v>1</v>
      </c>
      <c r="J59" s="1389">
        <v>1</v>
      </c>
      <c r="K59" s="1389">
        <v>1</v>
      </c>
      <c r="L59" s="1389">
        <v>0</v>
      </c>
      <c r="M59" s="1394">
        <f t="shared" si="0"/>
        <v>1</v>
      </c>
      <c r="N59" s="1405">
        <v>5029</v>
      </c>
      <c r="O59" s="1392">
        <f t="shared" si="1"/>
        <v>5029</v>
      </c>
      <c r="P59" s="44">
        <v>1</v>
      </c>
      <c r="Q59" s="44"/>
      <c r="R59" s="44"/>
      <c r="S59" s="44"/>
      <c r="T59" s="63">
        <f t="shared" si="3"/>
        <v>0</v>
      </c>
      <c r="U59" s="864"/>
      <c r="V59" s="62"/>
    </row>
    <row r="60" spans="1:22" ht="21.75">
      <c r="A60" s="44">
        <v>53</v>
      </c>
      <c r="B60" s="1387" t="s">
        <v>3083</v>
      </c>
      <c r="C60" s="1387"/>
      <c r="D60" s="1404" t="s">
        <v>3167</v>
      </c>
      <c r="E60" s="1389" t="s">
        <v>199</v>
      </c>
      <c r="F60" s="1389">
        <v>10</v>
      </c>
      <c r="G60" s="1389" t="s">
        <v>34</v>
      </c>
      <c r="H60" s="1389">
        <v>1</v>
      </c>
      <c r="I60" s="1389">
        <v>1</v>
      </c>
      <c r="J60" s="1389">
        <v>1</v>
      </c>
      <c r="K60" s="1389">
        <v>1</v>
      </c>
      <c r="L60" s="1389">
        <v>0</v>
      </c>
      <c r="M60" s="1394">
        <f t="shared" si="0"/>
        <v>1</v>
      </c>
      <c r="N60" s="1405">
        <v>5082.5</v>
      </c>
      <c r="O60" s="1393">
        <f t="shared" si="1"/>
        <v>5082.5</v>
      </c>
      <c r="P60" s="44">
        <v>1</v>
      </c>
      <c r="Q60" s="44"/>
      <c r="R60" s="44"/>
      <c r="S60" s="44"/>
      <c r="T60" s="63">
        <f t="shared" si="3"/>
        <v>0</v>
      </c>
      <c r="U60" s="864"/>
      <c r="V60" s="62"/>
    </row>
    <row r="61" spans="1:22" ht="21.75">
      <c r="A61" s="44">
        <v>54</v>
      </c>
      <c r="B61" s="1387" t="s">
        <v>3083</v>
      </c>
      <c r="C61" s="1387"/>
      <c r="D61" s="1388" t="s">
        <v>3168</v>
      </c>
      <c r="E61" s="1389" t="s">
        <v>199</v>
      </c>
      <c r="F61" s="1389">
        <v>5</v>
      </c>
      <c r="G61" s="1389" t="s">
        <v>34</v>
      </c>
      <c r="H61" s="1389">
        <v>1</v>
      </c>
      <c r="I61" s="1389">
        <v>1</v>
      </c>
      <c r="J61" s="1389">
        <v>2</v>
      </c>
      <c r="K61" s="1389">
        <v>2</v>
      </c>
      <c r="L61" s="1389">
        <v>0</v>
      </c>
      <c r="M61" s="1394">
        <f t="shared" si="0"/>
        <v>2</v>
      </c>
      <c r="N61" s="1405">
        <v>3745</v>
      </c>
      <c r="O61" s="1396">
        <f t="shared" si="1"/>
        <v>7490</v>
      </c>
      <c r="P61" s="44">
        <v>2</v>
      </c>
      <c r="Q61" s="44"/>
      <c r="R61" s="44"/>
      <c r="S61" s="44"/>
      <c r="T61" s="63">
        <f t="shared" si="3"/>
        <v>0</v>
      </c>
      <c r="U61" s="864"/>
      <c r="V61" s="62"/>
    </row>
    <row r="62" spans="1:22" ht="21.75">
      <c r="A62" s="44">
        <v>55</v>
      </c>
      <c r="B62" s="1387"/>
      <c r="C62" s="1387"/>
      <c r="D62" s="1388" t="s">
        <v>4585</v>
      </c>
      <c r="E62" s="1389" t="s">
        <v>199</v>
      </c>
      <c r="F62" s="1389">
        <v>10</v>
      </c>
      <c r="G62" s="1389" t="s">
        <v>34</v>
      </c>
      <c r="H62" s="1389">
        <v>0</v>
      </c>
      <c r="I62" s="1389">
        <v>0</v>
      </c>
      <c r="J62" s="1389">
        <v>0</v>
      </c>
      <c r="K62" s="1389">
        <v>2</v>
      </c>
      <c r="L62" s="1389">
        <v>0</v>
      </c>
      <c r="M62" s="1394">
        <v>2</v>
      </c>
      <c r="N62" s="1405">
        <v>3210</v>
      </c>
      <c r="O62" s="1397">
        <f t="shared" si="1"/>
        <v>6420</v>
      </c>
      <c r="P62" s="44">
        <v>2</v>
      </c>
      <c r="Q62" s="44"/>
      <c r="R62" s="44"/>
      <c r="S62" s="44"/>
      <c r="T62" s="63">
        <f t="shared" si="3"/>
        <v>0</v>
      </c>
      <c r="U62" s="864"/>
      <c r="V62" s="62"/>
    </row>
    <row r="63" spans="1:22" ht="21.75">
      <c r="A63" s="44">
        <v>56</v>
      </c>
      <c r="B63" s="1387" t="s">
        <v>3083</v>
      </c>
      <c r="C63" s="1387"/>
      <c r="D63" s="1406" t="s">
        <v>3169</v>
      </c>
      <c r="E63" s="1389" t="s">
        <v>199</v>
      </c>
      <c r="F63" s="1389">
        <v>10</v>
      </c>
      <c r="G63" s="1389" t="s">
        <v>34</v>
      </c>
      <c r="H63" s="1389">
        <v>2</v>
      </c>
      <c r="I63" s="1389">
        <v>2</v>
      </c>
      <c r="J63" s="1389">
        <v>2</v>
      </c>
      <c r="K63" s="1389">
        <v>2</v>
      </c>
      <c r="L63" s="1389">
        <v>0</v>
      </c>
      <c r="M63" s="1394">
        <f t="shared" si="0"/>
        <v>2</v>
      </c>
      <c r="N63" s="1405">
        <v>2835.5</v>
      </c>
      <c r="O63" s="1396">
        <f t="shared" si="1"/>
        <v>5671</v>
      </c>
      <c r="P63" s="44">
        <v>2</v>
      </c>
      <c r="Q63" s="44"/>
      <c r="R63" s="44"/>
      <c r="S63" s="44"/>
      <c r="T63" s="63">
        <f t="shared" si="3"/>
        <v>0</v>
      </c>
      <c r="U63" s="864"/>
      <c r="V63" s="62"/>
    </row>
    <row r="64" spans="1:22" ht="21.75">
      <c r="A64" s="44">
        <v>57</v>
      </c>
      <c r="B64" s="1387" t="s">
        <v>3083</v>
      </c>
      <c r="C64" s="1387"/>
      <c r="D64" s="1404" t="s">
        <v>3170</v>
      </c>
      <c r="E64" s="1389" t="s">
        <v>100</v>
      </c>
      <c r="F64" s="1389">
        <v>1</v>
      </c>
      <c r="G64" s="1389" t="s">
        <v>100</v>
      </c>
      <c r="H64" s="1389">
        <v>200</v>
      </c>
      <c r="I64" s="1389">
        <v>200</v>
      </c>
      <c r="J64" s="1389">
        <v>200</v>
      </c>
      <c r="K64" s="1389">
        <v>200</v>
      </c>
      <c r="L64" s="1389">
        <v>0</v>
      </c>
      <c r="M64" s="1385">
        <f t="shared" si="0"/>
        <v>200</v>
      </c>
      <c r="N64" s="1405">
        <v>14</v>
      </c>
      <c r="O64" s="1397">
        <f t="shared" si="1"/>
        <v>2800</v>
      </c>
      <c r="P64" s="44">
        <v>200</v>
      </c>
      <c r="Q64" s="44"/>
      <c r="R64" s="44"/>
      <c r="S64" s="44"/>
      <c r="T64" s="63">
        <f t="shared" si="3"/>
        <v>0</v>
      </c>
      <c r="U64" s="864"/>
      <c r="V64" s="62"/>
    </row>
    <row r="65" spans="1:22" ht="21.75">
      <c r="A65" s="44">
        <v>58</v>
      </c>
      <c r="B65" s="1387" t="s">
        <v>3083</v>
      </c>
      <c r="C65" s="1387"/>
      <c r="D65" s="1404" t="s">
        <v>3171</v>
      </c>
      <c r="E65" s="1389" t="s">
        <v>100</v>
      </c>
      <c r="F65" s="1389">
        <v>1</v>
      </c>
      <c r="G65" s="1389" t="s">
        <v>100</v>
      </c>
      <c r="H65" s="1389">
        <v>200</v>
      </c>
      <c r="I65" s="1389">
        <v>200</v>
      </c>
      <c r="J65" s="1389">
        <v>500</v>
      </c>
      <c r="K65" s="1389">
        <v>700</v>
      </c>
      <c r="L65" s="1389">
        <v>0</v>
      </c>
      <c r="M65" s="1385">
        <f t="shared" si="0"/>
        <v>700</v>
      </c>
      <c r="N65" s="1405">
        <v>18</v>
      </c>
      <c r="O65" s="1392">
        <f t="shared" si="1"/>
        <v>12600</v>
      </c>
      <c r="P65" s="44">
        <v>700</v>
      </c>
      <c r="Q65" s="44"/>
      <c r="R65" s="44"/>
      <c r="S65" s="44"/>
      <c r="T65" s="63">
        <f t="shared" si="3"/>
        <v>0</v>
      </c>
      <c r="U65" s="864"/>
      <c r="V65" s="62"/>
    </row>
    <row r="66" spans="1:22" ht="21.75">
      <c r="A66" s="44">
        <v>59</v>
      </c>
      <c r="B66" s="1387" t="s">
        <v>3083</v>
      </c>
      <c r="C66" s="1387"/>
      <c r="D66" s="1404" t="s">
        <v>3910</v>
      </c>
      <c r="E66" s="1389" t="s">
        <v>100</v>
      </c>
      <c r="F66" s="1389">
        <v>1</v>
      </c>
      <c r="G66" s="1389" t="s">
        <v>100</v>
      </c>
      <c r="H66" s="1389">
        <v>0</v>
      </c>
      <c r="I66" s="1389">
        <v>2</v>
      </c>
      <c r="J66" s="1389">
        <v>2</v>
      </c>
      <c r="K66" s="1389">
        <v>2</v>
      </c>
      <c r="L66" s="1389">
        <v>0</v>
      </c>
      <c r="M66" s="1385">
        <f t="shared" si="0"/>
        <v>2</v>
      </c>
      <c r="N66" s="1405">
        <v>2800</v>
      </c>
      <c r="O66" s="1393">
        <f t="shared" si="1"/>
        <v>5600</v>
      </c>
      <c r="P66" s="44">
        <v>2</v>
      </c>
      <c r="Q66" s="1402"/>
      <c r="R66" s="44"/>
      <c r="S66" s="44"/>
      <c r="T66" s="63">
        <f t="shared" si="3"/>
        <v>0</v>
      </c>
      <c r="U66" s="864"/>
      <c r="V66" s="62"/>
    </row>
    <row r="67" spans="1:22" ht="21.75">
      <c r="A67" s="44">
        <v>60</v>
      </c>
      <c r="B67" s="1387" t="s">
        <v>3083</v>
      </c>
      <c r="C67" s="1387"/>
      <c r="D67" s="1404" t="s">
        <v>3172</v>
      </c>
      <c r="E67" s="1389" t="s">
        <v>199</v>
      </c>
      <c r="F67" s="1389">
        <v>1</v>
      </c>
      <c r="G67" s="1389" t="s">
        <v>199</v>
      </c>
      <c r="H67" s="1389">
        <v>10</v>
      </c>
      <c r="I67" s="1389">
        <v>0</v>
      </c>
      <c r="J67" s="1389">
        <v>0</v>
      </c>
      <c r="K67" s="1389">
        <v>20</v>
      </c>
      <c r="L67" s="1389">
        <v>0</v>
      </c>
      <c r="M67" s="1385">
        <f t="shared" si="0"/>
        <v>20</v>
      </c>
      <c r="N67" s="1405">
        <v>270</v>
      </c>
      <c r="O67" s="1396">
        <f t="shared" si="1"/>
        <v>5400</v>
      </c>
      <c r="P67" s="44"/>
      <c r="Q67" s="1402">
        <v>20</v>
      </c>
      <c r="R67" s="44"/>
      <c r="S67" s="44"/>
      <c r="T67" s="63">
        <f t="shared" si="3"/>
        <v>0</v>
      </c>
      <c r="U67" s="864"/>
      <c r="V67" s="62"/>
    </row>
    <row r="68" spans="1:22" ht="21.75">
      <c r="A68" s="44">
        <v>61</v>
      </c>
      <c r="B68" s="1387" t="s">
        <v>3173</v>
      </c>
      <c r="C68" s="1387"/>
      <c r="D68" s="1404" t="s">
        <v>3174</v>
      </c>
      <c r="E68" s="1389" t="s">
        <v>199</v>
      </c>
      <c r="F68" s="1389">
        <v>1</v>
      </c>
      <c r="G68" s="1389" t="s">
        <v>199</v>
      </c>
      <c r="H68" s="1390">
        <v>0</v>
      </c>
      <c r="I68" s="1389">
        <v>30</v>
      </c>
      <c r="J68" s="1389">
        <v>10</v>
      </c>
      <c r="K68" s="1389">
        <v>10</v>
      </c>
      <c r="L68" s="1389">
        <v>0</v>
      </c>
      <c r="M68" s="1385">
        <f t="shared" si="0"/>
        <v>10</v>
      </c>
      <c r="N68" s="1391">
        <v>350</v>
      </c>
      <c r="O68" s="1397">
        <f t="shared" si="1"/>
        <v>3500</v>
      </c>
      <c r="P68" s="44"/>
      <c r="Q68" s="1402">
        <v>10</v>
      </c>
      <c r="R68" s="44"/>
      <c r="S68" s="44"/>
      <c r="T68" s="63">
        <f t="shared" si="3"/>
        <v>0</v>
      </c>
      <c r="U68" s="864"/>
      <c r="V68" s="62"/>
    </row>
    <row r="69" spans="1:22" ht="21.75">
      <c r="A69" s="44">
        <v>62</v>
      </c>
      <c r="B69" s="1387" t="s">
        <v>3175</v>
      </c>
      <c r="C69" s="1387"/>
      <c r="D69" s="1404" t="s">
        <v>3176</v>
      </c>
      <c r="E69" s="1389" t="s">
        <v>199</v>
      </c>
      <c r="F69" s="1389">
        <v>1</v>
      </c>
      <c r="G69" s="1389" t="s">
        <v>199</v>
      </c>
      <c r="H69" s="1390">
        <v>0</v>
      </c>
      <c r="I69" s="1389">
        <v>20</v>
      </c>
      <c r="J69" s="1389">
        <v>10</v>
      </c>
      <c r="K69" s="1389">
        <v>10</v>
      </c>
      <c r="L69" s="1389">
        <v>0</v>
      </c>
      <c r="M69" s="1394">
        <f t="shared" si="0"/>
        <v>10</v>
      </c>
      <c r="N69" s="1391">
        <v>350</v>
      </c>
      <c r="O69" s="1407">
        <f t="shared" si="1"/>
        <v>3500</v>
      </c>
      <c r="P69" s="44"/>
      <c r="Q69" s="1402">
        <v>10</v>
      </c>
      <c r="R69" s="44"/>
      <c r="S69" s="44"/>
      <c r="T69" s="63">
        <f t="shared" si="3"/>
        <v>0</v>
      </c>
      <c r="U69" s="864"/>
      <c r="V69" s="62"/>
    </row>
    <row r="70" spans="1:22" ht="21.75">
      <c r="A70" s="44">
        <v>63</v>
      </c>
      <c r="B70" s="1408"/>
      <c r="C70" s="1408"/>
      <c r="D70" s="1388" t="s">
        <v>3177</v>
      </c>
      <c r="E70" s="1409"/>
      <c r="F70" s="1409"/>
      <c r="G70" s="1409"/>
      <c r="H70" s="1410"/>
      <c r="I70" s="1410"/>
      <c r="J70" s="1411"/>
      <c r="K70" s="1388"/>
      <c r="L70" s="1388"/>
      <c r="M70" s="1395">
        <f t="shared" si="0"/>
        <v>0</v>
      </c>
      <c r="N70" s="1388"/>
      <c r="O70" s="1407">
        <f t="shared" si="1"/>
        <v>0</v>
      </c>
      <c r="P70" s="44"/>
      <c r="Q70" s="1402"/>
      <c r="R70" s="44"/>
      <c r="S70" s="44"/>
      <c r="T70" s="63">
        <f t="shared" ref="T70:T98" si="4">(S70*N70)</f>
        <v>0</v>
      </c>
      <c r="U70" s="864"/>
      <c r="V70" s="62"/>
    </row>
    <row r="71" spans="1:22" ht="21.75">
      <c r="A71" s="44">
        <v>64</v>
      </c>
      <c r="B71" s="1387" t="s">
        <v>3083</v>
      </c>
      <c r="C71" s="1387"/>
      <c r="D71" s="1404" t="s">
        <v>3178</v>
      </c>
      <c r="E71" s="1389" t="s">
        <v>100</v>
      </c>
      <c r="F71" s="1389">
        <v>1</v>
      </c>
      <c r="G71" s="1389" t="s">
        <v>100</v>
      </c>
      <c r="H71" s="1389">
        <v>0</v>
      </c>
      <c r="I71" s="1389">
        <v>400</v>
      </c>
      <c r="J71" s="1389">
        <v>1500</v>
      </c>
      <c r="K71" s="1389">
        <v>1700</v>
      </c>
      <c r="L71" s="1389">
        <v>500</v>
      </c>
      <c r="M71" s="1394">
        <f t="shared" si="0"/>
        <v>1200</v>
      </c>
      <c r="N71" s="1412">
        <v>38</v>
      </c>
      <c r="O71" s="1392">
        <f t="shared" si="1"/>
        <v>45600</v>
      </c>
      <c r="P71" s="1402"/>
      <c r="Q71" s="44">
        <v>1200</v>
      </c>
      <c r="R71" s="44"/>
      <c r="S71" s="44"/>
      <c r="T71" s="63">
        <f t="shared" si="4"/>
        <v>0</v>
      </c>
      <c r="U71" s="864"/>
      <c r="V71" s="62"/>
    </row>
    <row r="72" spans="1:22" ht="21.75">
      <c r="A72" s="44">
        <v>65</v>
      </c>
      <c r="B72" s="1387" t="s">
        <v>3083</v>
      </c>
      <c r="C72" s="1387"/>
      <c r="D72" s="1388" t="s">
        <v>3179</v>
      </c>
      <c r="E72" s="1389" t="s">
        <v>199</v>
      </c>
      <c r="F72" s="1389">
        <v>1</v>
      </c>
      <c r="G72" s="1389" t="s">
        <v>199</v>
      </c>
      <c r="H72" s="1389">
        <v>0</v>
      </c>
      <c r="I72" s="1389">
        <v>10</v>
      </c>
      <c r="J72" s="1389">
        <v>10</v>
      </c>
      <c r="K72" s="1389">
        <v>10</v>
      </c>
      <c r="L72" s="1389">
        <v>0</v>
      </c>
      <c r="M72" s="1394">
        <f t="shared" si="0"/>
        <v>10</v>
      </c>
      <c r="N72" s="635">
        <v>580</v>
      </c>
      <c r="O72" s="1393">
        <f t="shared" ref="O72:O97" si="5">(M72*N72)</f>
        <v>5800</v>
      </c>
      <c r="P72" s="44"/>
      <c r="Q72" s="44">
        <v>10</v>
      </c>
      <c r="R72" s="44"/>
      <c r="S72" s="44"/>
      <c r="T72" s="63">
        <f t="shared" si="4"/>
        <v>0</v>
      </c>
      <c r="U72" s="864"/>
      <c r="V72" s="62"/>
    </row>
    <row r="73" spans="1:22" ht="21.75">
      <c r="A73" s="44">
        <v>66</v>
      </c>
      <c r="B73" s="1387" t="s">
        <v>3083</v>
      </c>
      <c r="C73" s="1387"/>
      <c r="D73" s="1388" t="s">
        <v>3180</v>
      </c>
      <c r="E73" s="1389" t="s">
        <v>199</v>
      </c>
      <c r="F73" s="1389">
        <v>1</v>
      </c>
      <c r="G73" s="1389" t="s">
        <v>199</v>
      </c>
      <c r="H73" s="1389">
        <v>0</v>
      </c>
      <c r="I73" s="1389">
        <v>0</v>
      </c>
      <c r="J73" s="1389">
        <v>10</v>
      </c>
      <c r="K73" s="1389">
        <v>10</v>
      </c>
      <c r="L73" s="1389">
        <v>0</v>
      </c>
      <c r="M73" s="1394">
        <f t="shared" si="0"/>
        <v>10</v>
      </c>
      <c r="N73" s="635">
        <v>580</v>
      </c>
      <c r="O73" s="1392">
        <f t="shared" si="5"/>
        <v>5800</v>
      </c>
      <c r="P73" s="44"/>
      <c r="Q73" s="44">
        <v>10</v>
      </c>
      <c r="R73" s="44"/>
      <c r="S73" s="44"/>
      <c r="T73" s="63">
        <f t="shared" si="4"/>
        <v>0</v>
      </c>
      <c r="U73" s="864"/>
      <c r="V73" s="62"/>
    </row>
    <row r="74" spans="1:22" ht="21.75">
      <c r="A74" s="44">
        <v>67</v>
      </c>
      <c r="B74" s="1387" t="s">
        <v>3083</v>
      </c>
      <c r="C74" s="1387"/>
      <c r="D74" s="1388" t="s">
        <v>3181</v>
      </c>
      <c r="E74" s="1389" t="s">
        <v>100</v>
      </c>
      <c r="F74" s="1389">
        <v>1</v>
      </c>
      <c r="G74" s="1389" t="s">
        <v>100</v>
      </c>
      <c r="H74" s="1389">
        <v>0</v>
      </c>
      <c r="I74" s="1389">
        <v>40</v>
      </c>
      <c r="J74" s="1389">
        <v>40</v>
      </c>
      <c r="K74" s="1389">
        <v>80</v>
      </c>
      <c r="L74" s="1389">
        <v>0</v>
      </c>
      <c r="M74" s="1394">
        <v>80</v>
      </c>
      <c r="N74" s="635">
        <v>85</v>
      </c>
      <c r="O74" s="1393">
        <f t="shared" si="5"/>
        <v>6800</v>
      </c>
      <c r="P74" s="44"/>
      <c r="Q74" s="44">
        <v>80</v>
      </c>
      <c r="R74" s="44"/>
      <c r="S74" s="44"/>
      <c r="T74" s="63">
        <f t="shared" si="4"/>
        <v>0</v>
      </c>
      <c r="U74" s="864"/>
      <c r="V74" s="62"/>
    </row>
    <row r="75" spans="1:22" ht="21.75">
      <c r="A75" s="44">
        <v>68</v>
      </c>
      <c r="B75" s="1387" t="s">
        <v>3083</v>
      </c>
      <c r="C75" s="1387"/>
      <c r="D75" s="1388" t="s">
        <v>3182</v>
      </c>
      <c r="E75" s="1389" t="s">
        <v>43</v>
      </c>
      <c r="F75" s="1389">
        <v>1</v>
      </c>
      <c r="G75" s="1389" t="s">
        <v>43</v>
      </c>
      <c r="H75" s="1389">
        <v>0</v>
      </c>
      <c r="I75" s="1389">
        <v>60</v>
      </c>
      <c r="J75" s="1389">
        <v>120</v>
      </c>
      <c r="K75" s="1389">
        <v>120</v>
      </c>
      <c r="L75" s="1389">
        <v>20</v>
      </c>
      <c r="M75" s="1394">
        <f t="shared" si="0"/>
        <v>100</v>
      </c>
      <c r="N75" s="635">
        <v>1750</v>
      </c>
      <c r="O75" s="1396">
        <f t="shared" si="5"/>
        <v>175000</v>
      </c>
      <c r="P75" s="44">
        <v>50</v>
      </c>
      <c r="Q75" s="44"/>
      <c r="R75" s="44">
        <v>50</v>
      </c>
      <c r="S75" s="44"/>
      <c r="T75" s="63">
        <f t="shared" si="4"/>
        <v>0</v>
      </c>
      <c r="U75" s="864"/>
      <c r="V75" s="62"/>
    </row>
    <row r="76" spans="1:22" ht="21.75">
      <c r="A76" s="44">
        <v>69</v>
      </c>
      <c r="B76" s="1387" t="s">
        <v>3083</v>
      </c>
      <c r="C76" s="1387"/>
      <c r="D76" s="1403" t="s">
        <v>3183</v>
      </c>
      <c r="E76" s="1389" t="s">
        <v>34</v>
      </c>
      <c r="F76" s="1389">
        <v>1</v>
      </c>
      <c r="G76" s="1389" t="s">
        <v>34</v>
      </c>
      <c r="H76" s="1389">
        <v>0</v>
      </c>
      <c r="I76" s="1389">
        <v>3</v>
      </c>
      <c r="J76" s="1389">
        <v>2</v>
      </c>
      <c r="K76" s="1389">
        <v>3</v>
      </c>
      <c r="L76" s="1389">
        <v>1</v>
      </c>
      <c r="M76" s="1394">
        <f t="shared" ref="M76:M98" si="6">(K76-L76)</f>
        <v>2</v>
      </c>
      <c r="N76" s="635">
        <v>1200</v>
      </c>
      <c r="O76" s="1397">
        <f t="shared" si="5"/>
        <v>2400</v>
      </c>
      <c r="P76" s="44"/>
      <c r="Q76" s="44">
        <v>2</v>
      </c>
      <c r="R76" s="44"/>
      <c r="S76" s="44"/>
      <c r="T76" s="63">
        <f t="shared" si="4"/>
        <v>0</v>
      </c>
      <c r="U76" s="864"/>
      <c r="V76" s="62"/>
    </row>
    <row r="77" spans="1:22" ht="21.75">
      <c r="A77" s="44">
        <v>70</v>
      </c>
      <c r="B77" s="1387" t="s">
        <v>3083</v>
      </c>
      <c r="C77" s="1387"/>
      <c r="D77" s="1403" t="s">
        <v>3184</v>
      </c>
      <c r="E77" s="1389" t="s">
        <v>34</v>
      </c>
      <c r="F77" s="1389">
        <v>1</v>
      </c>
      <c r="G77" s="1389" t="s">
        <v>34</v>
      </c>
      <c r="H77" s="1389">
        <v>0</v>
      </c>
      <c r="I77" s="1389">
        <v>2</v>
      </c>
      <c r="J77" s="1389">
        <v>2</v>
      </c>
      <c r="K77" s="1389">
        <v>3</v>
      </c>
      <c r="L77" s="1389">
        <v>1</v>
      </c>
      <c r="M77" s="1395">
        <f t="shared" si="6"/>
        <v>2</v>
      </c>
      <c r="N77" s="635">
        <v>1200</v>
      </c>
      <c r="O77" s="1392">
        <f t="shared" si="5"/>
        <v>2400</v>
      </c>
      <c r="P77" s="44"/>
      <c r="Q77" s="44">
        <v>2</v>
      </c>
      <c r="R77" s="44"/>
      <c r="S77" s="44"/>
      <c r="T77" s="63">
        <f t="shared" si="4"/>
        <v>0</v>
      </c>
      <c r="U77" s="864"/>
      <c r="V77" s="62"/>
    </row>
    <row r="78" spans="1:22" ht="21.75">
      <c r="A78" s="44">
        <v>71</v>
      </c>
      <c r="B78" s="1387" t="s">
        <v>3083</v>
      </c>
      <c r="C78" s="1387"/>
      <c r="D78" s="1403" t="s">
        <v>3185</v>
      </c>
      <c r="E78" s="1389" t="s">
        <v>34</v>
      </c>
      <c r="F78" s="1389">
        <v>1</v>
      </c>
      <c r="G78" s="1389" t="s">
        <v>34</v>
      </c>
      <c r="H78" s="1389">
        <v>0</v>
      </c>
      <c r="I78" s="1389">
        <v>2</v>
      </c>
      <c r="J78" s="1389">
        <v>2</v>
      </c>
      <c r="K78" s="1389">
        <v>2</v>
      </c>
      <c r="L78" s="1389">
        <v>1</v>
      </c>
      <c r="M78" s="1394">
        <f t="shared" si="6"/>
        <v>1</v>
      </c>
      <c r="N78" s="635">
        <v>1200</v>
      </c>
      <c r="O78" s="1393">
        <f t="shared" si="5"/>
        <v>1200</v>
      </c>
      <c r="P78" s="44"/>
      <c r="Q78" s="44">
        <v>1</v>
      </c>
      <c r="R78" s="44"/>
      <c r="S78" s="44"/>
      <c r="T78" s="63">
        <f t="shared" si="4"/>
        <v>0</v>
      </c>
      <c r="U78" s="864"/>
      <c r="V78" s="62"/>
    </row>
    <row r="79" spans="1:22" ht="21.75">
      <c r="A79" s="44">
        <v>72</v>
      </c>
      <c r="B79" s="1387" t="s">
        <v>3083</v>
      </c>
      <c r="C79" s="1387"/>
      <c r="D79" s="1404" t="s">
        <v>3186</v>
      </c>
      <c r="E79" s="1389" t="s">
        <v>199</v>
      </c>
      <c r="F79" s="1389">
        <v>50</v>
      </c>
      <c r="G79" s="1389" t="s">
        <v>34</v>
      </c>
      <c r="H79" s="1389" t="s">
        <v>907</v>
      </c>
      <c r="I79" s="1389">
        <v>1</v>
      </c>
      <c r="J79" s="1389">
        <v>1</v>
      </c>
      <c r="K79" s="1389">
        <v>2</v>
      </c>
      <c r="L79" s="1389">
        <v>1</v>
      </c>
      <c r="M79" s="1401">
        <f t="shared" si="6"/>
        <v>1</v>
      </c>
      <c r="N79" s="1412">
        <v>850</v>
      </c>
      <c r="O79" s="1392">
        <f t="shared" si="5"/>
        <v>850</v>
      </c>
      <c r="P79" s="44"/>
      <c r="Q79" s="1402">
        <v>1</v>
      </c>
      <c r="R79" s="44"/>
      <c r="S79" s="44"/>
      <c r="T79" s="63">
        <f t="shared" si="4"/>
        <v>0</v>
      </c>
      <c r="U79" s="864"/>
      <c r="V79" s="62"/>
    </row>
    <row r="80" spans="1:22" ht="21.75">
      <c r="A80" s="44">
        <v>73</v>
      </c>
      <c r="B80" s="1387" t="s">
        <v>3083</v>
      </c>
      <c r="C80" s="1387"/>
      <c r="D80" s="1404" t="s">
        <v>3187</v>
      </c>
      <c r="E80" s="1389" t="s">
        <v>199</v>
      </c>
      <c r="F80" s="1389">
        <v>50</v>
      </c>
      <c r="G80" s="1389" t="s">
        <v>34</v>
      </c>
      <c r="H80" s="1389">
        <v>2</v>
      </c>
      <c r="I80" s="1389">
        <v>2</v>
      </c>
      <c r="J80" s="1389">
        <v>20</v>
      </c>
      <c r="K80" s="1389">
        <v>30</v>
      </c>
      <c r="L80" s="1389">
        <v>10</v>
      </c>
      <c r="M80" s="1395">
        <f t="shared" si="6"/>
        <v>20</v>
      </c>
      <c r="N80" s="1412">
        <v>850</v>
      </c>
      <c r="O80" s="1393">
        <f t="shared" si="5"/>
        <v>17000</v>
      </c>
      <c r="P80" s="44"/>
      <c r="Q80" s="44">
        <v>20</v>
      </c>
      <c r="R80" s="44"/>
      <c r="S80" s="44"/>
      <c r="T80" s="63">
        <f t="shared" si="4"/>
        <v>0</v>
      </c>
      <c r="U80" s="864"/>
      <c r="V80" s="62"/>
    </row>
    <row r="81" spans="1:22" ht="21.75">
      <c r="A81" s="44">
        <v>74</v>
      </c>
      <c r="B81" s="1387" t="s">
        <v>3083</v>
      </c>
      <c r="C81" s="1387"/>
      <c r="D81" s="1404" t="s">
        <v>3188</v>
      </c>
      <c r="E81" s="1389" t="s">
        <v>199</v>
      </c>
      <c r="F81" s="1389">
        <v>50</v>
      </c>
      <c r="G81" s="1389" t="s">
        <v>34</v>
      </c>
      <c r="H81" s="1389">
        <v>5</v>
      </c>
      <c r="I81" s="1389">
        <v>10</v>
      </c>
      <c r="J81" s="1389">
        <v>20</v>
      </c>
      <c r="K81" s="1389">
        <v>30</v>
      </c>
      <c r="L81" s="1389">
        <v>10</v>
      </c>
      <c r="M81" s="1394">
        <f t="shared" si="6"/>
        <v>20</v>
      </c>
      <c r="N81" s="1412">
        <v>850</v>
      </c>
      <c r="O81" s="1392">
        <f t="shared" si="5"/>
        <v>17000</v>
      </c>
      <c r="P81" s="44"/>
      <c r="Q81" s="44">
        <v>20</v>
      </c>
      <c r="R81" s="44"/>
      <c r="S81" s="44"/>
      <c r="T81" s="63">
        <f t="shared" si="4"/>
        <v>0</v>
      </c>
      <c r="U81" s="864"/>
      <c r="V81" s="62"/>
    </row>
    <row r="82" spans="1:22" ht="21.75">
      <c r="A82" s="44">
        <v>75</v>
      </c>
      <c r="B82" s="1387" t="s">
        <v>3083</v>
      </c>
      <c r="C82" s="1387"/>
      <c r="D82" s="1404" t="s">
        <v>3189</v>
      </c>
      <c r="E82" s="1389" t="s">
        <v>199</v>
      </c>
      <c r="F82" s="1389">
        <v>50</v>
      </c>
      <c r="G82" s="1389" t="s">
        <v>34</v>
      </c>
      <c r="H82" s="1389">
        <v>5</v>
      </c>
      <c r="I82" s="1389">
        <v>10</v>
      </c>
      <c r="J82" s="1389">
        <v>20</v>
      </c>
      <c r="K82" s="1389">
        <v>30</v>
      </c>
      <c r="L82" s="1389">
        <v>10</v>
      </c>
      <c r="M82" s="1401">
        <f t="shared" si="6"/>
        <v>20</v>
      </c>
      <c r="N82" s="1412">
        <v>850</v>
      </c>
      <c r="O82" s="1393">
        <f t="shared" si="5"/>
        <v>17000</v>
      </c>
      <c r="P82" s="44"/>
      <c r="Q82" s="44">
        <v>20</v>
      </c>
      <c r="R82" s="44"/>
      <c r="S82" s="44"/>
      <c r="T82" s="63">
        <f t="shared" si="4"/>
        <v>0</v>
      </c>
      <c r="U82" s="864"/>
      <c r="V82" s="62"/>
    </row>
    <row r="83" spans="1:22" ht="21.75">
      <c r="A83" s="44">
        <v>76</v>
      </c>
      <c r="B83" s="1387" t="s">
        <v>3083</v>
      </c>
      <c r="C83" s="1387"/>
      <c r="D83" s="1404" t="s">
        <v>3190</v>
      </c>
      <c r="E83" s="1389" t="s">
        <v>199</v>
      </c>
      <c r="F83" s="1389">
        <v>50</v>
      </c>
      <c r="G83" s="1389" t="s">
        <v>34</v>
      </c>
      <c r="H83" s="1389">
        <v>5</v>
      </c>
      <c r="I83" s="1389">
        <v>5</v>
      </c>
      <c r="J83" s="1389">
        <v>10</v>
      </c>
      <c r="K83" s="1389">
        <v>10</v>
      </c>
      <c r="L83" s="1389">
        <v>0</v>
      </c>
      <c r="M83" s="1395">
        <f t="shared" si="6"/>
        <v>10</v>
      </c>
      <c r="N83" s="1412">
        <v>850</v>
      </c>
      <c r="O83" s="1392">
        <f t="shared" si="5"/>
        <v>8500</v>
      </c>
      <c r="P83" s="44"/>
      <c r="Q83" s="44">
        <v>10</v>
      </c>
      <c r="R83" s="44"/>
      <c r="S83" s="44"/>
      <c r="T83" s="63">
        <f t="shared" si="4"/>
        <v>0</v>
      </c>
      <c r="U83" s="864"/>
      <c r="V83" s="62"/>
    </row>
    <row r="84" spans="1:22" ht="21.75">
      <c r="A84" s="44">
        <v>77</v>
      </c>
      <c r="B84" s="1387" t="s">
        <v>3083</v>
      </c>
      <c r="C84" s="1387"/>
      <c r="D84" s="1404" t="s">
        <v>3191</v>
      </c>
      <c r="E84" s="1389" t="s">
        <v>199</v>
      </c>
      <c r="F84" s="1389">
        <v>50</v>
      </c>
      <c r="G84" s="1389" t="s">
        <v>34</v>
      </c>
      <c r="H84" s="1389">
        <v>10</v>
      </c>
      <c r="I84" s="1389">
        <v>10</v>
      </c>
      <c r="J84" s="1389">
        <v>10</v>
      </c>
      <c r="K84" s="1389">
        <v>10</v>
      </c>
      <c r="L84" s="1389">
        <v>0</v>
      </c>
      <c r="M84" s="1394">
        <f t="shared" si="6"/>
        <v>10</v>
      </c>
      <c r="N84" s="1412">
        <v>850</v>
      </c>
      <c r="O84" s="1393">
        <f t="shared" si="5"/>
        <v>8500</v>
      </c>
      <c r="P84" s="44"/>
      <c r="Q84" s="44">
        <v>10</v>
      </c>
      <c r="R84" s="44"/>
      <c r="S84" s="44"/>
      <c r="T84" s="63">
        <f t="shared" si="4"/>
        <v>0</v>
      </c>
      <c r="U84" s="864"/>
      <c r="V84" s="62"/>
    </row>
    <row r="85" spans="1:22" ht="21.75">
      <c r="A85" s="44">
        <v>78</v>
      </c>
      <c r="B85" s="1387" t="s">
        <v>3083</v>
      </c>
      <c r="C85" s="1387"/>
      <c r="D85" s="1403" t="s">
        <v>3192</v>
      </c>
      <c r="E85" s="1389" t="s">
        <v>43</v>
      </c>
      <c r="F85" s="1389">
        <v>1</v>
      </c>
      <c r="G85" s="1389" t="s">
        <v>43</v>
      </c>
      <c r="H85" s="1389">
        <v>0</v>
      </c>
      <c r="I85" s="1389">
        <v>10</v>
      </c>
      <c r="J85" s="1389">
        <v>10</v>
      </c>
      <c r="K85" s="1389">
        <v>10</v>
      </c>
      <c r="L85" s="1389">
        <v>0</v>
      </c>
      <c r="M85" s="1394">
        <f t="shared" si="6"/>
        <v>10</v>
      </c>
      <c r="N85" s="635">
        <v>1570</v>
      </c>
      <c r="O85" s="1396">
        <f t="shared" si="5"/>
        <v>15700</v>
      </c>
      <c r="P85" s="44">
        <v>10</v>
      </c>
      <c r="Q85" s="44"/>
      <c r="R85" s="44"/>
      <c r="S85" s="44"/>
      <c r="T85" s="63">
        <f t="shared" si="4"/>
        <v>0</v>
      </c>
      <c r="U85" s="864"/>
      <c r="V85" s="62"/>
    </row>
    <row r="86" spans="1:22" ht="21.75">
      <c r="A86" s="44">
        <v>79</v>
      </c>
      <c r="B86" s="1387" t="s">
        <v>3083</v>
      </c>
      <c r="C86" s="1387"/>
      <c r="D86" s="1403" t="s">
        <v>3193</v>
      </c>
      <c r="E86" s="1389" t="s">
        <v>43</v>
      </c>
      <c r="F86" s="1389">
        <v>1</v>
      </c>
      <c r="G86" s="1389" t="s">
        <v>43</v>
      </c>
      <c r="H86" s="1389">
        <v>0</v>
      </c>
      <c r="I86" s="1389">
        <v>10</v>
      </c>
      <c r="J86" s="1389">
        <v>10</v>
      </c>
      <c r="K86" s="1389">
        <v>10</v>
      </c>
      <c r="L86" s="1389">
        <v>0</v>
      </c>
      <c r="M86" s="1394">
        <f t="shared" si="6"/>
        <v>10</v>
      </c>
      <c r="N86" s="635">
        <v>1260</v>
      </c>
      <c r="O86" s="1397">
        <f t="shared" si="5"/>
        <v>12600</v>
      </c>
      <c r="P86" s="44">
        <v>10</v>
      </c>
      <c r="Q86" s="44"/>
      <c r="R86" s="44"/>
      <c r="S86" s="44"/>
      <c r="T86" s="63">
        <f t="shared" si="4"/>
        <v>0</v>
      </c>
      <c r="U86" s="864"/>
      <c r="V86" s="62"/>
    </row>
    <row r="87" spans="1:22" ht="21.75">
      <c r="A87" s="44">
        <v>80</v>
      </c>
      <c r="B87" s="1387" t="s">
        <v>3083</v>
      </c>
      <c r="C87" s="1387"/>
      <c r="D87" s="1403" t="s">
        <v>3194</v>
      </c>
      <c r="E87" s="1389" t="s">
        <v>43</v>
      </c>
      <c r="F87" s="1389">
        <v>1</v>
      </c>
      <c r="G87" s="1389" t="s">
        <v>43</v>
      </c>
      <c r="H87" s="1389">
        <v>0</v>
      </c>
      <c r="I87" s="1389">
        <v>10</v>
      </c>
      <c r="J87" s="1389">
        <v>10</v>
      </c>
      <c r="K87" s="1389">
        <v>10</v>
      </c>
      <c r="L87" s="1389">
        <v>0</v>
      </c>
      <c r="M87" s="1394">
        <f t="shared" si="6"/>
        <v>10</v>
      </c>
      <c r="N87" s="635">
        <v>1690</v>
      </c>
      <c r="O87" s="1392">
        <f t="shared" si="5"/>
        <v>16900</v>
      </c>
      <c r="P87" s="44">
        <v>10</v>
      </c>
      <c r="Q87" s="44"/>
      <c r="R87" s="44"/>
      <c r="S87" s="44"/>
      <c r="T87" s="63">
        <f t="shared" si="4"/>
        <v>0</v>
      </c>
      <c r="U87" s="864"/>
      <c r="V87" s="62"/>
    </row>
    <row r="88" spans="1:22" ht="21.75">
      <c r="A88" s="44">
        <v>81</v>
      </c>
      <c r="B88" s="1387" t="s">
        <v>3083</v>
      </c>
      <c r="C88" s="1387"/>
      <c r="D88" s="1403" t="s">
        <v>3195</v>
      </c>
      <c r="E88" s="1389" t="s">
        <v>43</v>
      </c>
      <c r="F88" s="1389">
        <v>1</v>
      </c>
      <c r="G88" s="1389" t="s">
        <v>43</v>
      </c>
      <c r="H88" s="1389">
        <v>0</v>
      </c>
      <c r="I88" s="1389">
        <v>20</v>
      </c>
      <c r="J88" s="1389">
        <v>10</v>
      </c>
      <c r="K88" s="1389">
        <v>10</v>
      </c>
      <c r="L88" s="1389">
        <v>0</v>
      </c>
      <c r="M88" s="1394">
        <f t="shared" si="6"/>
        <v>10</v>
      </c>
      <c r="N88" s="635">
        <v>1260</v>
      </c>
      <c r="O88" s="1393">
        <f t="shared" si="5"/>
        <v>12600</v>
      </c>
      <c r="P88" s="44">
        <v>10</v>
      </c>
      <c r="Q88" s="44"/>
      <c r="R88" s="44"/>
      <c r="S88" s="44"/>
      <c r="T88" s="63">
        <f t="shared" si="4"/>
        <v>0</v>
      </c>
      <c r="U88" s="864"/>
      <c r="V88" s="62"/>
    </row>
    <row r="89" spans="1:22" ht="21.75">
      <c r="A89" s="44">
        <v>82</v>
      </c>
      <c r="B89" s="1387" t="s">
        <v>3083</v>
      </c>
      <c r="C89" s="1387"/>
      <c r="D89" s="1388" t="s">
        <v>3196</v>
      </c>
      <c r="E89" s="1389" t="s">
        <v>100</v>
      </c>
      <c r="F89" s="1389">
        <v>1</v>
      </c>
      <c r="G89" s="1389" t="s">
        <v>100</v>
      </c>
      <c r="H89" s="1389">
        <v>0</v>
      </c>
      <c r="I89" s="1389">
        <v>0</v>
      </c>
      <c r="J89" s="1389">
        <v>10</v>
      </c>
      <c r="K89" s="1389">
        <v>10</v>
      </c>
      <c r="L89" s="1389">
        <v>0</v>
      </c>
      <c r="M89" s="1394">
        <f t="shared" si="6"/>
        <v>10</v>
      </c>
      <c r="N89" s="635">
        <v>565</v>
      </c>
      <c r="O89" s="1392">
        <f t="shared" si="5"/>
        <v>5650</v>
      </c>
      <c r="P89" s="44"/>
      <c r="Q89" s="44">
        <v>10</v>
      </c>
      <c r="R89" s="44"/>
      <c r="S89" s="44"/>
      <c r="T89" s="63">
        <f t="shared" si="4"/>
        <v>0</v>
      </c>
      <c r="U89" s="864"/>
      <c r="V89" s="62"/>
    </row>
    <row r="90" spans="1:22" ht="21.75">
      <c r="A90" s="44">
        <v>83</v>
      </c>
      <c r="B90" s="1387" t="s">
        <v>3083</v>
      </c>
      <c r="C90" s="1387"/>
      <c r="D90" s="1388" t="s">
        <v>3197</v>
      </c>
      <c r="E90" s="1389" t="s">
        <v>100</v>
      </c>
      <c r="F90" s="1389">
        <v>1</v>
      </c>
      <c r="G90" s="1389" t="s">
        <v>100</v>
      </c>
      <c r="H90" s="1389">
        <v>0</v>
      </c>
      <c r="I90" s="1389">
        <v>0</v>
      </c>
      <c r="J90" s="1389">
        <v>10</v>
      </c>
      <c r="K90" s="1389">
        <v>20</v>
      </c>
      <c r="L90" s="1389">
        <v>10</v>
      </c>
      <c r="M90" s="1394">
        <f t="shared" si="6"/>
        <v>10</v>
      </c>
      <c r="N90" s="635">
        <v>565</v>
      </c>
      <c r="O90" s="1393">
        <f t="shared" si="5"/>
        <v>5650</v>
      </c>
      <c r="P90" s="44"/>
      <c r="Q90" s="44">
        <v>10</v>
      </c>
      <c r="R90" s="44"/>
      <c r="S90" s="44"/>
      <c r="T90" s="63">
        <f t="shared" si="4"/>
        <v>0</v>
      </c>
      <c r="U90" s="864"/>
      <c r="V90" s="62"/>
    </row>
    <row r="91" spans="1:22" ht="21.75">
      <c r="A91" s="44">
        <v>84</v>
      </c>
      <c r="B91" s="1387" t="s">
        <v>3083</v>
      </c>
      <c r="C91" s="1387"/>
      <c r="D91" s="1388" t="s">
        <v>3198</v>
      </c>
      <c r="E91" s="1389" t="s">
        <v>100</v>
      </c>
      <c r="F91" s="1389">
        <v>1</v>
      </c>
      <c r="G91" s="1389" t="s">
        <v>100</v>
      </c>
      <c r="H91" s="1389">
        <v>5</v>
      </c>
      <c r="I91" s="1389">
        <v>10</v>
      </c>
      <c r="J91" s="1389">
        <v>7</v>
      </c>
      <c r="K91" s="1389">
        <v>15</v>
      </c>
      <c r="L91" s="1389">
        <v>0</v>
      </c>
      <c r="M91" s="1394">
        <f t="shared" si="6"/>
        <v>15</v>
      </c>
      <c r="N91" s="635">
        <v>2943</v>
      </c>
      <c r="O91" s="1392">
        <f t="shared" si="5"/>
        <v>44145</v>
      </c>
      <c r="P91" s="44"/>
      <c r="Q91" s="44">
        <v>15</v>
      </c>
      <c r="R91" s="44"/>
      <c r="S91" s="44"/>
      <c r="T91" s="63">
        <f t="shared" si="4"/>
        <v>0</v>
      </c>
      <c r="U91" s="864"/>
      <c r="V91" s="62"/>
    </row>
    <row r="92" spans="1:22" ht="22.5" customHeight="1">
      <c r="A92" s="44">
        <v>85</v>
      </c>
      <c r="B92" s="1387" t="s">
        <v>3083</v>
      </c>
      <c r="C92" s="1387"/>
      <c r="D92" s="1388" t="s">
        <v>3199</v>
      </c>
      <c r="E92" s="1389" t="s">
        <v>100</v>
      </c>
      <c r="F92" s="1389">
        <v>1</v>
      </c>
      <c r="G92" s="1389" t="s">
        <v>100</v>
      </c>
      <c r="H92" s="1389">
        <v>5</v>
      </c>
      <c r="I92" s="1389">
        <v>10</v>
      </c>
      <c r="J92" s="1389">
        <v>7</v>
      </c>
      <c r="K92" s="1389">
        <v>15</v>
      </c>
      <c r="L92" s="1389">
        <v>0</v>
      </c>
      <c r="M92" s="1394">
        <f t="shared" si="6"/>
        <v>15</v>
      </c>
      <c r="N92" s="635">
        <v>2943</v>
      </c>
      <c r="O92" s="1393">
        <f t="shared" si="5"/>
        <v>44145</v>
      </c>
      <c r="P92" s="44"/>
      <c r="Q92" s="44">
        <v>15</v>
      </c>
      <c r="R92" s="44"/>
      <c r="S92" s="44"/>
      <c r="T92" s="63">
        <f t="shared" si="4"/>
        <v>0</v>
      </c>
      <c r="U92" s="864"/>
      <c r="V92" s="62"/>
    </row>
    <row r="93" spans="1:22" ht="21.75">
      <c r="A93" s="44">
        <v>86</v>
      </c>
      <c r="B93" s="1387"/>
      <c r="C93" s="1387"/>
      <c r="D93" s="1388" t="s">
        <v>3911</v>
      </c>
      <c r="E93" s="1389" t="s">
        <v>100</v>
      </c>
      <c r="F93" s="1389">
        <v>1</v>
      </c>
      <c r="G93" s="1389" t="s">
        <v>100</v>
      </c>
      <c r="H93" s="1389">
        <v>0</v>
      </c>
      <c r="I93" s="1389">
        <v>0</v>
      </c>
      <c r="J93" s="1389">
        <v>0</v>
      </c>
      <c r="K93" s="1389">
        <v>6</v>
      </c>
      <c r="L93" s="1389">
        <v>0</v>
      </c>
      <c r="M93" s="1401">
        <f t="shared" si="6"/>
        <v>6</v>
      </c>
      <c r="N93" s="635">
        <v>1100</v>
      </c>
      <c r="O93" s="1396">
        <f t="shared" si="5"/>
        <v>6600</v>
      </c>
      <c r="P93" s="44">
        <v>6</v>
      </c>
      <c r="Q93" s="44"/>
      <c r="R93" s="44"/>
      <c r="S93" s="44"/>
      <c r="T93" s="63">
        <f t="shared" si="4"/>
        <v>0</v>
      </c>
      <c r="U93" s="864"/>
      <c r="V93" s="62"/>
    </row>
    <row r="94" spans="1:22" ht="21.75">
      <c r="A94" s="44">
        <v>87</v>
      </c>
      <c r="B94" s="1387" t="s">
        <v>3083</v>
      </c>
      <c r="C94" s="1387"/>
      <c r="D94" s="1413" t="s">
        <v>3200</v>
      </c>
      <c r="E94" s="1389" t="s">
        <v>43</v>
      </c>
      <c r="F94" s="1389">
        <v>1</v>
      </c>
      <c r="G94" s="1389" t="s">
        <v>43</v>
      </c>
      <c r="H94" s="1389">
        <v>0</v>
      </c>
      <c r="I94" s="1389">
        <v>5</v>
      </c>
      <c r="J94" s="1389">
        <v>0</v>
      </c>
      <c r="K94" s="1389">
        <v>13</v>
      </c>
      <c r="L94" s="1389">
        <v>3</v>
      </c>
      <c r="M94" s="1401">
        <f t="shared" si="6"/>
        <v>10</v>
      </c>
      <c r="N94" s="635">
        <v>5500</v>
      </c>
      <c r="O94" s="1397">
        <f t="shared" si="5"/>
        <v>55000</v>
      </c>
      <c r="P94" s="44">
        <v>10</v>
      </c>
      <c r="Q94" s="44"/>
      <c r="R94" s="44"/>
      <c r="S94" s="44"/>
      <c r="T94" s="63">
        <f t="shared" si="4"/>
        <v>0</v>
      </c>
      <c r="U94" s="864"/>
      <c r="V94" s="62"/>
    </row>
    <row r="95" spans="1:22" ht="21.75">
      <c r="A95" s="44">
        <v>88</v>
      </c>
      <c r="B95" s="1387" t="s">
        <v>3083</v>
      </c>
      <c r="C95" s="1387"/>
      <c r="D95" s="1388" t="s">
        <v>3201</v>
      </c>
      <c r="E95" s="1389" t="s">
        <v>43</v>
      </c>
      <c r="F95" s="1389">
        <v>1</v>
      </c>
      <c r="G95" s="1389" t="s">
        <v>43</v>
      </c>
      <c r="H95" s="1389">
        <v>0</v>
      </c>
      <c r="I95" s="1389">
        <v>10</v>
      </c>
      <c r="J95" s="1389">
        <v>0</v>
      </c>
      <c r="K95" s="1389">
        <v>10</v>
      </c>
      <c r="L95" s="1389">
        <v>0</v>
      </c>
      <c r="M95" s="1395">
        <f t="shared" si="6"/>
        <v>10</v>
      </c>
      <c r="N95" s="635">
        <v>1000</v>
      </c>
      <c r="O95" s="1396">
        <f t="shared" si="5"/>
        <v>10000</v>
      </c>
      <c r="P95" s="44">
        <v>10</v>
      </c>
      <c r="Q95" s="44"/>
      <c r="R95" s="44"/>
      <c r="S95" s="44"/>
      <c r="T95" s="63">
        <f t="shared" si="4"/>
        <v>0</v>
      </c>
      <c r="U95" s="864"/>
      <c r="V95" s="62"/>
    </row>
    <row r="96" spans="1:22" ht="21.75">
      <c r="A96" s="44">
        <v>89</v>
      </c>
      <c r="B96" s="1387" t="s">
        <v>3083</v>
      </c>
      <c r="C96" s="1387"/>
      <c r="D96" s="1388" t="s">
        <v>3912</v>
      </c>
      <c r="E96" s="1389" t="s">
        <v>43</v>
      </c>
      <c r="F96" s="1389">
        <v>1</v>
      </c>
      <c r="G96" s="1389" t="s">
        <v>43</v>
      </c>
      <c r="H96" s="1389">
        <v>0</v>
      </c>
      <c r="I96" s="1389">
        <v>0</v>
      </c>
      <c r="J96" s="1389">
        <v>0</v>
      </c>
      <c r="K96" s="1389">
        <v>2</v>
      </c>
      <c r="L96" s="1389">
        <v>0</v>
      </c>
      <c r="M96" s="1394">
        <f t="shared" si="6"/>
        <v>2</v>
      </c>
      <c r="N96" s="635">
        <v>3800</v>
      </c>
      <c r="O96" s="1397">
        <f t="shared" si="5"/>
        <v>7600</v>
      </c>
      <c r="P96" s="44"/>
      <c r="Q96" s="44">
        <v>2</v>
      </c>
      <c r="R96" s="44"/>
      <c r="S96" s="44"/>
      <c r="T96" s="63">
        <f t="shared" si="4"/>
        <v>0</v>
      </c>
      <c r="U96" s="864"/>
      <c r="V96" s="62"/>
    </row>
    <row r="97" spans="1:22" ht="21.75">
      <c r="A97" s="44">
        <v>90</v>
      </c>
      <c r="B97" s="1387" t="s">
        <v>3083</v>
      </c>
      <c r="C97" s="1387"/>
      <c r="D97" s="1403" t="s">
        <v>3202</v>
      </c>
      <c r="E97" s="1389" t="s">
        <v>227</v>
      </c>
      <c r="F97" s="1389">
        <v>12</v>
      </c>
      <c r="G97" s="1389" t="s">
        <v>34</v>
      </c>
      <c r="H97" s="1389">
        <v>0</v>
      </c>
      <c r="I97" s="1389">
        <v>5</v>
      </c>
      <c r="J97" s="1389">
        <v>10</v>
      </c>
      <c r="K97" s="1389">
        <v>20</v>
      </c>
      <c r="L97" s="1389">
        <v>0</v>
      </c>
      <c r="M97" s="1394">
        <f t="shared" si="6"/>
        <v>20</v>
      </c>
      <c r="N97" s="635">
        <v>642</v>
      </c>
      <c r="O97" s="1392">
        <f t="shared" si="5"/>
        <v>12840</v>
      </c>
      <c r="P97" s="44"/>
      <c r="Q97" s="44">
        <v>20</v>
      </c>
      <c r="R97" s="44"/>
      <c r="S97" s="44"/>
      <c r="T97" s="63">
        <f t="shared" si="4"/>
        <v>0</v>
      </c>
      <c r="U97" s="864"/>
      <c r="V97" s="62"/>
    </row>
    <row r="98" spans="1:22" ht="21.75">
      <c r="A98" s="44">
        <v>91</v>
      </c>
      <c r="B98" s="1414" t="s">
        <v>3083</v>
      </c>
      <c r="C98" s="1414"/>
      <c r="D98" s="1415" t="s">
        <v>3203</v>
      </c>
      <c r="E98" s="1416" t="s">
        <v>227</v>
      </c>
      <c r="F98" s="1416">
        <v>12</v>
      </c>
      <c r="G98" s="1416" t="s">
        <v>34</v>
      </c>
      <c r="H98" s="1416">
        <v>0</v>
      </c>
      <c r="I98" s="1416">
        <v>5</v>
      </c>
      <c r="J98" s="1416">
        <v>1</v>
      </c>
      <c r="K98" s="1416">
        <v>1</v>
      </c>
      <c r="L98" s="1416">
        <v>0</v>
      </c>
      <c r="M98" s="1401">
        <f t="shared" si="6"/>
        <v>1</v>
      </c>
      <c r="N98" s="1417">
        <v>642</v>
      </c>
      <c r="O98" s="1418">
        <f>(M98*N98)</f>
        <v>642</v>
      </c>
      <c r="P98" s="44"/>
      <c r="Q98" s="44">
        <v>1</v>
      </c>
      <c r="R98" s="1419"/>
      <c r="S98" s="1419"/>
      <c r="T98" s="1420">
        <f t="shared" si="4"/>
        <v>0</v>
      </c>
      <c r="U98" s="1421"/>
      <c r="V98" s="636"/>
    </row>
    <row r="99" spans="1:22" ht="21.75">
      <c r="A99" s="1422"/>
      <c r="B99" s="1423"/>
      <c r="C99" s="1423"/>
      <c r="D99" s="1424"/>
      <c r="E99" s="1423"/>
      <c r="F99" s="1423"/>
      <c r="G99" s="1423"/>
      <c r="H99" s="1423"/>
      <c r="I99" s="1423"/>
      <c r="J99" s="1423"/>
      <c r="K99" s="1423"/>
      <c r="L99" s="1423"/>
      <c r="M99" s="1425"/>
      <c r="N99" s="1423"/>
      <c r="O99" s="1426">
        <f>SUM(O8:O98)</f>
        <v>1996276.3</v>
      </c>
      <c r="P99" s="1427"/>
      <c r="Q99" s="1427"/>
      <c r="R99" s="1427"/>
      <c r="S99" s="1427"/>
      <c r="T99" s="1428">
        <f t="shared" ref="T99" si="7">SUM(T8:T98)</f>
        <v>30000</v>
      </c>
      <c r="U99" s="1429"/>
      <c r="V99" s="641"/>
    </row>
  </sheetData>
  <mergeCells count="15">
    <mergeCell ref="A1:V1"/>
    <mergeCell ref="A2:V2"/>
    <mergeCell ref="A3:V3"/>
    <mergeCell ref="T4:T5"/>
    <mergeCell ref="U4:V4"/>
    <mergeCell ref="A4:A6"/>
    <mergeCell ref="H5:H6"/>
    <mergeCell ref="I5:I6"/>
    <mergeCell ref="J5:J6"/>
    <mergeCell ref="C4:C6"/>
    <mergeCell ref="D4:D6"/>
    <mergeCell ref="E4:E6"/>
    <mergeCell ref="F4:F6"/>
    <mergeCell ref="G4:G6"/>
    <mergeCell ref="H4:J4"/>
  </mergeCells>
  <pageMargins left="0.55118110236220474" right="0.19685039370078741" top="0.35433070866141736" bottom="0" header="0" footer="0"/>
  <pageSetup paperSize="9" scale="70" firstPageNumber="28" orientation="landscape" useFirstPageNumber="1" verticalDpi="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34</vt:i4>
      </vt:variant>
      <vt:variant>
        <vt:lpstr>ช่วงที่มีชื่อ</vt:lpstr>
      </vt:variant>
      <vt:variant>
        <vt:i4>15</vt:i4>
      </vt:variant>
    </vt:vector>
  </HeadingPairs>
  <TitlesOfParts>
    <vt:vector size="49" baseType="lpstr">
      <vt:lpstr>ใบปะหน้าสรุปคลัง</vt:lpstr>
      <vt:lpstr>คลังพัสดุ  </vt:lpstr>
      <vt:lpstr>คลังพัสดุ  (2)</vt:lpstr>
      <vt:lpstr>ใบปะหน้าฟื้นฟู</vt:lpstr>
      <vt:lpstr>เวชกรรมฟื้นฟูแก้ไข 20 กย 62</vt:lpstr>
      <vt:lpstr>ใบสรุปไตเทียม</vt:lpstr>
      <vt:lpstr>ไตเทียมแก้ไข 17 สค 62</vt:lpstr>
      <vt:lpstr>ใบสรุปวิสัญญี</vt:lpstr>
      <vt:lpstr>วิสัญญีแก้ไข 16 สค 62</vt:lpstr>
      <vt:lpstr>ใบปะหน้าห้องผ่าตัด </vt:lpstr>
      <vt:lpstr>ห้องผ่าตัด</vt:lpstr>
      <vt:lpstr>Implant พิเศษ</vt:lpstr>
      <vt:lpstr>ใบปะหน้างานICรวม 4 งาน</vt:lpstr>
      <vt:lpstr>งาน IC รวม 4 งาน ฉบับแก้ไข </vt:lpstr>
      <vt:lpstr>ใบสรุปห้องสวนหัวใจ</vt:lpstr>
      <vt:lpstr>ห้องสวนหัวใจฉบับแก้ไข</vt:lpstr>
      <vt:lpstr>ใบปะหน้าสรุปแผน</vt:lpstr>
      <vt:lpstr>ศูนย์ส่องกล้องฉบับแก้ไข</vt:lpstr>
      <vt:lpstr>ใบสรุปงานรังสี</vt:lpstr>
      <vt:lpstr>รังสีฉบับแก้ไข</vt:lpstr>
      <vt:lpstr>ใบสรุปทันตกรรม</vt:lpstr>
      <vt:lpstr>ทันตกรรมฉบับแก้ไข </vt:lpstr>
      <vt:lpstr>ใบสรุปพยาธิ</vt:lpstr>
      <vt:lpstr>พยาธิวิทยาฉบับแก้ไข</vt:lpstr>
      <vt:lpstr>ใบสรุปเทคนิคการแพทย์</vt:lpstr>
      <vt:lpstr>เทคนิคการแพทย์ </vt:lpstr>
      <vt:lpstr>เทคนิคการแพทย์</vt:lpstr>
      <vt:lpstr>ใบสรุปแก๊สฯ</vt:lpstr>
      <vt:lpstr>แก๊สทางการแพทย์ฉบับแก้ไข</vt:lpstr>
      <vt:lpstr>แก๊สทางการแพทย์ฉบับแก้ไข (2)</vt:lpstr>
      <vt:lpstr>ใบสรุป NS</vt:lpstr>
      <vt:lpstr>NS</vt:lpstr>
      <vt:lpstr>ใบสรุป หู คอ จมูก</vt:lpstr>
      <vt:lpstr>หู คอ จมูก</vt:lpstr>
      <vt:lpstr>'Implant พิเศษ'!Print_Titles</vt:lpstr>
      <vt:lpstr>แก๊สทางการแพทย์ฉบับแก้ไข!Print_Titles</vt:lpstr>
      <vt:lpstr>'คลังพัสดุ  '!Print_Titles</vt:lpstr>
      <vt:lpstr>'งาน IC รวม 4 งาน ฉบับแก้ไข '!Print_Titles</vt:lpstr>
      <vt:lpstr>'ไตเทียมแก้ไข 17 สค 62'!Print_Titles</vt:lpstr>
      <vt:lpstr>'ทันตกรรมฉบับแก้ไข '!Print_Titles</vt:lpstr>
      <vt:lpstr>เทคนิคการแพทย์!Print_Titles</vt:lpstr>
      <vt:lpstr>'เทคนิคการแพทย์ '!Print_Titles</vt:lpstr>
      <vt:lpstr>พยาธิวิทยาฉบับแก้ไข!Print_Titles</vt:lpstr>
      <vt:lpstr>รังสีฉบับแก้ไข!Print_Titles</vt:lpstr>
      <vt:lpstr>'วิสัญญีแก้ไข 16 สค 62'!Print_Titles</vt:lpstr>
      <vt:lpstr>'เวชกรรมฟื้นฟูแก้ไข 20 กย 62'!Print_Titles</vt:lpstr>
      <vt:lpstr>ศูนย์ส่องกล้องฉบับแก้ไข!Print_Titles</vt:lpstr>
      <vt:lpstr>ห้องผ่าตัด!Print_Titles</vt:lpstr>
      <vt:lpstr>ห้องสวนหัวใจฉบับแก้ไข!Print_Titles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Ssbuser</dc:creator>
  <cp:lastModifiedBy>Ssbuser</cp:lastModifiedBy>
  <cp:lastPrinted>2019-10-28T02:35:33Z</cp:lastPrinted>
  <dcterms:created xsi:type="dcterms:W3CDTF">2019-06-30T08:41:04Z</dcterms:created>
  <dcterms:modified xsi:type="dcterms:W3CDTF">2019-11-05T01:56:42Z</dcterms:modified>
</cp:coreProperties>
</file>